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2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drawings/drawing3.xml" ContentType="application/vnd.openxmlformats-officedocument.drawing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/>
  <mc:AlternateContent xmlns:mc="http://schemas.openxmlformats.org/markup-compatibility/2006">
    <mc:Choice Requires="x15">
      <x15ac:absPath xmlns:x15ac="http://schemas.microsoft.com/office/spreadsheetml/2010/11/ac" url="/Volumes/Sarah Mueller External Drive/Purdue- PhD/Research/2017 Data/Era/"/>
    </mc:Choice>
  </mc:AlternateContent>
  <xr:revisionPtr revIDLastSave="0" documentId="13_ncr:1_{E8B2F5DD-4D4E-C744-BF39-48EF6A28B83C}" xr6:coauthVersionLast="36" xr6:coauthVersionMax="36" xr10:uidLastSave="{00000000-0000-0000-0000-000000000000}"/>
  <bookViews>
    <workbookView xWindow="0" yWindow="460" windowWidth="16800" windowHeight="18920" firstSheet="1" activeTab="1" xr2:uid="{00000000-000D-0000-FFFF-FFFF00000000}"/>
  </bookViews>
  <sheets>
    <sheet name="Master Data" sheetId="1" r:id="rId1"/>
    <sheet name="Pivot Table" sheetId="2" r:id="rId2"/>
    <sheet name="Nrate Charts" sheetId="5" r:id="rId3"/>
    <sheet name="Hybrid Charts" sheetId="3" r:id="rId4"/>
    <sheet name="Sheet1" sheetId="6" r:id="rId5"/>
    <sheet name="Conversion for Table" sheetId="4" r:id="rId6"/>
  </sheets>
  <definedNames>
    <definedName name="_xlnm._FilterDatabase" localSheetId="0" hidden="1">'Master Data'!$A$1:$JE$246</definedName>
  </definedNames>
  <calcPr calcId="181029"/>
  <pivotCaches>
    <pivotCache cacheId="2" r:id="rId7"/>
  </pivotCaches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9" i="2" l="1"/>
  <c r="D38" i="2"/>
  <c r="D37" i="2"/>
  <c r="D36" i="2"/>
  <c r="D35" i="2"/>
  <c r="D34" i="2"/>
  <c r="D33" i="2"/>
  <c r="D25" i="2"/>
  <c r="D26" i="2"/>
  <c r="D27" i="2"/>
  <c r="D28" i="2"/>
  <c r="D29" i="2"/>
  <c r="D30" i="2"/>
  <c r="D24" i="2"/>
  <c r="I144" i="4" l="1"/>
  <c r="J144" i="4"/>
  <c r="K144" i="4"/>
  <c r="I145" i="4"/>
  <c r="J145" i="4"/>
  <c r="K145" i="4"/>
  <c r="I146" i="4"/>
  <c r="J146" i="4"/>
  <c r="K146" i="4"/>
  <c r="I147" i="4"/>
  <c r="J147" i="4"/>
  <c r="K147" i="4"/>
  <c r="I148" i="4"/>
  <c r="J148" i="4"/>
  <c r="K148" i="4"/>
  <c r="I149" i="4"/>
  <c r="J149" i="4"/>
  <c r="K149" i="4"/>
  <c r="J143" i="4"/>
  <c r="K143" i="4"/>
  <c r="C143" i="4"/>
  <c r="D143" i="4"/>
  <c r="E143" i="4"/>
  <c r="F143" i="4"/>
  <c r="G143" i="4"/>
  <c r="H143" i="4"/>
  <c r="I143" i="4"/>
  <c r="C144" i="4"/>
  <c r="D144" i="4"/>
  <c r="E144" i="4"/>
  <c r="F144" i="4"/>
  <c r="G144" i="4"/>
  <c r="H144" i="4"/>
  <c r="C145" i="4"/>
  <c r="D145" i="4"/>
  <c r="E145" i="4"/>
  <c r="F145" i="4"/>
  <c r="G145" i="4"/>
  <c r="H145" i="4"/>
  <c r="C146" i="4"/>
  <c r="D146" i="4"/>
  <c r="E146" i="4"/>
  <c r="F146" i="4"/>
  <c r="G146" i="4"/>
  <c r="H146" i="4"/>
  <c r="C147" i="4"/>
  <c r="D147" i="4"/>
  <c r="E147" i="4"/>
  <c r="F147" i="4"/>
  <c r="G147" i="4"/>
  <c r="H147" i="4"/>
  <c r="C148" i="4"/>
  <c r="D148" i="4"/>
  <c r="E148" i="4"/>
  <c r="F148" i="4"/>
  <c r="G148" i="4"/>
  <c r="H148" i="4"/>
  <c r="C149" i="4"/>
  <c r="D149" i="4"/>
  <c r="E149" i="4"/>
  <c r="F149" i="4"/>
  <c r="G149" i="4"/>
  <c r="H149" i="4"/>
  <c r="B144" i="4"/>
  <c r="B145" i="4"/>
  <c r="B146" i="4"/>
  <c r="B147" i="4"/>
  <c r="B148" i="4"/>
  <c r="B149" i="4"/>
  <c r="B143" i="4"/>
  <c r="EX246" i="1"/>
  <c r="EX245" i="1"/>
  <c r="EX244" i="1"/>
  <c r="EX243" i="1"/>
  <c r="EX242" i="1"/>
  <c r="EX241" i="1"/>
  <c r="EX240" i="1"/>
  <c r="EX239" i="1"/>
  <c r="EX238" i="1"/>
  <c r="EX237" i="1"/>
  <c r="EX236" i="1"/>
  <c r="EX235" i="1"/>
  <c r="EX234" i="1"/>
  <c r="EX233" i="1"/>
  <c r="EX232" i="1"/>
  <c r="EX231" i="1"/>
  <c r="EX230" i="1"/>
  <c r="EX229" i="1"/>
  <c r="EX228" i="1"/>
  <c r="EX227" i="1"/>
  <c r="EX226" i="1"/>
  <c r="EX225" i="1"/>
  <c r="EX224" i="1"/>
  <c r="EX223" i="1"/>
  <c r="EX222" i="1"/>
  <c r="EX221" i="1"/>
  <c r="EX220" i="1"/>
  <c r="EX219" i="1"/>
  <c r="EX218" i="1"/>
  <c r="EX217" i="1"/>
  <c r="EX216" i="1"/>
  <c r="EX215" i="1"/>
  <c r="EX214" i="1"/>
  <c r="EX213" i="1"/>
  <c r="EX212" i="1"/>
  <c r="EX211" i="1"/>
  <c r="EX210" i="1"/>
  <c r="EX209" i="1"/>
  <c r="EX208" i="1"/>
  <c r="EX207" i="1"/>
  <c r="EX206" i="1"/>
  <c r="EX205" i="1"/>
  <c r="EX204" i="1"/>
  <c r="EX203" i="1"/>
  <c r="EX202" i="1"/>
  <c r="EX201" i="1"/>
  <c r="EX200" i="1"/>
  <c r="EX199" i="1"/>
  <c r="EX198" i="1"/>
  <c r="EX197" i="1"/>
  <c r="EX196" i="1"/>
  <c r="EX195" i="1"/>
  <c r="EX194" i="1"/>
  <c r="EX193" i="1"/>
  <c r="EX192" i="1"/>
  <c r="EX191" i="1"/>
  <c r="EX190" i="1"/>
  <c r="EX189" i="1"/>
  <c r="EX188" i="1"/>
  <c r="EX187" i="1"/>
  <c r="EX186" i="1"/>
  <c r="EX185" i="1"/>
  <c r="EX184" i="1"/>
  <c r="EX183" i="1"/>
  <c r="EX182" i="1"/>
  <c r="EX181" i="1"/>
  <c r="EX180" i="1"/>
  <c r="EX179" i="1"/>
  <c r="EX178" i="1"/>
  <c r="EX177" i="1"/>
  <c r="EX176" i="1"/>
  <c r="EX175" i="1"/>
  <c r="EX174" i="1"/>
  <c r="EX173" i="1"/>
  <c r="EX172" i="1"/>
  <c r="EX171" i="1"/>
  <c r="EX170" i="1"/>
  <c r="EX169" i="1"/>
  <c r="EX168" i="1"/>
  <c r="EX167" i="1"/>
  <c r="EX166" i="1"/>
  <c r="EX165" i="1"/>
  <c r="EX164" i="1"/>
  <c r="EX163" i="1"/>
  <c r="EX162" i="1"/>
  <c r="EX161" i="1"/>
  <c r="EX160" i="1"/>
  <c r="EX159" i="1"/>
  <c r="EX158" i="1"/>
  <c r="EX157" i="1"/>
  <c r="EX156" i="1"/>
  <c r="EX155" i="1"/>
  <c r="EX154" i="1"/>
  <c r="EX153" i="1"/>
  <c r="EX152" i="1"/>
  <c r="EX151" i="1"/>
  <c r="EX150" i="1"/>
  <c r="EX149" i="1"/>
  <c r="EX148" i="1"/>
  <c r="EX147" i="1"/>
  <c r="EX146" i="1"/>
  <c r="EX145" i="1"/>
  <c r="EX144" i="1"/>
  <c r="EX143" i="1"/>
  <c r="EX142" i="1"/>
  <c r="EX137" i="1"/>
  <c r="EX136" i="1"/>
  <c r="EX126" i="1"/>
  <c r="EX112" i="1"/>
  <c r="EX106" i="1"/>
  <c r="EX105" i="1"/>
  <c r="EX104" i="1"/>
  <c r="EX103" i="1"/>
  <c r="EX102" i="1"/>
  <c r="EX101" i="1"/>
  <c r="EX100" i="1"/>
  <c r="EX99" i="1"/>
  <c r="EX98" i="1"/>
  <c r="EX97" i="1"/>
  <c r="EX96" i="1"/>
  <c r="EX95" i="1"/>
  <c r="EX94" i="1"/>
  <c r="EX93" i="1"/>
  <c r="EX92" i="1"/>
  <c r="EX91" i="1"/>
  <c r="EX90" i="1"/>
  <c r="EX87" i="1"/>
  <c r="EX86" i="1"/>
  <c r="EX85" i="1"/>
  <c r="EX84" i="1"/>
  <c r="EX83" i="1"/>
  <c r="EX82" i="1"/>
  <c r="EX81" i="1"/>
  <c r="EX80" i="1"/>
  <c r="EX79" i="1"/>
  <c r="EX78" i="1"/>
  <c r="EX77" i="1"/>
  <c r="EX76" i="1"/>
  <c r="EX75" i="1"/>
  <c r="EX74" i="1"/>
  <c r="EX73" i="1"/>
  <c r="EX72" i="1"/>
  <c r="EX71" i="1"/>
  <c r="EX70" i="1"/>
  <c r="EX69" i="1"/>
  <c r="EX68" i="1"/>
  <c r="EX67" i="1"/>
  <c r="EX66" i="1"/>
  <c r="EX65" i="1"/>
  <c r="EX63" i="1"/>
  <c r="EX62" i="1"/>
  <c r="EX61" i="1"/>
  <c r="EX60" i="1"/>
  <c r="EX59" i="1"/>
  <c r="EX58" i="1"/>
  <c r="EX57" i="1"/>
  <c r="EX56" i="1"/>
  <c r="EX55" i="1"/>
  <c r="EX54" i="1"/>
  <c r="EX53" i="1"/>
  <c r="EX52" i="1"/>
  <c r="EX51" i="1"/>
  <c r="EX50" i="1"/>
  <c r="EX49" i="1"/>
  <c r="EX48" i="1"/>
  <c r="EX47" i="1"/>
  <c r="EX46" i="1"/>
  <c r="EX45" i="1"/>
  <c r="EX44" i="1"/>
  <c r="EX43" i="1"/>
  <c r="EX42" i="1"/>
  <c r="EX41" i="1"/>
  <c r="EX40" i="1"/>
  <c r="EX39" i="1"/>
  <c r="EX38" i="1"/>
  <c r="EX37" i="1"/>
  <c r="EX36" i="1"/>
  <c r="EX35" i="1"/>
  <c r="EX34" i="1"/>
  <c r="EX33" i="1"/>
  <c r="EX32" i="1"/>
  <c r="EX31" i="1"/>
  <c r="EX30" i="1"/>
  <c r="EX29" i="1"/>
  <c r="EX28" i="1"/>
  <c r="EX27" i="1"/>
  <c r="EX26" i="1"/>
  <c r="EX25" i="1"/>
  <c r="EX24" i="1"/>
  <c r="EX23" i="1"/>
  <c r="EX21" i="1"/>
  <c r="EX20" i="1"/>
  <c r="EX19" i="1"/>
  <c r="EX18" i="1"/>
  <c r="EX17" i="1"/>
  <c r="EX16" i="1"/>
  <c r="EX15" i="1"/>
  <c r="EX14" i="1"/>
  <c r="EX13" i="1"/>
  <c r="EX12" i="1"/>
  <c r="EX11" i="1"/>
  <c r="EX10" i="1"/>
  <c r="EX9" i="1"/>
  <c r="EX8" i="1"/>
  <c r="EX7" i="1"/>
  <c r="EX6" i="1"/>
  <c r="EX5" i="1"/>
  <c r="EX4" i="1"/>
  <c r="EX3" i="1"/>
  <c r="EX2" i="1"/>
  <c r="GK98" i="1" l="1"/>
  <c r="H19" i="2"/>
  <c r="G19" i="2"/>
  <c r="F19" i="2"/>
  <c r="C19" i="2"/>
  <c r="D19" i="2"/>
  <c r="B19" i="2"/>
  <c r="K167" i="5"/>
  <c r="K168" i="5"/>
  <c r="K169" i="5"/>
  <c r="K170" i="5"/>
  <c r="L171" i="5"/>
  <c r="L172" i="5"/>
  <c r="L173" i="5"/>
  <c r="L174" i="5"/>
  <c r="M175" i="5"/>
  <c r="M176" i="5"/>
  <c r="M177" i="5"/>
  <c r="M178" i="5"/>
  <c r="N179" i="5"/>
  <c r="N180" i="5"/>
  <c r="N181" i="5"/>
  <c r="N182" i="5"/>
  <c r="I180" i="5"/>
  <c r="I181" i="5"/>
  <c r="I182" i="5"/>
  <c r="I179" i="5"/>
  <c r="I176" i="5"/>
  <c r="I177" i="5"/>
  <c r="I178" i="5"/>
  <c r="I175" i="5"/>
  <c r="I172" i="5"/>
  <c r="I173" i="5"/>
  <c r="I174" i="5"/>
  <c r="I171" i="5"/>
  <c r="I168" i="5"/>
  <c r="I169" i="5"/>
  <c r="I170" i="5"/>
  <c r="I167" i="5"/>
  <c r="J163" i="5"/>
  <c r="J164" i="5"/>
  <c r="J165" i="5"/>
  <c r="J166" i="5"/>
  <c r="I164" i="5"/>
  <c r="I165" i="5"/>
  <c r="I166" i="5"/>
  <c r="I163" i="5"/>
  <c r="GH246" i="1"/>
  <c r="GH245" i="1"/>
  <c r="GH244" i="1"/>
  <c r="GH243" i="1"/>
  <c r="GH242" i="1"/>
  <c r="GH241" i="1"/>
  <c r="GH240" i="1"/>
  <c r="GH232" i="1"/>
  <c r="GH231" i="1"/>
  <c r="GH230" i="1"/>
  <c r="GH229" i="1"/>
  <c r="GH228" i="1"/>
  <c r="GH227" i="1"/>
  <c r="GH226" i="1"/>
  <c r="GH225" i="1"/>
  <c r="GH224" i="1"/>
  <c r="GH223" i="1"/>
  <c r="GH222" i="1"/>
  <c r="GH221" i="1"/>
  <c r="GH220" i="1"/>
  <c r="GH219" i="1"/>
  <c r="GH218" i="1"/>
  <c r="GH217" i="1"/>
  <c r="GH216" i="1"/>
  <c r="GH215" i="1"/>
  <c r="GH214" i="1"/>
  <c r="GH213" i="1"/>
  <c r="GH212" i="1"/>
  <c r="GH204" i="1"/>
  <c r="GH203" i="1"/>
  <c r="GH202" i="1"/>
  <c r="GH201" i="1"/>
  <c r="GH200" i="1"/>
  <c r="GH199" i="1"/>
  <c r="GH198" i="1"/>
  <c r="GH197" i="1"/>
  <c r="GH196" i="1"/>
  <c r="GH195" i="1"/>
  <c r="GH194" i="1"/>
  <c r="GH193" i="1"/>
  <c r="GH192" i="1"/>
  <c r="GH191" i="1"/>
  <c r="GH190" i="1"/>
  <c r="GH189" i="1"/>
  <c r="GH188" i="1"/>
  <c r="GH187" i="1"/>
  <c r="GH186" i="1"/>
  <c r="GH185" i="1"/>
  <c r="GH184" i="1"/>
  <c r="GH183" i="1"/>
  <c r="GH182" i="1"/>
  <c r="GH181" i="1"/>
  <c r="GH180" i="1"/>
  <c r="GH179" i="1"/>
  <c r="GH178" i="1"/>
  <c r="GH177" i="1"/>
  <c r="GH176" i="1"/>
  <c r="GH175" i="1"/>
  <c r="GH174" i="1"/>
  <c r="GH173" i="1"/>
  <c r="GH172" i="1"/>
  <c r="GH171" i="1"/>
  <c r="GH170" i="1"/>
  <c r="GH169" i="1"/>
  <c r="GH168" i="1"/>
  <c r="GH167" i="1"/>
  <c r="GH166" i="1"/>
  <c r="GH165" i="1"/>
  <c r="GH164" i="1"/>
  <c r="GH163" i="1"/>
  <c r="GH155" i="1"/>
  <c r="GH154" i="1"/>
  <c r="GH153" i="1"/>
  <c r="GH152" i="1"/>
  <c r="GH151" i="1"/>
  <c r="GH150" i="1"/>
  <c r="GH149" i="1"/>
  <c r="GH148" i="1"/>
  <c r="GH147" i="1"/>
  <c r="GH146" i="1"/>
  <c r="GH145" i="1"/>
  <c r="GH144" i="1"/>
  <c r="GH143" i="1"/>
  <c r="GH142" i="1"/>
  <c r="GH137" i="1"/>
  <c r="GH136" i="1"/>
  <c r="GH126" i="1"/>
  <c r="GH106" i="1"/>
  <c r="GH105" i="1"/>
  <c r="GH104" i="1"/>
  <c r="GH103" i="1"/>
  <c r="GH102" i="1"/>
  <c r="GH101" i="1"/>
  <c r="GH100" i="1"/>
  <c r="GH92" i="1"/>
  <c r="GH91" i="1"/>
  <c r="GH90" i="1"/>
  <c r="GH87" i="1"/>
  <c r="GH86" i="1"/>
  <c r="GH85" i="1"/>
  <c r="GH84" i="1"/>
  <c r="GH83" i="1"/>
  <c r="GH82" i="1"/>
  <c r="GH81" i="1"/>
  <c r="GH80" i="1"/>
  <c r="GH79" i="1"/>
  <c r="GH78" i="1"/>
  <c r="GH77" i="1"/>
  <c r="GH76" i="1"/>
  <c r="GH75" i="1"/>
  <c r="GH74" i="1"/>
  <c r="GH73" i="1"/>
  <c r="GH72" i="1"/>
  <c r="GH71" i="1"/>
  <c r="GH70" i="1"/>
  <c r="GH69" i="1"/>
  <c r="GH68" i="1"/>
  <c r="GH67" i="1"/>
  <c r="GH66" i="1"/>
  <c r="GH65" i="1"/>
  <c r="GH57" i="1"/>
  <c r="GH56" i="1"/>
  <c r="GH55" i="1"/>
  <c r="GH54" i="1"/>
  <c r="GH53" i="1"/>
  <c r="GH52" i="1"/>
  <c r="GH51" i="1"/>
  <c r="GH50" i="1"/>
  <c r="GH49" i="1"/>
  <c r="GH48" i="1"/>
  <c r="GH47" i="1"/>
  <c r="GH46" i="1"/>
  <c r="GH45" i="1"/>
  <c r="GH44" i="1"/>
  <c r="GH43" i="1"/>
  <c r="GH42" i="1"/>
  <c r="GH41" i="1"/>
  <c r="GH40" i="1"/>
  <c r="GH39" i="1"/>
  <c r="GH38" i="1"/>
  <c r="GH37" i="1"/>
  <c r="GH36" i="1"/>
  <c r="GH35" i="1"/>
  <c r="GH34" i="1"/>
  <c r="GH33" i="1"/>
  <c r="GH32" i="1"/>
  <c r="GH31" i="1"/>
  <c r="GH30" i="1"/>
  <c r="GH29" i="1"/>
  <c r="GH28" i="1"/>
  <c r="GH27" i="1"/>
  <c r="GH26" i="1"/>
  <c r="GH25" i="1"/>
  <c r="GH24" i="1"/>
  <c r="GH23" i="1"/>
  <c r="GH21" i="1"/>
  <c r="GH20" i="1"/>
  <c r="GH19" i="1"/>
  <c r="GH18" i="1"/>
  <c r="GH17" i="1"/>
  <c r="GH16" i="1"/>
  <c r="GH15" i="1"/>
  <c r="GH14" i="1"/>
  <c r="GH13" i="1"/>
  <c r="GH12" i="1"/>
  <c r="GH11" i="1"/>
  <c r="GH10" i="1"/>
  <c r="GH9" i="1"/>
  <c r="D457" i="3"/>
  <c r="D458" i="3"/>
  <c r="D459" i="3"/>
  <c r="D460" i="3"/>
  <c r="D461" i="3"/>
  <c r="D462" i="3"/>
  <c r="D456" i="3"/>
  <c r="C442" i="3"/>
  <c r="C443" i="3"/>
  <c r="C444" i="3"/>
  <c r="C445" i="3"/>
  <c r="C446" i="3"/>
  <c r="C447" i="3"/>
  <c r="C441" i="3"/>
  <c r="JE246" i="1"/>
  <c r="JE245" i="1"/>
  <c r="JE244" i="1"/>
  <c r="JE243" i="1"/>
  <c r="JE242" i="1"/>
  <c r="JE241" i="1"/>
  <c r="JE240" i="1"/>
  <c r="JE239" i="1"/>
  <c r="JE238" i="1"/>
  <c r="JE237" i="1"/>
  <c r="JE236" i="1"/>
  <c r="JE235" i="1"/>
  <c r="JE234" i="1"/>
  <c r="JE233" i="1"/>
  <c r="JE232" i="1"/>
  <c r="JE231" i="1"/>
  <c r="JE230" i="1"/>
  <c r="JE229" i="1"/>
  <c r="JE228" i="1"/>
  <c r="JE227" i="1"/>
  <c r="JE226" i="1"/>
  <c r="JE225" i="1"/>
  <c r="JE224" i="1"/>
  <c r="JE223" i="1"/>
  <c r="JE222" i="1"/>
  <c r="JE221" i="1"/>
  <c r="JE220" i="1"/>
  <c r="JE219" i="1"/>
  <c r="JE218" i="1"/>
  <c r="JE217" i="1"/>
  <c r="JE216" i="1"/>
  <c r="JE215" i="1"/>
  <c r="JE214" i="1"/>
  <c r="JE213" i="1"/>
  <c r="JE212" i="1"/>
  <c r="JE211" i="1"/>
  <c r="JE210" i="1"/>
  <c r="JE209" i="1"/>
  <c r="JE208" i="1"/>
  <c r="JE207" i="1"/>
  <c r="JE206" i="1"/>
  <c r="JE205" i="1"/>
  <c r="JE204" i="1"/>
  <c r="JE203" i="1"/>
  <c r="JE202" i="1"/>
  <c r="JE201" i="1"/>
  <c r="JE200" i="1"/>
  <c r="JE199" i="1"/>
  <c r="JE198" i="1"/>
  <c r="JE197" i="1"/>
  <c r="JE196" i="1"/>
  <c r="JE195" i="1"/>
  <c r="JE194" i="1"/>
  <c r="JE193" i="1"/>
  <c r="JE192" i="1"/>
  <c r="JE191" i="1"/>
  <c r="JE190" i="1"/>
  <c r="JE189" i="1"/>
  <c r="JE188" i="1"/>
  <c r="JE187" i="1"/>
  <c r="JE186" i="1"/>
  <c r="JE185" i="1"/>
  <c r="JE184" i="1"/>
  <c r="JE183" i="1"/>
  <c r="JE182" i="1"/>
  <c r="JE181" i="1"/>
  <c r="JE180" i="1"/>
  <c r="JE179" i="1"/>
  <c r="JE178" i="1"/>
  <c r="JE177" i="1"/>
  <c r="JE176" i="1"/>
  <c r="JE175" i="1"/>
  <c r="JE174" i="1"/>
  <c r="JE173" i="1"/>
  <c r="JE172" i="1"/>
  <c r="JE171" i="1"/>
  <c r="JE170" i="1"/>
  <c r="JE169" i="1"/>
  <c r="JE168" i="1"/>
  <c r="JE167" i="1"/>
  <c r="JE166" i="1"/>
  <c r="JE165" i="1"/>
  <c r="JE164" i="1"/>
  <c r="JE163" i="1"/>
  <c r="JE162" i="1"/>
  <c r="JE161" i="1"/>
  <c r="JE160" i="1"/>
  <c r="JE159" i="1"/>
  <c r="JE158" i="1"/>
  <c r="JE157" i="1"/>
  <c r="JE156" i="1"/>
  <c r="JE155" i="1"/>
  <c r="JE154" i="1"/>
  <c r="JE153" i="1"/>
  <c r="JE152" i="1"/>
  <c r="JE151" i="1"/>
  <c r="JE150" i="1"/>
  <c r="JE149" i="1"/>
  <c r="JE148" i="1"/>
  <c r="JE147" i="1"/>
  <c r="JE146" i="1"/>
  <c r="JE145" i="1"/>
  <c r="JE144" i="1"/>
  <c r="JE143" i="1"/>
  <c r="JE142" i="1"/>
  <c r="JE137" i="1"/>
  <c r="JE136" i="1"/>
  <c r="JE126" i="1"/>
  <c r="JE112" i="1"/>
  <c r="JE106" i="1"/>
  <c r="JE105" i="1"/>
  <c r="JE104" i="1"/>
  <c r="JE103" i="1"/>
  <c r="JE102" i="1"/>
  <c r="JE101" i="1"/>
  <c r="JE100" i="1"/>
  <c r="JE99" i="1"/>
  <c r="JE98" i="1"/>
  <c r="JE97" i="1"/>
  <c r="JE96" i="1"/>
  <c r="JE95" i="1"/>
  <c r="JE94" i="1"/>
  <c r="JE93" i="1"/>
  <c r="JE92" i="1"/>
  <c r="JE91" i="1"/>
  <c r="JE90" i="1"/>
  <c r="JE87" i="1"/>
  <c r="JE86" i="1"/>
  <c r="JE85" i="1"/>
  <c r="JE84" i="1"/>
  <c r="JE83" i="1"/>
  <c r="JE82" i="1"/>
  <c r="JE81" i="1"/>
  <c r="JE80" i="1"/>
  <c r="JE79" i="1"/>
  <c r="JE78" i="1"/>
  <c r="JE77" i="1"/>
  <c r="JE76" i="1"/>
  <c r="JE75" i="1"/>
  <c r="JE74" i="1"/>
  <c r="JE73" i="1"/>
  <c r="JE72" i="1"/>
  <c r="JE71" i="1"/>
  <c r="JE70" i="1"/>
  <c r="JE69" i="1"/>
  <c r="JE68" i="1"/>
  <c r="JE67" i="1"/>
  <c r="JE66" i="1"/>
  <c r="JE65" i="1"/>
  <c r="JE63" i="1"/>
  <c r="JE62" i="1"/>
  <c r="JE61" i="1"/>
  <c r="JE60" i="1"/>
  <c r="JE59" i="1"/>
  <c r="JE58" i="1"/>
  <c r="JE57" i="1"/>
  <c r="JE56" i="1"/>
  <c r="JE55" i="1"/>
  <c r="JE54" i="1"/>
  <c r="JE53" i="1"/>
  <c r="JE52" i="1"/>
  <c r="JE51" i="1"/>
  <c r="JE50" i="1"/>
  <c r="JE49" i="1"/>
  <c r="JE48" i="1"/>
  <c r="JE47" i="1"/>
  <c r="JE46" i="1"/>
  <c r="JE45" i="1"/>
  <c r="JE44" i="1"/>
  <c r="JE43" i="1"/>
  <c r="JE42" i="1"/>
  <c r="JE41" i="1"/>
  <c r="JE40" i="1"/>
  <c r="JE39" i="1"/>
  <c r="JE38" i="1"/>
  <c r="JE37" i="1"/>
  <c r="JE36" i="1"/>
  <c r="JE35" i="1"/>
  <c r="JE34" i="1"/>
  <c r="JE33" i="1"/>
  <c r="JE32" i="1"/>
  <c r="JE31" i="1"/>
  <c r="JE30" i="1"/>
  <c r="JE29" i="1"/>
  <c r="JE28" i="1"/>
  <c r="JE27" i="1"/>
  <c r="JE26" i="1"/>
  <c r="JE25" i="1"/>
  <c r="JE24" i="1"/>
  <c r="JE23" i="1"/>
  <c r="JE10" i="1"/>
  <c r="JE11" i="1"/>
  <c r="JE12" i="1"/>
  <c r="JE13" i="1"/>
  <c r="JE14" i="1"/>
  <c r="JE15" i="1"/>
  <c r="JE16" i="1"/>
  <c r="JE17" i="1"/>
  <c r="JE18" i="1"/>
  <c r="JE19" i="1"/>
  <c r="JE20" i="1"/>
  <c r="JE21" i="1"/>
  <c r="JE2" i="1"/>
  <c r="JE3" i="1"/>
  <c r="JE4" i="1"/>
  <c r="JE5" i="1"/>
  <c r="JE6" i="1"/>
  <c r="JE7" i="1"/>
  <c r="JE8" i="1"/>
  <c r="JE9" i="1"/>
  <c r="GT2" i="1"/>
  <c r="C121" i="4"/>
  <c r="D121" i="4"/>
  <c r="E121" i="4"/>
  <c r="F121" i="4"/>
  <c r="G121" i="4"/>
  <c r="H121" i="4"/>
  <c r="I121" i="4"/>
  <c r="J121" i="4"/>
  <c r="K121" i="4"/>
  <c r="L121" i="4"/>
  <c r="M121" i="4"/>
  <c r="B121" i="4"/>
  <c r="C116" i="4"/>
  <c r="D116" i="4"/>
  <c r="E116" i="4"/>
  <c r="F116" i="4"/>
  <c r="G116" i="4"/>
  <c r="H116" i="4"/>
  <c r="I116" i="4"/>
  <c r="J116" i="4"/>
  <c r="K116" i="4"/>
  <c r="L116" i="4"/>
  <c r="M116" i="4"/>
  <c r="C117" i="4"/>
  <c r="D117" i="4"/>
  <c r="E117" i="4"/>
  <c r="F117" i="4"/>
  <c r="G117" i="4"/>
  <c r="H117" i="4"/>
  <c r="I117" i="4"/>
  <c r="J117" i="4"/>
  <c r="K117" i="4"/>
  <c r="L117" i="4"/>
  <c r="M117" i="4"/>
  <c r="C118" i="4"/>
  <c r="D118" i="4"/>
  <c r="E118" i="4"/>
  <c r="F118" i="4"/>
  <c r="G118" i="4"/>
  <c r="H118" i="4"/>
  <c r="I118" i="4"/>
  <c r="J118" i="4"/>
  <c r="K118" i="4"/>
  <c r="L118" i="4"/>
  <c r="M118" i="4"/>
  <c r="C119" i="4"/>
  <c r="D119" i="4"/>
  <c r="E119" i="4"/>
  <c r="F119" i="4"/>
  <c r="G119" i="4"/>
  <c r="H119" i="4"/>
  <c r="I119" i="4"/>
  <c r="J119" i="4"/>
  <c r="K119" i="4"/>
  <c r="L119" i="4"/>
  <c r="M119" i="4"/>
  <c r="C120" i="4"/>
  <c r="D120" i="4"/>
  <c r="E120" i="4"/>
  <c r="F120" i="4"/>
  <c r="G120" i="4"/>
  <c r="H120" i="4"/>
  <c r="I120" i="4"/>
  <c r="J120" i="4"/>
  <c r="K120" i="4"/>
  <c r="L120" i="4"/>
  <c r="M120" i="4"/>
  <c r="B117" i="4"/>
  <c r="B118" i="4"/>
  <c r="B119" i="4"/>
  <c r="B120" i="4"/>
  <c r="B116" i="4"/>
  <c r="I105" i="4"/>
  <c r="H105" i="4"/>
  <c r="G105" i="4"/>
  <c r="I104" i="4"/>
  <c r="H104" i="4"/>
  <c r="G104" i="4"/>
  <c r="I103" i="4"/>
  <c r="H103" i="4"/>
  <c r="G103" i="4"/>
  <c r="I102" i="4"/>
  <c r="H102" i="4"/>
  <c r="G102" i="4"/>
  <c r="I101" i="4"/>
  <c r="H101" i="4"/>
  <c r="G101" i="4"/>
  <c r="G95" i="4"/>
  <c r="H95" i="4"/>
  <c r="I95" i="4"/>
  <c r="G96" i="4"/>
  <c r="H96" i="4"/>
  <c r="I96" i="4"/>
  <c r="G97" i="4"/>
  <c r="H97" i="4"/>
  <c r="I97" i="4"/>
  <c r="G98" i="4"/>
  <c r="H98" i="4"/>
  <c r="I98" i="4"/>
  <c r="H94" i="4"/>
  <c r="I94" i="4"/>
  <c r="G94" i="4"/>
  <c r="L9" i="6"/>
  <c r="L8" i="6"/>
  <c r="I6" i="3"/>
  <c r="I5" i="3"/>
  <c r="I3" i="3"/>
  <c r="I4" i="3"/>
  <c r="I2" i="3"/>
  <c r="C84" i="4"/>
  <c r="D84" i="4"/>
  <c r="E84" i="4"/>
  <c r="F84" i="4"/>
  <c r="C85" i="4"/>
  <c r="D85" i="4"/>
  <c r="E85" i="4"/>
  <c r="F85" i="4"/>
  <c r="C86" i="4"/>
  <c r="D86" i="4"/>
  <c r="E86" i="4"/>
  <c r="F86" i="4"/>
  <c r="C87" i="4"/>
  <c r="D87" i="4"/>
  <c r="E87" i="4"/>
  <c r="F87" i="4"/>
  <c r="C88" i="4"/>
  <c r="D88" i="4"/>
  <c r="E88" i="4"/>
  <c r="F88" i="4"/>
  <c r="C89" i="4"/>
  <c r="D89" i="4"/>
  <c r="E89" i="4"/>
  <c r="F89" i="4"/>
  <c r="C90" i="4"/>
  <c r="D90" i="4"/>
  <c r="E90" i="4"/>
  <c r="F90" i="4"/>
  <c r="B86" i="4"/>
  <c r="B87" i="4"/>
  <c r="B88" i="4"/>
  <c r="B89" i="4"/>
  <c r="B90" i="4"/>
  <c r="B85" i="4"/>
  <c r="B84" i="4"/>
  <c r="C60" i="4"/>
  <c r="D60" i="4"/>
  <c r="E60" i="4"/>
  <c r="F60" i="4"/>
  <c r="C61" i="4"/>
  <c r="D61" i="4"/>
  <c r="E61" i="4"/>
  <c r="F61" i="4"/>
  <c r="C62" i="4"/>
  <c r="D62" i="4"/>
  <c r="E62" i="4"/>
  <c r="F62" i="4"/>
  <c r="C63" i="4"/>
  <c r="D63" i="4"/>
  <c r="E63" i="4"/>
  <c r="F63" i="4"/>
  <c r="C64" i="4"/>
  <c r="D64" i="4"/>
  <c r="E64" i="4"/>
  <c r="F64" i="4"/>
  <c r="B61" i="4"/>
  <c r="B62" i="4"/>
  <c r="B63" i="4"/>
  <c r="B64" i="4"/>
  <c r="B60" i="4"/>
  <c r="L62" i="4"/>
  <c r="M62" i="4"/>
  <c r="N62" i="4"/>
  <c r="O62" i="4"/>
  <c r="L63" i="4"/>
  <c r="M63" i="4"/>
  <c r="N63" i="4"/>
  <c r="O63" i="4"/>
  <c r="L64" i="4"/>
  <c r="M64" i="4"/>
  <c r="N64" i="4"/>
  <c r="O64" i="4"/>
  <c r="L65" i="4"/>
  <c r="M65" i="4"/>
  <c r="N65" i="4"/>
  <c r="O65" i="4"/>
  <c r="L66" i="4"/>
  <c r="M66" i="4"/>
  <c r="N66" i="4"/>
  <c r="O66" i="4"/>
  <c r="L67" i="4"/>
  <c r="M67" i="4"/>
  <c r="N67" i="4"/>
  <c r="O67" i="4"/>
  <c r="L68" i="4"/>
  <c r="M68" i="4"/>
  <c r="N68" i="4"/>
  <c r="O68" i="4"/>
  <c r="K63" i="4"/>
  <c r="K64" i="4"/>
  <c r="K65" i="4"/>
  <c r="K66" i="4"/>
  <c r="K67" i="4"/>
  <c r="K68" i="4"/>
  <c r="K62" i="4"/>
  <c r="AO40" i="1"/>
  <c r="AO38" i="1"/>
  <c r="AO37" i="1"/>
  <c r="AO137" i="1"/>
  <c r="AO105" i="1"/>
  <c r="AO95" i="1"/>
  <c r="AO82" i="1"/>
  <c r="AO78" i="1"/>
  <c r="AO136" i="1"/>
  <c r="AO101" i="1"/>
  <c r="AO93" i="1"/>
  <c r="AO94" i="1"/>
  <c r="AO80" i="1"/>
  <c r="AO76" i="1"/>
  <c r="AO112" i="1"/>
  <c r="AO39" i="1"/>
  <c r="AO53" i="1"/>
  <c r="AO126" i="1"/>
  <c r="AO242" i="1"/>
  <c r="AO238" i="1"/>
  <c r="AO226" i="1"/>
  <c r="AO220" i="1"/>
  <c r="AO215" i="1"/>
  <c r="AO240" i="1"/>
  <c r="AO239" i="1"/>
  <c r="AO229" i="1"/>
  <c r="AO219" i="1"/>
  <c r="AO217" i="1"/>
  <c r="AO241" i="1"/>
  <c r="AO233" i="1"/>
  <c r="AO230" i="1"/>
  <c r="AO223" i="1"/>
  <c r="AO216" i="1"/>
  <c r="AO244" i="1"/>
  <c r="AO236" i="1"/>
  <c r="AO227" i="1"/>
  <c r="AO222" i="1"/>
  <c r="AO218" i="1"/>
  <c r="AO246" i="1"/>
  <c r="AO234" i="1"/>
  <c r="AO231" i="1"/>
  <c r="AO221" i="1"/>
  <c r="AO212" i="1"/>
  <c r="AO245" i="1"/>
  <c r="AO237" i="1"/>
  <c r="AO228" i="1"/>
  <c r="AO225" i="1"/>
  <c r="AO214" i="1"/>
  <c r="AO243" i="1"/>
  <c r="AO235" i="1"/>
  <c r="AO232" i="1"/>
  <c r="AO224" i="1"/>
  <c r="AO213" i="1"/>
  <c r="AO85" i="1"/>
  <c r="AO207" i="1"/>
  <c r="AO199" i="1"/>
  <c r="AO196" i="1"/>
  <c r="AO190" i="1"/>
  <c r="AO182" i="1"/>
  <c r="AO100" i="1"/>
  <c r="AO97" i="1"/>
  <c r="AO91" i="1"/>
  <c r="AO72" i="1"/>
  <c r="AO208" i="1"/>
  <c r="AO202" i="1"/>
  <c r="AO192" i="1"/>
  <c r="AO186" i="1"/>
  <c r="AO180" i="1"/>
  <c r="AO209" i="1"/>
  <c r="AO203" i="1"/>
  <c r="AO193" i="1"/>
  <c r="AO184" i="1"/>
  <c r="AO183" i="1"/>
  <c r="AO104" i="1"/>
  <c r="AO98" i="1"/>
  <c r="AO87" i="1"/>
  <c r="AO79" i="1"/>
  <c r="AO77" i="1"/>
  <c r="AO210" i="1"/>
  <c r="AO201" i="1"/>
  <c r="AO195" i="1"/>
  <c r="AO188" i="1"/>
  <c r="AO177" i="1"/>
  <c r="AO102" i="1"/>
  <c r="AO99" i="1"/>
  <c r="AO86" i="1"/>
  <c r="AO84" i="1"/>
  <c r="AO75" i="1"/>
  <c r="AO205" i="1"/>
  <c r="AO204" i="1"/>
  <c r="AO197" i="1"/>
  <c r="AO185" i="1"/>
  <c r="AO181" i="1"/>
  <c r="AO106" i="1"/>
  <c r="AO90" i="1"/>
  <c r="AO81" i="1"/>
  <c r="AO73" i="1"/>
  <c r="AO206" i="1"/>
  <c r="AO200" i="1"/>
  <c r="AO194" i="1"/>
  <c r="AO187" i="1"/>
  <c r="AO178" i="1"/>
  <c r="AO211" i="1"/>
  <c r="AO198" i="1"/>
  <c r="AO191" i="1"/>
  <c r="AO189" i="1"/>
  <c r="AO179" i="1"/>
  <c r="AO103" i="1"/>
  <c r="AO96" i="1"/>
  <c r="AO92" i="1"/>
  <c r="AO83" i="1"/>
  <c r="AO74" i="1"/>
  <c r="AO175" i="1"/>
  <c r="AO167" i="1"/>
  <c r="AO161" i="1"/>
  <c r="AO149" i="1"/>
  <c r="AO147" i="1"/>
  <c r="AO65" i="1"/>
  <c r="AO59" i="1"/>
  <c r="AO56" i="1"/>
  <c r="AO46" i="1"/>
  <c r="AO173" i="1"/>
  <c r="AO166" i="1"/>
  <c r="AO160" i="1"/>
  <c r="AO155" i="1"/>
  <c r="AO148" i="1"/>
  <c r="AO69" i="1"/>
  <c r="AO58" i="1"/>
  <c r="AO57" i="1"/>
  <c r="AO47" i="1"/>
  <c r="AO176" i="1"/>
  <c r="AO165" i="1"/>
  <c r="AO162" i="1"/>
  <c r="AO152" i="1"/>
  <c r="AO143" i="1"/>
  <c r="AO66" i="1"/>
  <c r="AO61" i="1"/>
  <c r="AO55" i="1"/>
  <c r="AO48" i="1"/>
  <c r="AO43" i="1"/>
  <c r="AO172" i="1"/>
  <c r="AO164" i="1"/>
  <c r="AO157" i="1"/>
  <c r="AO150" i="1"/>
  <c r="AO146" i="1"/>
  <c r="AO67" i="1"/>
  <c r="AO44" i="1"/>
  <c r="AO171" i="1"/>
  <c r="AO163" i="1"/>
  <c r="AO156" i="1"/>
  <c r="AO153" i="1"/>
  <c r="AO145" i="1"/>
  <c r="AO68" i="1"/>
  <c r="AO63" i="1"/>
  <c r="AO52" i="1"/>
  <c r="AO45" i="1"/>
  <c r="AO174" i="1"/>
  <c r="AO169" i="1"/>
  <c r="AO159" i="1"/>
  <c r="AO151" i="1"/>
  <c r="AO142" i="1"/>
  <c r="AO70" i="1"/>
  <c r="AO62" i="1"/>
  <c r="AO54" i="1"/>
  <c r="AO50" i="1"/>
  <c r="AO42" i="1"/>
  <c r="AO170" i="1"/>
  <c r="AO168" i="1"/>
  <c r="AO158" i="1"/>
  <c r="AO154" i="1"/>
  <c r="AO144" i="1"/>
  <c r="AO71" i="1"/>
  <c r="AO60" i="1"/>
  <c r="AO51" i="1"/>
  <c r="AO49" i="1"/>
  <c r="AO41" i="1"/>
  <c r="AO36" i="1"/>
  <c r="AO29" i="1"/>
  <c r="AO15" i="1"/>
  <c r="AO8" i="1"/>
  <c r="AO34" i="1"/>
  <c r="AO27" i="1"/>
  <c r="AO20" i="1"/>
  <c r="AO13" i="1"/>
  <c r="AO6" i="1"/>
  <c r="AO35" i="1"/>
  <c r="AO28" i="1"/>
  <c r="AO21" i="1"/>
  <c r="AO14" i="1"/>
  <c r="AO7" i="1"/>
  <c r="AO33" i="1"/>
  <c r="AO26" i="1"/>
  <c r="AO19" i="1"/>
  <c r="AO12" i="1"/>
  <c r="AO5" i="1"/>
  <c r="AO32" i="1"/>
  <c r="AO25" i="1"/>
  <c r="AO18" i="1"/>
  <c r="AO11" i="1"/>
  <c r="AO4" i="1"/>
  <c r="AO31" i="1"/>
  <c r="AO24" i="1"/>
  <c r="AO17" i="1"/>
  <c r="AO10" i="1"/>
  <c r="AO3" i="1"/>
  <c r="AO30" i="1"/>
  <c r="AO23" i="1"/>
  <c r="AO16" i="1"/>
  <c r="AO9" i="1"/>
  <c r="AO2" i="1"/>
  <c r="AD3" i="3"/>
  <c r="E101" i="5"/>
  <c r="C101" i="5"/>
  <c r="GP3" i="1"/>
  <c r="GP2" i="1"/>
  <c r="B128" i="5"/>
  <c r="B129" i="5"/>
  <c r="B130" i="5"/>
  <c r="B131" i="5"/>
  <c r="B127" i="5"/>
  <c r="JC34" i="1"/>
  <c r="JA51" i="1"/>
  <c r="JB51" i="1" s="1"/>
  <c r="JC246" i="1"/>
  <c r="JC245" i="1"/>
  <c r="JC244" i="1"/>
  <c r="JC243" i="1"/>
  <c r="JC242" i="1"/>
  <c r="JC241" i="1"/>
  <c r="JC240" i="1"/>
  <c r="JC239" i="1"/>
  <c r="JC238" i="1"/>
  <c r="JC237" i="1"/>
  <c r="JC235" i="1"/>
  <c r="JC234" i="1"/>
  <c r="JC233" i="1"/>
  <c r="JC232" i="1"/>
  <c r="JC231" i="1"/>
  <c r="JC230" i="1"/>
  <c r="JC229" i="1"/>
  <c r="JC228" i="1"/>
  <c r="JC227" i="1"/>
  <c r="JC226" i="1"/>
  <c r="JC225" i="1"/>
  <c r="JC224" i="1"/>
  <c r="JC223" i="1"/>
  <c r="JC222" i="1"/>
  <c r="JC221" i="1"/>
  <c r="JC220" i="1"/>
  <c r="JC219" i="1"/>
  <c r="JC218" i="1"/>
  <c r="JC217" i="1"/>
  <c r="JC216" i="1"/>
  <c r="JC215" i="1"/>
  <c r="JC214" i="1"/>
  <c r="JC213" i="1"/>
  <c r="JC212" i="1"/>
  <c r="JC211" i="1"/>
  <c r="JC210" i="1"/>
  <c r="JC209" i="1"/>
  <c r="JC208" i="1"/>
  <c r="JC207" i="1"/>
  <c r="JC206" i="1"/>
  <c r="JC205" i="1"/>
  <c r="JC204" i="1"/>
  <c r="JC203" i="1"/>
  <c r="JC202" i="1"/>
  <c r="JC201" i="1"/>
  <c r="JC200" i="1"/>
  <c r="JC199" i="1"/>
  <c r="JC198" i="1"/>
  <c r="JC197" i="1"/>
  <c r="JC196" i="1"/>
  <c r="JC195" i="1"/>
  <c r="JC194" i="1"/>
  <c r="JC193" i="1"/>
  <c r="JC192" i="1"/>
  <c r="JC191" i="1"/>
  <c r="JC190" i="1"/>
  <c r="JC189" i="1"/>
  <c r="JC188" i="1"/>
  <c r="JC187" i="1"/>
  <c r="JC186" i="1"/>
  <c r="JC185" i="1"/>
  <c r="JC184" i="1"/>
  <c r="JC183" i="1"/>
  <c r="JC182" i="1"/>
  <c r="JC181" i="1"/>
  <c r="JC180" i="1"/>
  <c r="JC179" i="1"/>
  <c r="JC178" i="1"/>
  <c r="JC177" i="1"/>
  <c r="JC176" i="1"/>
  <c r="JC175" i="1"/>
  <c r="JC174" i="1"/>
  <c r="JC173" i="1"/>
  <c r="JC172" i="1"/>
  <c r="JC171" i="1"/>
  <c r="JC170" i="1"/>
  <c r="JC169" i="1"/>
  <c r="JC168" i="1"/>
  <c r="JC167" i="1"/>
  <c r="JC166" i="1"/>
  <c r="JC165" i="1"/>
  <c r="JC164" i="1"/>
  <c r="JC163" i="1"/>
  <c r="JC162" i="1"/>
  <c r="JC161" i="1"/>
  <c r="JC160" i="1"/>
  <c r="JC159" i="1"/>
  <c r="JC158" i="1"/>
  <c r="JC157" i="1"/>
  <c r="JC156" i="1"/>
  <c r="JC155" i="1"/>
  <c r="JC154" i="1"/>
  <c r="JC153" i="1"/>
  <c r="JC152" i="1"/>
  <c r="JC151" i="1"/>
  <c r="JC150" i="1"/>
  <c r="JC149" i="1"/>
  <c r="JC148" i="1"/>
  <c r="JC147" i="1"/>
  <c r="JC146" i="1"/>
  <c r="JC145" i="1"/>
  <c r="JC144" i="1"/>
  <c r="JC143" i="1"/>
  <c r="JC142" i="1"/>
  <c r="JC137" i="1"/>
  <c r="JC136" i="1"/>
  <c r="JC126" i="1"/>
  <c r="JC112" i="1"/>
  <c r="JC105" i="1"/>
  <c r="JC104" i="1"/>
  <c r="JC103" i="1"/>
  <c r="JC102" i="1"/>
  <c r="JC101" i="1"/>
  <c r="JC100" i="1"/>
  <c r="JC99" i="1"/>
  <c r="JC98" i="1"/>
  <c r="JC97" i="1"/>
  <c r="JC96" i="1"/>
  <c r="JC95" i="1"/>
  <c r="JC94" i="1"/>
  <c r="JC93" i="1"/>
  <c r="JC92" i="1"/>
  <c r="JC91" i="1"/>
  <c r="JC90" i="1"/>
  <c r="JC87" i="1"/>
  <c r="JC86" i="1"/>
  <c r="JC85" i="1"/>
  <c r="JC84" i="1"/>
  <c r="JC83" i="1"/>
  <c r="JC82" i="1"/>
  <c r="JC81" i="1"/>
  <c r="JC80" i="1"/>
  <c r="JC79" i="1"/>
  <c r="JC78" i="1"/>
  <c r="JC77" i="1"/>
  <c r="JC76" i="1"/>
  <c r="JC75" i="1"/>
  <c r="JC74" i="1"/>
  <c r="JC73" i="1"/>
  <c r="JC72" i="1"/>
  <c r="JC71" i="1"/>
  <c r="JC70" i="1"/>
  <c r="JC69" i="1"/>
  <c r="JC68" i="1"/>
  <c r="JC67" i="1"/>
  <c r="JC66" i="1"/>
  <c r="JC65" i="1"/>
  <c r="JC63" i="1"/>
  <c r="JC62" i="1"/>
  <c r="JC61" i="1"/>
  <c r="JC60" i="1"/>
  <c r="JC59" i="1"/>
  <c r="JC58" i="1"/>
  <c r="JC57" i="1"/>
  <c r="JC56" i="1"/>
  <c r="JC55" i="1"/>
  <c r="JC54" i="1"/>
  <c r="JC53" i="1"/>
  <c r="JC52" i="1"/>
  <c r="JC51" i="1"/>
  <c r="JC50" i="1"/>
  <c r="JC49" i="1"/>
  <c r="JC48" i="1"/>
  <c r="JC47" i="1"/>
  <c r="JC46" i="1"/>
  <c r="JC45" i="1"/>
  <c r="JC44" i="1"/>
  <c r="JC43" i="1"/>
  <c r="JC42" i="1"/>
  <c r="JC41" i="1"/>
  <c r="JC40" i="1"/>
  <c r="JC39" i="1"/>
  <c r="JC38" i="1"/>
  <c r="JC37" i="1"/>
  <c r="JC36" i="1"/>
  <c r="JC35" i="1"/>
  <c r="JC33" i="1"/>
  <c r="JC32" i="1"/>
  <c r="JC31" i="1"/>
  <c r="JC30" i="1"/>
  <c r="JC29" i="1"/>
  <c r="JC28" i="1"/>
  <c r="JC27" i="1"/>
  <c r="JC26" i="1"/>
  <c r="JC25" i="1"/>
  <c r="JC24" i="1"/>
  <c r="JC23" i="1"/>
  <c r="JC21" i="1"/>
  <c r="JC20" i="1"/>
  <c r="JC19" i="1"/>
  <c r="JC18" i="1"/>
  <c r="JC17" i="1"/>
  <c r="JC16" i="1"/>
  <c r="JC15" i="1"/>
  <c r="JC14" i="1"/>
  <c r="JC13" i="1"/>
  <c r="JC12" i="1"/>
  <c r="JC11" i="1"/>
  <c r="JC10" i="1"/>
  <c r="JC9" i="1"/>
  <c r="JC8" i="1"/>
  <c r="JC7" i="1"/>
  <c r="JC6" i="1"/>
  <c r="JC5" i="1"/>
  <c r="JC4" i="1"/>
  <c r="JC3" i="1"/>
  <c r="JC2" i="1"/>
  <c r="D114" i="5"/>
  <c r="D128" i="5" s="1"/>
  <c r="D115" i="5"/>
  <c r="D129" i="5"/>
  <c r="D116" i="5"/>
  <c r="D130" i="5"/>
  <c r="D117" i="5"/>
  <c r="D131" i="5"/>
  <c r="D113" i="5"/>
  <c r="D127" i="5" s="1"/>
  <c r="C114" i="5"/>
  <c r="C128" i="5"/>
  <c r="C115" i="5"/>
  <c r="C129" i="5"/>
  <c r="C116" i="5"/>
  <c r="C130" i="5"/>
  <c r="C117" i="5"/>
  <c r="C131" i="5" s="1"/>
  <c r="C113" i="5"/>
  <c r="C127" i="5"/>
  <c r="JA246" i="1"/>
  <c r="JB246" i="1" s="1"/>
  <c r="JA245" i="1"/>
  <c r="JB245" i="1" s="1"/>
  <c r="JA244" i="1"/>
  <c r="JB244" i="1" s="1"/>
  <c r="JA243" i="1"/>
  <c r="JB243" i="1"/>
  <c r="JA242" i="1"/>
  <c r="JB242" i="1"/>
  <c r="JA241" i="1"/>
  <c r="JB241" i="1" s="1"/>
  <c r="JA240" i="1"/>
  <c r="JB240" i="1" s="1"/>
  <c r="JA239" i="1"/>
  <c r="JB239" i="1" s="1"/>
  <c r="JA238" i="1"/>
  <c r="JB238" i="1" s="1"/>
  <c r="JA237" i="1"/>
  <c r="JB237" i="1" s="1"/>
  <c r="JA235" i="1"/>
  <c r="JB235" i="1" s="1"/>
  <c r="JA234" i="1"/>
  <c r="JB234" i="1" s="1"/>
  <c r="JA233" i="1"/>
  <c r="JB233" i="1" s="1"/>
  <c r="JA232" i="1"/>
  <c r="JB232" i="1" s="1"/>
  <c r="JA231" i="1"/>
  <c r="JB231" i="1" s="1"/>
  <c r="JA230" i="1"/>
  <c r="JB230" i="1" s="1"/>
  <c r="JA229" i="1"/>
  <c r="JB229" i="1"/>
  <c r="JA228" i="1"/>
  <c r="JB228" i="1" s="1"/>
  <c r="JA227" i="1"/>
  <c r="JB227" i="1" s="1"/>
  <c r="JA226" i="1"/>
  <c r="JB226" i="1" s="1"/>
  <c r="JA225" i="1"/>
  <c r="JB225" i="1" s="1"/>
  <c r="JA224" i="1"/>
  <c r="JB224" i="1" s="1"/>
  <c r="JA223" i="1"/>
  <c r="JB223" i="1" s="1"/>
  <c r="JA222" i="1"/>
  <c r="JB222" i="1" s="1"/>
  <c r="JA221" i="1"/>
  <c r="JB221" i="1" s="1"/>
  <c r="JA220" i="1"/>
  <c r="JB220" i="1" s="1"/>
  <c r="JA219" i="1"/>
  <c r="JB219" i="1" s="1"/>
  <c r="JA218" i="1"/>
  <c r="JB218" i="1" s="1"/>
  <c r="JA217" i="1"/>
  <c r="JB217" i="1" s="1"/>
  <c r="JA216" i="1"/>
  <c r="JB216" i="1" s="1"/>
  <c r="JA215" i="1"/>
  <c r="JB215" i="1" s="1"/>
  <c r="JA214" i="1"/>
  <c r="JB214" i="1" s="1"/>
  <c r="JA213" i="1"/>
  <c r="JB213" i="1" s="1"/>
  <c r="JA212" i="1"/>
  <c r="JB212" i="1" s="1"/>
  <c r="JA211" i="1"/>
  <c r="JB211" i="1" s="1"/>
  <c r="JA210" i="1"/>
  <c r="JB210" i="1" s="1"/>
  <c r="JA209" i="1"/>
  <c r="JB209" i="1" s="1"/>
  <c r="JA208" i="1"/>
  <c r="JB208" i="1" s="1"/>
  <c r="JA207" i="1"/>
  <c r="JB207" i="1" s="1"/>
  <c r="JA206" i="1"/>
  <c r="JB206" i="1" s="1"/>
  <c r="JA205" i="1"/>
  <c r="JB205" i="1" s="1"/>
  <c r="JA204" i="1"/>
  <c r="JB204" i="1" s="1"/>
  <c r="JA203" i="1"/>
  <c r="JB203" i="1" s="1"/>
  <c r="JA202" i="1"/>
  <c r="JB202" i="1" s="1"/>
  <c r="JA201" i="1"/>
  <c r="JB201" i="1" s="1"/>
  <c r="JA200" i="1"/>
  <c r="JB200" i="1" s="1"/>
  <c r="JA199" i="1"/>
  <c r="JB199" i="1" s="1"/>
  <c r="JA198" i="1"/>
  <c r="JB198" i="1" s="1"/>
  <c r="JA197" i="1"/>
  <c r="JB197" i="1" s="1"/>
  <c r="JA196" i="1"/>
  <c r="JB196" i="1" s="1"/>
  <c r="JA195" i="1"/>
  <c r="JB195" i="1" s="1"/>
  <c r="JA194" i="1"/>
  <c r="JB194" i="1" s="1"/>
  <c r="JA193" i="1"/>
  <c r="JB193" i="1" s="1"/>
  <c r="JA192" i="1"/>
  <c r="JB192" i="1" s="1"/>
  <c r="JA191" i="1"/>
  <c r="JB191" i="1" s="1"/>
  <c r="JA190" i="1"/>
  <c r="JB190" i="1" s="1"/>
  <c r="JA189" i="1"/>
  <c r="JB189" i="1" s="1"/>
  <c r="JA188" i="1"/>
  <c r="JB188" i="1" s="1"/>
  <c r="JA187" i="1"/>
  <c r="JB187" i="1" s="1"/>
  <c r="JA186" i="1"/>
  <c r="JB186" i="1" s="1"/>
  <c r="JA185" i="1"/>
  <c r="JB185" i="1" s="1"/>
  <c r="JA184" i="1"/>
  <c r="JB184" i="1" s="1"/>
  <c r="JA183" i="1"/>
  <c r="JB183" i="1" s="1"/>
  <c r="JA182" i="1"/>
  <c r="JB182" i="1" s="1"/>
  <c r="JA181" i="1"/>
  <c r="JB181" i="1" s="1"/>
  <c r="JA180" i="1"/>
  <c r="JB180" i="1" s="1"/>
  <c r="JA179" i="1"/>
  <c r="JB179" i="1" s="1"/>
  <c r="JA178" i="1"/>
  <c r="JB178" i="1" s="1"/>
  <c r="JA177" i="1"/>
  <c r="JB177" i="1" s="1"/>
  <c r="JA176" i="1"/>
  <c r="JB176" i="1" s="1"/>
  <c r="JA175" i="1"/>
  <c r="JB175" i="1" s="1"/>
  <c r="JA174" i="1"/>
  <c r="JB174" i="1" s="1"/>
  <c r="JA173" i="1"/>
  <c r="JB173" i="1" s="1"/>
  <c r="JA172" i="1"/>
  <c r="JB172" i="1" s="1"/>
  <c r="JA171" i="1"/>
  <c r="JB171" i="1" s="1"/>
  <c r="JA170" i="1"/>
  <c r="JB170" i="1" s="1"/>
  <c r="JA169" i="1"/>
  <c r="JB169" i="1"/>
  <c r="JA168" i="1"/>
  <c r="JB168" i="1" s="1"/>
  <c r="JA167" i="1"/>
  <c r="JB167" i="1" s="1"/>
  <c r="JA166" i="1"/>
  <c r="JB166" i="1" s="1"/>
  <c r="JA165" i="1"/>
  <c r="JB165" i="1" s="1"/>
  <c r="JA164" i="1"/>
  <c r="JB164" i="1" s="1"/>
  <c r="JA163" i="1"/>
  <c r="JB163" i="1" s="1"/>
  <c r="JA162" i="1"/>
  <c r="JB162" i="1" s="1"/>
  <c r="JA161" i="1"/>
  <c r="JB161" i="1" s="1"/>
  <c r="JA160" i="1"/>
  <c r="JB160" i="1" s="1"/>
  <c r="JA159" i="1"/>
  <c r="JB159" i="1" s="1"/>
  <c r="JA158" i="1"/>
  <c r="JB158" i="1" s="1"/>
  <c r="JA157" i="1"/>
  <c r="JB157" i="1" s="1"/>
  <c r="JA156" i="1"/>
  <c r="JB156" i="1" s="1"/>
  <c r="JA155" i="1"/>
  <c r="JB155" i="1" s="1"/>
  <c r="JA154" i="1"/>
  <c r="JB154" i="1" s="1"/>
  <c r="JA153" i="1"/>
  <c r="JB153" i="1" s="1"/>
  <c r="JA152" i="1"/>
  <c r="JB152" i="1" s="1"/>
  <c r="JA151" i="1"/>
  <c r="JB151" i="1" s="1"/>
  <c r="JA150" i="1"/>
  <c r="JB150" i="1" s="1"/>
  <c r="JA149" i="1"/>
  <c r="JB149" i="1" s="1"/>
  <c r="JA148" i="1"/>
  <c r="JB148" i="1" s="1"/>
  <c r="JA147" i="1"/>
  <c r="JB147" i="1" s="1"/>
  <c r="JA146" i="1"/>
  <c r="JB146" i="1" s="1"/>
  <c r="JA145" i="1"/>
  <c r="JB145" i="1" s="1"/>
  <c r="JA144" i="1"/>
  <c r="JB144" i="1" s="1"/>
  <c r="JA143" i="1"/>
  <c r="JB143" i="1" s="1"/>
  <c r="JA142" i="1"/>
  <c r="JB142" i="1" s="1"/>
  <c r="JA137" i="1"/>
  <c r="JB137" i="1" s="1"/>
  <c r="JA136" i="1"/>
  <c r="JB136" i="1" s="1"/>
  <c r="JA126" i="1"/>
  <c r="JB126" i="1" s="1"/>
  <c r="JA112" i="1"/>
  <c r="JB112" i="1" s="1"/>
  <c r="JA105" i="1"/>
  <c r="JB105" i="1" s="1"/>
  <c r="JA104" i="1"/>
  <c r="JB104" i="1" s="1"/>
  <c r="JA103" i="1"/>
  <c r="JB103" i="1" s="1"/>
  <c r="JA102" i="1"/>
  <c r="JB102" i="1" s="1"/>
  <c r="JA101" i="1"/>
  <c r="JB101" i="1" s="1"/>
  <c r="JA100" i="1"/>
  <c r="JB100" i="1" s="1"/>
  <c r="JA99" i="1"/>
  <c r="JB99" i="1" s="1"/>
  <c r="JA98" i="1"/>
  <c r="JB98" i="1" s="1"/>
  <c r="JA97" i="1"/>
  <c r="JB97" i="1" s="1"/>
  <c r="JA96" i="1"/>
  <c r="JB96" i="1" s="1"/>
  <c r="JA95" i="1"/>
  <c r="JB95" i="1" s="1"/>
  <c r="JA94" i="1"/>
  <c r="JB94" i="1" s="1"/>
  <c r="JA93" i="1"/>
  <c r="JB93" i="1" s="1"/>
  <c r="JA92" i="1"/>
  <c r="JB92" i="1" s="1"/>
  <c r="JA91" i="1"/>
  <c r="JB91" i="1" s="1"/>
  <c r="JA90" i="1"/>
  <c r="JB90" i="1" s="1"/>
  <c r="JA87" i="1"/>
  <c r="JB87" i="1" s="1"/>
  <c r="JA86" i="1"/>
  <c r="JB86" i="1" s="1"/>
  <c r="JA85" i="1"/>
  <c r="JB85" i="1" s="1"/>
  <c r="JA84" i="1"/>
  <c r="JB84" i="1" s="1"/>
  <c r="JA83" i="1"/>
  <c r="JB83" i="1" s="1"/>
  <c r="JA82" i="1"/>
  <c r="JB82" i="1" s="1"/>
  <c r="JA81" i="1"/>
  <c r="JB81" i="1" s="1"/>
  <c r="JA80" i="1"/>
  <c r="JB80" i="1" s="1"/>
  <c r="JA79" i="1"/>
  <c r="JB79" i="1" s="1"/>
  <c r="JA78" i="1"/>
  <c r="JB78" i="1" s="1"/>
  <c r="JA77" i="1"/>
  <c r="JB77" i="1" s="1"/>
  <c r="JA76" i="1"/>
  <c r="JB76" i="1" s="1"/>
  <c r="JA75" i="1"/>
  <c r="JB75" i="1" s="1"/>
  <c r="JA74" i="1"/>
  <c r="JB74" i="1" s="1"/>
  <c r="JA73" i="1"/>
  <c r="JB73" i="1" s="1"/>
  <c r="JA72" i="1"/>
  <c r="JB72" i="1" s="1"/>
  <c r="JA71" i="1"/>
  <c r="JB71" i="1" s="1"/>
  <c r="JA70" i="1"/>
  <c r="JB70" i="1" s="1"/>
  <c r="JA69" i="1"/>
  <c r="JB69" i="1" s="1"/>
  <c r="JA68" i="1"/>
  <c r="JB68" i="1" s="1"/>
  <c r="JA67" i="1"/>
  <c r="JB67" i="1" s="1"/>
  <c r="JA66" i="1"/>
  <c r="JB66" i="1" s="1"/>
  <c r="JA65" i="1"/>
  <c r="JB65" i="1" s="1"/>
  <c r="JA63" i="1"/>
  <c r="JB63" i="1" s="1"/>
  <c r="JA62" i="1"/>
  <c r="JB62" i="1" s="1"/>
  <c r="JA61" i="1"/>
  <c r="JB61" i="1" s="1"/>
  <c r="JA60" i="1"/>
  <c r="JB60" i="1" s="1"/>
  <c r="JA59" i="1"/>
  <c r="JB59" i="1" s="1"/>
  <c r="JA58" i="1"/>
  <c r="JB58" i="1" s="1"/>
  <c r="JA57" i="1"/>
  <c r="JB57" i="1" s="1"/>
  <c r="JA56" i="1"/>
  <c r="JB56" i="1" s="1"/>
  <c r="JA55" i="1"/>
  <c r="JB55" i="1" s="1"/>
  <c r="JA54" i="1"/>
  <c r="JB54" i="1" s="1"/>
  <c r="JA53" i="1"/>
  <c r="JB53" i="1" s="1"/>
  <c r="JA52" i="1"/>
  <c r="JB52" i="1" s="1"/>
  <c r="JA50" i="1"/>
  <c r="JB50" i="1" s="1"/>
  <c r="JA49" i="1"/>
  <c r="JB49" i="1" s="1"/>
  <c r="JA48" i="1"/>
  <c r="JB48" i="1" s="1"/>
  <c r="JA47" i="1"/>
  <c r="JB47" i="1" s="1"/>
  <c r="JA46" i="1"/>
  <c r="JB46" i="1" s="1"/>
  <c r="JA45" i="1"/>
  <c r="JB45" i="1" s="1"/>
  <c r="JA44" i="1"/>
  <c r="JB44" i="1" s="1"/>
  <c r="JA43" i="1"/>
  <c r="JB43" i="1" s="1"/>
  <c r="JA42" i="1"/>
  <c r="JB42" i="1" s="1"/>
  <c r="JA41" i="1"/>
  <c r="JB41" i="1" s="1"/>
  <c r="JA40" i="1"/>
  <c r="JB40" i="1" s="1"/>
  <c r="JA39" i="1"/>
  <c r="JB39" i="1" s="1"/>
  <c r="JA38" i="1"/>
  <c r="JB38" i="1" s="1"/>
  <c r="JA37" i="1"/>
  <c r="JB37" i="1" s="1"/>
  <c r="JA36" i="1"/>
  <c r="JB36" i="1" s="1"/>
  <c r="JA35" i="1"/>
  <c r="JB35" i="1" s="1"/>
  <c r="JA34" i="1"/>
  <c r="JB34" i="1" s="1"/>
  <c r="JA33" i="1"/>
  <c r="JB33" i="1" s="1"/>
  <c r="JA32" i="1"/>
  <c r="JB32" i="1" s="1"/>
  <c r="JA31" i="1"/>
  <c r="JB31" i="1" s="1"/>
  <c r="JA30" i="1"/>
  <c r="JB30" i="1" s="1"/>
  <c r="JA29" i="1"/>
  <c r="JB29" i="1" s="1"/>
  <c r="JA28" i="1"/>
  <c r="JB28" i="1" s="1"/>
  <c r="JA27" i="1"/>
  <c r="JB27" i="1" s="1"/>
  <c r="JA26" i="1"/>
  <c r="JB26" i="1" s="1"/>
  <c r="JA25" i="1"/>
  <c r="JB25" i="1" s="1"/>
  <c r="JA24" i="1"/>
  <c r="JB24" i="1" s="1"/>
  <c r="JA23" i="1"/>
  <c r="JB23" i="1" s="1"/>
  <c r="JA21" i="1"/>
  <c r="JB21" i="1" s="1"/>
  <c r="JA20" i="1"/>
  <c r="JB20" i="1" s="1"/>
  <c r="JA19" i="1"/>
  <c r="JB19" i="1" s="1"/>
  <c r="JA18" i="1"/>
  <c r="JB18" i="1" s="1"/>
  <c r="JA17" i="1"/>
  <c r="JB17" i="1" s="1"/>
  <c r="JA16" i="1"/>
  <c r="JB16" i="1" s="1"/>
  <c r="JA15" i="1"/>
  <c r="JB15" i="1" s="1"/>
  <c r="JA14" i="1"/>
  <c r="JB14" i="1" s="1"/>
  <c r="JA13" i="1"/>
  <c r="JB13" i="1" s="1"/>
  <c r="JA12" i="1"/>
  <c r="JB12" i="1" s="1"/>
  <c r="JA11" i="1"/>
  <c r="JB11" i="1" s="1"/>
  <c r="JA10" i="1"/>
  <c r="JB10" i="1" s="1"/>
  <c r="JA9" i="1"/>
  <c r="JB9" i="1" s="1"/>
  <c r="JA8" i="1"/>
  <c r="JB8" i="1" s="1"/>
  <c r="JA7" i="1"/>
  <c r="JB7" i="1" s="1"/>
  <c r="JA6" i="1"/>
  <c r="JB6" i="1" s="1"/>
  <c r="JA5" i="1"/>
  <c r="JB5" i="1" s="1"/>
  <c r="JA4" i="1"/>
  <c r="JB4" i="1" s="1"/>
  <c r="JA3" i="1"/>
  <c r="JB3" i="1" s="1"/>
  <c r="JA2" i="1"/>
  <c r="JB2" i="1" s="1"/>
  <c r="AJ5" i="3"/>
  <c r="M4" i="3"/>
  <c r="Q2" i="3"/>
  <c r="IY246" i="1"/>
  <c r="IZ246" i="1" s="1"/>
  <c r="IY244" i="1"/>
  <c r="IZ244" i="1" s="1"/>
  <c r="IY243" i="1"/>
  <c r="IY242" i="1"/>
  <c r="IY241" i="1"/>
  <c r="IY240" i="1"/>
  <c r="IZ240" i="1" s="1"/>
  <c r="IY239" i="1"/>
  <c r="IZ239" i="1" s="1"/>
  <c r="IY238" i="1"/>
  <c r="IZ238" i="1" s="1"/>
  <c r="IY237" i="1"/>
  <c r="IZ237" i="1" s="1"/>
  <c r="IY236" i="1"/>
  <c r="JD236" i="1" s="1"/>
  <c r="IY235" i="1"/>
  <c r="IY234" i="1"/>
  <c r="IY233" i="1"/>
  <c r="IY232" i="1"/>
  <c r="JD232" i="1" s="1"/>
  <c r="IY231" i="1"/>
  <c r="IY230" i="1"/>
  <c r="IZ230" i="1" s="1"/>
  <c r="IY229" i="1"/>
  <c r="IZ229" i="1" s="1"/>
  <c r="IY228" i="1"/>
  <c r="IZ228" i="1" s="1"/>
  <c r="IY227" i="1"/>
  <c r="IY226" i="1"/>
  <c r="IY225" i="1"/>
  <c r="IY224" i="1"/>
  <c r="IZ224" i="1" s="1"/>
  <c r="IY223" i="1"/>
  <c r="IZ223" i="1" s="1"/>
  <c r="IY222" i="1"/>
  <c r="IZ222" i="1" s="1"/>
  <c r="IY221" i="1"/>
  <c r="IY220" i="1"/>
  <c r="IZ220" i="1" s="1"/>
  <c r="IY219" i="1"/>
  <c r="IY218" i="1"/>
  <c r="IY217" i="1"/>
  <c r="IY216" i="1"/>
  <c r="JD216" i="1" s="1"/>
  <c r="IY215" i="1"/>
  <c r="IY214" i="1"/>
  <c r="IZ214" i="1" s="1"/>
  <c r="IY213" i="1"/>
  <c r="IZ213" i="1" s="1"/>
  <c r="IY212" i="1"/>
  <c r="IZ212" i="1" s="1"/>
  <c r="IY211" i="1"/>
  <c r="IY210" i="1"/>
  <c r="IY209" i="1"/>
  <c r="IY208" i="1"/>
  <c r="IZ208" i="1" s="1"/>
  <c r="IY207" i="1"/>
  <c r="IZ207" i="1" s="1"/>
  <c r="IY206" i="1"/>
  <c r="IZ206" i="1" s="1"/>
  <c r="IY205" i="1"/>
  <c r="IZ205" i="1" s="1"/>
  <c r="IY204" i="1"/>
  <c r="IZ204" i="1" s="1"/>
  <c r="IY203" i="1"/>
  <c r="IY202" i="1"/>
  <c r="IY201" i="1"/>
  <c r="IY200" i="1"/>
  <c r="JD200" i="1" s="1"/>
  <c r="IY199" i="1"/>
  <c r="IY198" i="1"/>
  <c r="IZ198" i="1" s="1"/>
  <c r="IY197" i="1"/>
  <c r="IZ197" i="1" s="1"/>
  <c r="IY196" i="1"/>
  <c r="IZ196" i="1" s="1"/>
  <c r="IY195" i="1"/>
  <c r="IY194" i="1"/>
  <c r="IY193" i="1"/>
  <c r="IY192" i="1"/>
  <c r="IZ192" i="1" s="1"/>
  <c r="IY191" i="1"/>
  <c r="IZ191" i="1" s="1"/>
  <c r="IY190" i="1"/>
  <c r="IZ190" i="1" s="1"/>
  <c r="IY189" i="1"/>
  <c r="IZ189" i="1" s="1"/>
  <c r="IY188" i="1"/>
  <c r="IZ188" i="1" s="1"/>
  <c r="IY187" i="1"/>
  <c r="IY186" i="1"/>
  <c r="IY185" i="1"/>
  <c r="IY184" i="1"/>
  <c r="JD184" i="1" s="1"/>
  <c r="IY183" i="1"/>
  <c r="IY182" i="1"/>
  <c r="IZ182" i="1" s="1"/>
  <c r="IY181" i="1"/>
  <c r="IZ181" i="1" s="1"/>
  <c r="IY180" i="1"/>
  <c r="IZ180" i="1" s="1"/>
  <c r="IY179" i="1"/>
  <c r="IY178" i="1"/>
  <c r="JD178" i="1" s="1"/>
  <c r="IY177" i="1"/>
  <c r="IY176" i="1"/>
  <c r="IZ176" i="1" s="1"/>
  <c r="IY175" i="1"/>
  <c r="IZ175" i="1" s="1"/>
  <c r="IY174" i="1"/>
  <c r="IZ174" i="1" s="1"/>
  <c r="IY173" i="1"/>
  <c r="IZ173" i="1" s="1"/>
  <c r="IY172" i="1"/>
  <c r="IZ172" i="1" s="1"/>
  <c r="IY171" i="1"/>
  <c r="IY170" i="1"/>
  <c r="IY169" i="1"/>
  <c r="IY168" i="1"/>
  <c r="JD168" i="1" s="1"/>
  <c r="IY167" i="1"/>
  <c r="IY166" i="1"/>
  <c r="IZ166" i="1" s="1"/>
  <c r="IY165" i="1"/>
  <c r="IZ165" i="1" s="1"/>
  <c r="IY164" i="1"/>
  <c r="JD164" i="1" s="1"/>
  <c r="IY163" i="1"/>
  <c r="IY162" i="1"/>
  <c r="JD162" i="1" s="1"/>
  <c r="IY161" i="1"/>
  <c r="IY160" i="1"/>
  <c r="IZ160" i="1" s="1"/>
  <c r="IY159" i="1"/>
  <c r="IZ159" i="1" s="1"/>
  <c r="IY158" i="1"/>
  <c r="IZ158" i="1" s="1"/>
  <c r="IY157" i="1"/>
  <c r="IY156" i="1"/>
  <c r="IZ156" i="1" s="1"/>
  <c r="IY155" i="1"/>
  <c r="IY154" i="1"/>
  <c r="IY153" i="1"/>
  <c r="IY152" i="1"/>
  <c r="JD152" i="1" s="1"/>
  <c r="IY151" i="1"/>
  <c r="IY150" i="1"/>
  <c r="IZ150" i="1" s="1"/>
  <c r="IY149" i="1"/>
  <c r="IZ149" i="1" s="1"/>
  <c r="IY148" i="1"/>
  <c r="IZ148" i="1" s="1"/>
  <c r="IY147" i="1"/>
  <c r="IY146" i="1"/>
  <c r="JD146" i="1" s="1"/>
  <c r="IY145" i="1"/>
  <c r="IY144" i="1"/>
  <c r="IZ144" i="1" s="1"/>
  <c r="IY143" i="1"/>
  <c r="IZ143" i="1" s="1"/>
  <c r="IY142" i="1"/>
  <c r="IZ142" i="1" s="1"/>
  <c r="IY137" i="1"/>
  <c r="IZ137" i="1" s="1"/>
  <c r="IY136" i="1"/>
  <c r="JD136" i="1" s="1"/>
  <c r="IY126" i="1"/>
  <c r="IY112" i="1"/>
  <c r="IY106" i="1"/>
  <c r="IY105" i="1"/>
  <c r="JD105" i="1" s="1"/>
  <c r="IY104" i="1"/>
  <c r="IY103" i="1"/>
  <c r="JD103" i="1" s="1"/>
  <c r="IY102" i="1"/>
  <c r="IZ102" i="1" s="1"/>
  <c r="IY101" i="1"/>
  <c r="JD101" i="1" s="1"/>
  <c r="IY100" i="1"/>
  <c r="IY99" i="1"/>
  <c r="IZ99" i="1" s="1"/>
  <c r="IY98" i="1"/>
  <c r="IY97" i="1"/>
  <c r="IZ97" i="1" s="1"/>
  <c r="IY96" i="1"/>
  <c r="IZ96" i="1" s="1"/>
  <c r="IY95" i="1"/>
  <c r="IZ95" i="1" s="1"/>
  <c r="IY94" i="1"/>
  <c r="IZ94" i="1" s="1"/>
  <c r="IY93" i="1"/>
  <c r="IZ93" i="1" s="1"/>
  <c r="IY92" i="1"/>
  <c r="IY91" i="1"/>
  <c r="IY90" i="1"/>
  <c r="IY87" i="1"/>
  <c r="JD87" i="1" s="1"/>
  <c r="IY86" i="1"/>
  <c r="IY85" i="1"/>
  <c r="IZ85" i="1" s="1"/>
  <c r="IY84" i="1"/>
  <c r="IZ84" i="1" s="1"/>
  <c r="IY83" i="1"/>
  <c r="IZ83" i="1" s="1"/>
  <c r="IY82" i="1"/>
  <c r="IY81" i="1"/>
  <c r="IZ81" i="1" s="1"/>
  <c r="IY80" i="1"/>
  <c r="IY79" i="1"/>
  <c r="IZ79" i="1" s="1"/>
  <c r="IY78" i="1"/>
  <c r="IZ78" i="1" s="1"/>
  <c r="IY77" i="1"/>
  <c r="JD77" i="1" s="1"/>
  <c r="IY76" i="1"/>
  <c r="IZ76" i="1" s="1"/>
  <c r="IY75" i="1"/>
  <c r="JD75" i="1" s="1"/>
  <c r="IY74" i="1"/>
  <c r="IY73" i="1"/>
  <c r="IY72" i="1"/>
  <c r="IY71" i="1"/>
  <c r="JD71" i="1" s="1"/>
  <c r="IY70" i="1"/>
  <c r="IY69" i="1"/>
  <c r="IZ69" i="1" s="1"/>
  <c r="IY68" i="1"/>
  <c r="IZ68" i="1" s="1"/>
  <c r="IY67" i="1"/>
  <c r="IZ67" i="1" s="1"/>
  <c r="IY66" i="1"/>
  <c r="IY65" i="1"/>
  <c r="IZ65" i="1" s="1"/>
  <c r="IY63" i="1"/>
  <c r="IY62" i="1"/>
  <c r="IZ62" i="1" s="1"/>
  <c r="IY61" i="1"/>
  <c r="IZ61" i="1" s="1"/>
  <c r="IY60" i="1"/>
  <c r="IZ60" i="1" s="1"/>
  <c r="IY59" i="1"/>
  <c r="IY58" i="1"/>
  <c r="IZ58" i="1" s="1"/>
  <c r="IY57" i="1"/>
  <c r="IY56" i="1"/>
  <c r="IY55" i="1"/>
  <c r="IY54" i="1"/>
  <c r="JD54" i="1" s="1"/>
  <c r="IY53" i="1"/>
  <c r="IY52" i="1"/>
  <c r="IZ52" i="1" s="1"/>
  <c r="IY51" i="1"/>
  <c r="IZ51" i="1" s="1"/>
  <c r="IY50" i="1"/>
  <c r="IZ50" i="1" s="1"/>
  <c r="IY49" i="1"/>
  <c r="IY48" i="1"/>
  <c r="IZ48" i="1" s="1"/>
  <c r="IY47" i="1"/>
  <c r="IY46" i="1"/>
  <c r="IZ46" i="1" s="1"/>
  <c r="IY45" i="1"/>
  <c r="IZ45" i="1" s="1"/>
  <c r="IY44" i="1"/>
  <c r="IZ44" i="1" s="1"/>
  <c r="IY43" i="1"/>
  <c r="IZ43" i="1" s="1"/>
  <c r="IY42" i="1"/>
  <c r="IZ42" i="1" s="1"/>
  <c r="IY41" i="1"/>
  <c r="IY40" i="1"/>
  <c r="IY39" i="1"/>
  <c r="IY38" i="1"/>
  <c r="JD38" i="1" s="1"/>
  <c r="IY37" i="1"/>
  <c r="IY36" i="1"/>
  <c r="JD36" i="1" s="1"/>
  <c r="IY35" i="1"/>
  <c r="IZ35" i="1" s="1"/>
  <c r="IY34" i="1"/>
  <c r="IZ34" i="1" s="1"/>
  <c r="IY33" i="1"/>
  <c r="IY32" i="1"/>
  <c r="IZ32" i="1" s="1"/>
  <c r="IY31" i="1"/>
  <c r="IY30" i="1"/>
  <c r="IZ30" i="1" s="1"/>
  <c r="IY29" i="1"/>
  <c r="IZ29" i="1" s="1"/>
  <c r="IY28" i="1"/>
  <c r="IZ28" i="1" s="1"/>
  <c r="IY27" i="1"/>
  <c r="IZ27" i="1" s="1"/>
  <c r="IY26" i="1"/>
  <c r="IZ26" i="1" s="1"/>
  <c r="IY25" i="1"/>
  <c r="IY24" i="1"/>
  <c r="IY23" i="1"/>
  <c r="IY21" i="1"/>
  <c r="JD21" i="1" s="1"/>
  <c r="IY20" i="1"/>
  <c r="IY19" i="1"/>
  <c r="IZ19" i="1" s="1"/>
  <c r="IY18" i="1"/>
  <c r="IZ18" i="1" s="1"/>
  <c r="IY17" i="1"/>
  <c r="IZ17" i="1" s="1"/>
  <c r="IY16" i="1"/>
  <c r="IY15" i="1"/>
  <c r="IZ15" i="1" s="1"/>
  <c r="IY14" i="1"/>
  <c r="IY13" i="1"/>
  <c r="IZ13" i="1" s="1"/>
  <c r="IY12" i="1"/>
  <c r="IZ12" i="1" s="1"/>
  <c r="IY11" i="1"/>
  <c r="JD11" i="1" s="1"/>
  <c r="IY10" i="1"/>
  <c r="IZ10" i="1" s="1"/>
  <c r="IY9" i="1"/>
  <c r="IZ9" i="1" s="1"/>
  <c r="IY8" i="1"/>
  <c r="IY7" i="1"/>
  <c r="IY6" i="1"/>
  <c r="IY5" i="1"/>
  <c r="JD5" i="1" s="1"/>
  <c r="IY4" i="1"/>
  <c r="IY3" i="1"/>
  <c r="IZ3" i="1" s="1"/>
  <c r="IY2" i="1"/>
  <c r="JD2" i="1" s="1"/>
  <c r="B100" i="5"/>
  <c r="C100" i="5"/>
  <c r="D100" i="5"/>
  <c r="E100" i="5"/>
  <c r="B101" i="5"/>
  <c r="D101" i="5"/>
  <c r="B102" i="5"/>
  <c r="C102" i="5"/>
  <c r="D102" i="5"/>
  <c r="E102" i="5"/>
  <c r="B103" i="5"/>
  <c r="C103" i="5"/>
  <c r="D103" i="5"/>
  <c r="E103" i="5"/>
  <c r="C99" i="5"/>
  <c r="D99" i="5"/>
  <c r="E99" i="5"/>
  <c r="B99" i="5"/>
  <c r="IZ7" i="1"/>
  <c r="JD7" i="1"/>
  <c r="IZ24" i="1"/>
  <c r="JD24" i="1"/>
  <c r="IZ36" i="1"/>
  <c r="IZ40" i="1"/>
  <c r="JD40" i="1"/>
  <c r="IZ56" i="1"/>
  <c r="JD56" i="1"/>
  <c r="IZ73" i="1"/>
  <c r="JD73" i="1"/>
  <c r="IZ77" i="1"/>
  <c r="IZ91" i="1"/>
  <c r="JD91" i="1"/>
  <c r="IZ103" i="1"/>
  <c r="IZ112" i="1"/>
  <c r="JD112" i="1"/>
  <c r="IZ146" i="1"/>
  <c r="JD150" i="1"/>
  <c r="IZ154" i="1"/>
  <c r="JD154" i="1"/>
  <c r="IZ162" i="1"/>
  <c r="IZ170" i="1"/>
  <c r="JD170" i="1"/>
  <c r="IZ178" i="1"/>
  <c r="IZ186" i="1"/>
  <c r="JD186" i="1"/>
  <c r="IZ194" i="1"/>
  <c r="JD194" i="1"/>
  <c r="IZ202" i="1"/>
  <c r="JD202" i="1"/>
  <c r="IZ210" i="1"/>
  <c r="JD210" i="1"/>
  <c r="IZ218" i="1"/>
  <c r="JD218" i="1"/>
  <c r="IZ226" i="1"/>
  <c r="JD226" i="1"/>
  <c r="IZ234" i="1"/>
  <c r="JD234" i="1"/>
  <c r="IZ242" i="1"/>
  <c r="JD242" i="1"/>
  <c r="IZ8" i="1"/>
  <c r="JD8" i="1"/>
  <c r="JD12" i="1"/>
  <c r="IZ16" i="1"/>
  <c r="JD16" i="1"/>
  <c r="IZ25" i="1"/>
  <c r="JD25" i="1"/>
  <c r="IZ33" i="1"/>
  <c r="JD33" i="1"/>
  <c r="IZ41" i="1"/>
  <c r="JD41" i="1"/>
  <c r="IZ49" i="1"/>
  <c r="JD49" i="1"/>
  <c r="IZ57" i="1"/>
  <c r="JD57" i="1"/>
  <c r="IZ66" i="1"/>
  <c r="JD66" i="1"/>
  <c r="IZ74" i="1"/>
  <c r="JD74" i="1"/>
  <c r="IZ82" i="1"/>
  <c r="JD82" i="1"/>
  <c r="IZ92" i="1"/>
  <c r="JD92" i="1"/>
  <c r="IZ100" i="1"/>
  <c r="JD100" i="1"/>
  <c r="IZ126" i="1"/>
  <c r="JD126" i="1"/>
  <c r="IZ147" i="1"/>
  <c r="JD147" i="1"/>
  <c r="IZ155" i="1"/>
  <c r="JD155" i="1"/>
  <c r="IZ163" i="1"/>
  <c r="JD163" i="1"/>
  <c r="IZ171" i="1"/>
  <c r="JD171" i="1"/>
  <c r="IZ179" i="1"/>
  <c r="JD179" i="1"/>
  <c r="IZ187" i="1"/>
  <c r="JD187" i="1"/>
  <c r="IZ195" i="1"/>
  <c r="JD195" i="1"/>
  <c r="IZ203" i="1"/>
  <c r="JD203" i="1"/>
  <c r="JD207" i="1"/>
  <c r="IZ211" i="1"/>
  <c r="JD211" i="1"/>
  <c r="IZ219" i="1"/>
  <c r="JD219" i="1"/>
  <c r="IZ227" i="1"/>
  <c r="JD227" i="1"/>
  <c r="IZ235" i="1"/>
  <c r="JD235" i="1"/>
  <c r="IZ243" i="1"/>
  <c r="JD243" i="1"/>
  <c r="JD13" i="1"/>
  <c r="JD26" i="1"/>
  <c r="JD30" i="1"/>
  <c r="JD46" i="1"/>
  <c r="JD50" i="1"/>
  <c r="JD62" i="1"/>
  <c r="JD79" i="1"/>
  <c r="JD97" i="1"/>
  <c r="IZ136" i="1"/>
  <c r="JD144" i="1"/>
  <c r="JD160" i="1"/>
  <c r="IZ164" i="1"/>
  <c r="JD176" i="1"/>
  <c r="JD188" i="1"/>
  <c r="JD192" i="1"/>
  <c r="JD208" i="1"/>
  <c r="JD212" i="1"/>
  <c r="JD224" i="1"/>
  <c r="JD240" i="1"/>
  <c r="IZ6" i="1"/>
  <c r="JD6" i="1"/>
  <c r="IZ14" i="1"/>
  <c r="JD14" i="1"/>
  <c r="IZ23" i="1"/>
  <c r="JD23" i="1"/>
  <c r="IZ31" i="1"/>
  <c r="JD31" i="1"/>
  <c r="IZ39" i="1"/>
  <c r="JD39" i="1"/>
  <c r="IZ47" i="1"/>
  <c r="JD47" i="1"/>
  <c r="IZ55" i="1"/>
  <c r="JD55" i="1"/>
  <c r="IZ59" i="1"/>
  <c r="JD59" i="1"/>
  <c r="IZ63" i="1"/>
  <c r="JD63" i="1"/>
  <c r="IZ72" i="1"/>
  <c r="JD72" i="1"/>
  <c r="IZ80" i="1"/>
  <c r="JD80" i="1"/>
  <c r="IZ90" i="1"/>
  <c r="JD90" i="1"/>
  <c r="IZ98" i="1"/>
  <c r="JD98" i="1"/>
  <c r="IZ106" i="1"/>
  <c r="JD106" i="1"/>
  <c r="IZ145" i="1"/>
  <c r="JD145" i="1"/>
  <c r="IZ153" i="1"/>
  <c r="JD153" i="1"/>
  <c r="IZ157" i="1"/>
  <c r="JD157" i="1"/>
  <c r="IZ161" i="1"/>
  <c r="JD161" i="1"/>
  <c r="IZ169" i="1"/>
  <c r="JD169" i="1"/>
  <c r="IZ177" i="1"/>
  <c r="JD177" i="1"/>
  <c r="IZ185" i="1"/>
  <c r="JD185" i="1"/>
  <c r="IZ193" i="1"/>
  <c r="JD193" i="1"/>
  <c r="IZ201" i="1"/>
  <c r="JD201" i="1"/>
  <c r="IZ209" i="1"/>
  <c r="JD209" i="1"/>
  <c r="IZ217" i="1"/>
  <c r="JD217" i="1"/>
  <c r="IZ221" i="1"/>
  <c r="JD221" i="1"/>
  <c r="IZ225" i="1"/>
  <c r="JD225" i="1"/>
  <c r="IZ233" i="1"/>
  <c r="JD233" i="1"/>
  <c r="IZ241" i="1"/>
  <c r="JD241" i="1"/>
  <c r="AG4" i="3"/>
  <c r="Z3" i="3"/>
  <c r="Z5" i="3"/>
  <c r="F409" i="3"/>
  <c r="F410" i="3"/>
  <c r="E416" i="3"/>
  <c r="F411" i="3"/>
  <c r="C417" i="3"/>
  <c r="F412" i="3"/>
  <c r="D418" i="3" s="1"/>
  <c r="F408" i="3"/>
  <c r="E414" i="3" s="1"/>
  <c r="C416" i="3"/>
  <c r="B414" i="3"/>
  <c r="E417" i="3"/>
  <c r="D416" i="3"/>
  <c r="D417" i="3"/>
  <c r="B417" i="3"/>
  <c r="E415" i="3"/>
  <c r="B416" i="3"/>
  <c r="B369" i="3"/>
  <c r="C369" i="3"/>
  <c r="D369" i="3"/>
  <c r="E369" i="3"/>
  <c r="B370" i="3"/>
  <c r="C370" i="3"/>
  <c r="D370" i="3"/>
  <c r="E370" i="3"/>
  <c r="B371" i="3"/>
  <c r="C371" i="3"/>
  <c r="D371" i="3"/>
  <c r="E371" i="3"/>
  <c r="B372" i="3"/>
  <c r="C372" i="3"/>
  <c r="D372" i="3"/>
  <c r="E372" i="3"/>
  <c r="B373" i="3"/>
  <c r="C373" i="3"/>
  <c r="D373" i="3"/>
  <c r="E373" i="3"/>
  <c r="B374" i="3"/>
  <c r="C374" i="3"/>
  <c r="D374" i="3"/>
  <c r="E374" i="3"/>
  <c r="C368" i="3"/>
  <c r="D368" i="3"/>
  <c r="E368" i="3"/>
  <c r="B368" i="3"/>
  <c r="D390" i="3"/>
  <c r="C390" i="3"/>
  <c r="B390" i="3"/>
  <c r="D389" i="3"/>
  <c r="C389" i="3"/>
  <c r="B389" i="3"/>
  <c r="D388" i="3"/>
  <c r="C388" i="3"/>
  <c r="B388" i="3"/>
  <c r="D387" i="3"/>
  <c r="C387" i="3"/>
  <c r="B387" i="3"/>
  <c r="D386" i="3"/>
  <c r="C386" i="3"/>
  <c r="B386" i="3"/>
  <c r="D385" i="3"/>
  <c r="C385" i="3"/>
  <c r="B385" i="3"/>
  <c r="D384" i="3"/>
  <c r="C384" i="3"/>
  <c r="B384" i="3"/>
  <c r="CI246" i="1"/>
  <c r="CH246" i="1"/>
  <c r="CI245" i="1"/>
  <c r="CH245" i="1"/>
  <c r="CJ245" i="1" s="1"/>
  <c r="CI244" i="1"/>
  <c r="CJ244" i="1" s="1"/>
  <c r="CH244" i="1"/>
  <c r="CI243" i="1"/>
  <c r="CH243" i="1"/>
  <c r="CI242" i="1"/>
  <c r="CH242" i="1"/>
  <c r="CJ242" i="1" s="1"/>
  <c r="CI241" i="1"/>
  <c r="CH241" i="1"/>
  <c r="CJ241" i="1" s="1"/>
  <c r="CI240" i="1"/>
  <c r="CJ240" i="1" s="1"/>
  <c r="CH240" i="1"/>
  <c r="CI239" i="1"/>
  <c r="CH239" i="1"/>
  <c r="CI238" i="1"/>
  <c r="CH238" i="1"/>
  <c r="CJ238" i="1" s="1"/>
  <c r="CI237" i="1"/>
  <c r="CH237" i="1"/>
  <c r="CJ237" i="1" s="1"/>
  <c r="CI236" i="1"/>
  <c r="CH236" i="1"/>
  <c r="CI235" i="1"/>
  <c r="CH235" i="1"/>
  <c r="CI234" i="1"/>
  <c r="CH234" i="1"/>
  <c r="CJ234" i="1" s="1"/>
  <c r="CI233" i="1"/>
  <c r="CH233" i="1"/>
  <c r="CJ233" i="1" s="1"/>
  <c r="CI232" i="1"/>
  <c r="CJ232" i="1" s="1"/>
  <c r="CH232" i="1"/>
  <c r="CI231" i="1"/>
  <c r="CH231" i="1"/>
  <c r="CI230" i="1"/>
  <c r="CH230" i="1"/>
  <c r="CJ230" i="1" s="1"/>
  <c r="CI229" i="1"/>
  <c r="CH229" i="1"/>
  <c r="CJ229" i="1" s="1"/>
  <c r="CI228" i="1"/>
  <c r="CJ228" i="1" s="1"/>
  <c r="CH228" i="1"/>
  <c r="CI227" i="1"/>
  <c r="CH227" i="1"/>
  <c r="CI226" i="1"/>
  <c r="CH226" i="1"/>
  <c r="CJ226" i="1" s="1"/>
  <c r="CI225" i="1"/>
  <c r="CH225" i="1"/>
  <c r="CJ225" i="1" s="1"/>
  <c r="CI224" i="1"/>
  <c r="CJ224" i="1" s="1"/>
  <c r="CH224" i="1"/>
  <c r="CI223" i="1"/>
  <c r="CH223" i="1"/>
  <c r="CI222" i="1"/>
  <c r="CH222" i="1"/>
  <c r="CJ222" i="1" s="1"/>
  <c r="CI221" i="1"/>
  <c r="CH221" i="1"/>
  <c r="CJ221" i="1" s="1"/>
  <c r="CI220" i="1"/>
  <c r="CJ220" i="1" s="1"/>
  <c r="CH220" i="1"/>
  <c r="CI219" i="1"/>
  <c r="CH219" i="1"/>
  <c r="CI218" i="1"/>
  <c r="CH218" i="1"/>
  <c r="CI217" i="1"/>
  <c r="CH217" i="1"/>
  <c r="CJ217" i="1" s="1"/>
  <c r="CI216" i="1"/>
  <c r="CJ216" i="1" s="1"/>
  <c r="CH216" i="1"/>
  <c r="CI215" i="1"/>
  <c r="CH215" i="1"/>
  <c r="CI214" i="1"/>
  <c r="CH214" i="1"/>
  <c r="CJ214" i="1" s="1"/>
  <c r="CI213" i="1"/>
  <c r="CH213" i="1"/>
  <c r="CJ213" i="1" s="1"/>
  <c r="CI212" i="1"/>
  <c r="CJ212" i="1" s="1"/>
  <c r="CH212" i="1"/>
  <c r="CI211" i="1"/>
  <c r="CH211" i="1"/>
  <c r="CI210" i="1"/>
  <c r="CH210" i="1"/>
  <c r="CJ210" i="1" s="1"/>
  <c r="CI209" i="1"/>
  <c r="CH209" i="1"/>
  <c r="CI208" i="1"/>
  <c r="CH208" i="1"/>
  <c r="CI207" i="1"/>
  <c r="CH207" i="1"/>
  <c r="CI206" i="1"/>
  <c r="CH206" i="1"/>
  <c r="CJ206" i="1" s="1"/>
  <c r="CI205" i="1"/>
  <c r="CH205" i="1"/>
  <c r="CJ205" i="1" s="1"/>
  <c r="CI204" i="1"/>
  <c r="CH204" i="1"/>
  <c r="CI203" i="1"/>
  <c r="CH203" i="1"/>
  <c r="CI202" i="1"/>
  <c r="CH202" i="1"/>
  <c r="CJ202" i="1" s="1"/>
  <c r="CI201" i="1"/>
  <c r="CH201" i="1"/>
  <c r="CJ201" i="1" s="1"/>
  <c r="CI200" i="1"/>
  <c r="CJ200" i="1" s="1"/>
  <c r="CH200" i="1"/>
  <c r="CI199" i="1"/>
  <c r="CH199" i="1"/>
  <c r="CI198" i="1"/>
  <c r="CH198" i="1"/>
  <c r="CJ198" i="1" s="1"/>
  <c r="CI197" i="1"/>
  <c r="CH197" i="1"/>
  <c r="CJ197" i="1" s="1"/>
  <c r="CI196" i="1"/>
  <c r="CJ196" i="1" s="1"/>
  <c r="CH196" i="1"/>
  <c r="CI195" i="1"/>
  <c r="CH195" i="1"/>
  <c r="CI194" i="1"/>
  <c r="CH194" i="1"/>
  <c r="CJ194" i="1" s="1"/>
  <c r="CI193" i="1"/>
  <c r="CH193" i="1"/>
  <c r="CJ193" i="1" s="1"/>
  <c r="CI192" i="1"/>
  <c r="CJ192" i="1" s="1"/>
  <c r="CH192" i="1"/>
  <c r="CI191" i="1"/>
  <c r="CH191" i="1"/>
  <c r="CI190" i="1"/>
  <c r="CH190" i="1"/>
  <c r="CJ190" i="1" s="1"/>
  <c r="CI189" i="1"/>
  <c r="CH189" i="1"/>
  <c r="CJ189" i="1" s="1"/>
  <c r="CI188" i="1"/>
  <c r="CH188" i="1"/>
  <c r="CI187" i="1"/>
  <c r="CH187" i="1"/>
  <c r="CI186" i="1"/>
  <c r="CH186" i="1"/>
  <c r="CJ186" i="1" s="1"/>
  <c r="CI185" i="1"/>
  <c r="CH185" i="1"/>
  <c r="CI184" i="1"/>
  <c r="CJ184" i="1" s="1"/>
  <c r="CH184" i="1"/>
  <c r="CI183" i="1"/>
  <c r="CH183" i="1"/>
  <c r="CI182" i="1"/>
  <c r="CH182" i="1"/>
  <c r="CJ182" i="1" s="1"/>
  <c r="CI181" i="1"/>
  <c r="CH181" i="1"/>
  <c r="CJ181" i="1" s="1"/>
  <c r="CI180" i="1"/>
  <c r="CH180" i="1"/>
  <c r="CI179" i="1"/>
  <c r="CH179" i="1"/>
  <c r="CI178" i="1"/>
  <c r="CH178" i="1"/>
  <c r="CJ178" i="1" s="1"/>
  <c r="CI177" i="1"/>
  <c r="CH177" i="1"/>
  <c r="CJ177" i="1" s="1"/>
  <c r="CI176" i="1"/>
  <c r="CH176" i="1"/>
  <c r="CI175" i="1"/>
  <c r="CH175" i="1"/>
  <c r="CI174" i="1"/>
  <c r="CH174" i="1"/>
  <c r="CJ174" i="1" s="1"/>
  <c r="CI173" i="1"/>
  <c r="CH173" i="1"/>
  <c r="CJ173" i="1" s="1"/>
  <c r="CI172" i="1"/>
  <c r="CH172" i="1"/>
  <c r="CI171" i="1"/>
  <c r="CH171" i="1"/>
  <c r="CI170" i="1"/>
  <c r="CH170" i="1"/>
  <c r="CJ170" i="1" s="1"/>
  <c r="CI169" i="1"/>
  <c r="CH169" i="1"/>
  <c r="CJ169" i="1" s="1"/>
  <c r="CI168" i="1"/>
  <c r="CH168" i="1"/>
  <c r="CI167" i="1"/>
  <c r="CH167" i="1"/>
  <c r="CI166" i="1"/>
  <c r="CH166" i="1"/>
  <c r="CJ166" i="1" s="1"/>
  <c r="CI165" i="1"/>
  <c r="CH165" i="1"/>
  <c r="CJ165" i="1" s="1"/>
  <c r="CI164" i="1"/>
  <c r="CJ164" i="1" s="1"/>
  <c r="CH164" i="1"/>
  <c r="CI163" i="1"/>
  <c r="CH163" i="1"/>
  <c r="CI162" i="1"/>
  <c r="CH162" i="1"/>
  <c r="CJ162" i="1" s="1"/>
  <c r="CI161" i="1"/>
  <c r="CH161" i="1"/>
  <c r="CJ161" i="1" s="1"/>
  <c r="CI160" i="1"/>
  <c r="CJ160" i="1" s="1"/>
  <c r="CH160" i="1"/>
  <c r="CI159" i="1"/>
  <c r="CH159" i="1"/>
  <c r="CI158" i="1"/>
  <c r="CH158" i="1"/>
  <c r="CJ158" i="1" s="1"/>
  <c r="CI157" i="1"/>
  <c r="CH157" i="1"/>
  <c r="CJ157" i="1" s="1"/>
  <c r="CI156" i="1"/>
  <c r="CH156" i="1"/>
  <c r="CI155" i="1"/>
  <c r="CH155" i="1"/>
  <c r="CI154" i="1"/>
  <c r="CH154" i="1"/>
  <c r="CJ154" i="1" s="1"/>
  <c r="CI153" i="1"/>
  <c r="CH153" i="1"/>
  <c r="CJ153" i="1" s="1"/>
  <c r="CI152" i="1"/>
  <c r="CH152" i="1"/>
  <c r="CI151" i="1"/>
  <c r="CH151" i="1"/>
  <c r="CI150" i="1"/>
  <c r="CH150" i="1"/>
  <c r="CI149" i="1"/>
  <c r="CH149" i="1"/>
  <c r="CJ149" i="1" s="1"/>
  <c r="CI148" i="1"/>
  <c r="CJ148" i="1" s="1"/>
  <c r="CH148" i="1"/>
  <c r="CI147" i="1"/>
  <c r="CH147" i="1"/>
  <c r="CI146" i="1"/>
  <c r="CH146" i="1"/>
  <c r="CJ146" i="1" s="1"/>
  <c r="CI145" i="1"/>
  <c r="CH145" i="1"/>
  <c r="CJ145" i="1" s="1"/>
  <c r="CI144" i="1"/>
  <c r="CH144" i="1"/>
  <c r="CI143" i="1"/>
  <c r="CH143" i="1"/>
  <c r="CI142" i="1"/>
  <c r="CH142" i="1"/>
  <c r="CI137" i="1"/>
  <c r="CH137" i="1"/>
  <c r="CI136" i="1"/>
  <c r="CH136" i="1"/>
  <c r="CI126" i="1"/>
  <c r="CH126" i="1"/>
  <c r="CI112" i="1"/>
  <c r="CH112" i="1"/>
  <c r="CJ112" i="1" s="1"/>
  <c r="CI106" i="1"/>
  <c r="CH106" i="1"/>
  <c r="CJ106" i="1" s="1"/>
  <c r="CI105" i="1"/>
  <c r="CJ105" i="1" s="1"/>
  <c r="CH105" i="1"/>
  <c r="CI104" i="1"/>
  <c r="CH104" i="1"/>
  <c r="CI103" i="1"/>
  <c r="CH103" i="1"/>
  <c r="CJ103" i="1" s="1"/>
  <c r="CI102" i="1"/>
  <c r="CH102" i="1"/>
  <c r="CJ102" i="1" s="1"/>
  <c r="CI101" i="1"/>
  <c r="CH101" i="1"/>
  <c r="CI100" i="1"/>
  <c r="CH100" i="1"/>
  <c r="CI99" i="1"/>
  <c r="CH99" i="1"/>
  <c r="CJ99" i="1" s="1"/>
  <c r="CI98" i="1"/>
  <c r="CH98" i="1"/>
  <c r="CJ98" i="1" s="1"/>
  <c r="CI97" i="1"/>
  <c r="CJ97" i="1" s="1"/>
  <c r="CH97" i="1"/>
  <c r="CI96" i="1"/>
  <c r="CH96" i="1"/>
  <c r="CI95" i="1"/>
  <c r="CH95" i="1"/>
  <c r="CJ95" i="1" s="1"/>
  <c r="CI94" i="1"/>
  <c r="CH94" i="1"/>
  <c r="CJ94" i="1" s="1"/>
  <c r="CI93" i="1"/>
  <c r="CH93" i="1"/>
  <c r="CI92" i="1"/>
  <c r="CH92" i="1"/>
  <c r="CI91" i="1"/>
  <c r="CH91" i="1"/>
  <c r="CJ91" i="1" s="1"/>
  <c r="CI90" i="1"/>
  <c r="CH90" i="1"/>
  <c r="CJ90" i="1" s="1"/>
  <c r="CI87" i="1"/>
  <c r="CJ87" i="1" s="1"/>
  <c r="CH87" i="1"/>
  <c r="CI86" i="1"/>
  <c r="CH86" i="1"/>
  <c r="CI85" i="1"/>
  <c r="CH85" i="1"/>
  <c r="CJ85" i="1" s="1"/>
  <c r="CI84" i="1"/>
  <c r="CH84" i="1"/>
  <c r="CJ84" i="1" s="1"/>
  <c r="CI83" i="1"/>
  <c r="CH83" i="1"/>
  <c r="CI82" i="1"/>
  <c r="CH82" i="1"/>
  <c r="CI81" i="1"/>
  <c r="CH81" i="1"/>
  <c r="CJ81" i="1" s="1"/>
  <c r="CI80" i="1"/>
  <c r="CH80" i="1"/>
  <c r="CJ80" i="1" s="1"/>
  <c r="CI79" i="1"/>
  <c r="CH79" i="1"/>
  <c r="CI78" i="1"/>
  <c r="CH78" i="1"/>
  <c r="CI77" i="1"/>
  <c r="CH77" i="1"/>
  <c r="CJ77" i="1" s="1"/>
  <c r="CI76" i="1"/>
  <c r="CH76" i="1"/>
  <c r="CJ76" i="1" s="1"/>
  <c r="CI75" i="1"/>
  <c r="CJ75" i="1" s="1"/>
  <c r="CH75" i="1"/>
  <c r="CI74" i="1"/>
  <c r="CH74" i="1"/>
  <c r="CI73" i="1"/>
  <c r="CH73" i="1"/>
  <c r="CJ73" i="1" s="1"/>
  <c r="CI72" i="1"/>
  <c r="CH72" i="1"/>
  <c r="CJ72" i="1" s="1"/>
  <c r="CI71" i="1"/>
  <c r="CJ71" i="1" s="1"/>
  <c r="CH71" i="1"/>
  <c r="CI70" i="1"/>
  <c r="CH70" i="1"/>
  <c r="CI69" i="1"/>
  <c r="CH69" i="1"/>
  <c r="CJ69" i="1" s="1"/>
  <c r="CI68" i="1"/>
  <c r="CH68" i="1"/>
  <c r="CJ68" i="1" s="1"/>
  <c r="CI67" i="1"/>
  <c r="CJ67" i="1" s="1"/>
  <c r="CH67" i="1"/>
  <c r="CI66" i="1"/>
  <c r="CH66" i="1"/>
  <c r="CI65" i="1"/>
  <c r="CH65" i="1"/>
  <c r="CJ65" i="1" s="1"/>
  <c r="CI63" i="1"/>
  <c r="CH63" i="1"/>
  <c r="CJ63" i="1" s="1"/>
  <c r="CI62" i="1"/>
  <c r="CJ62" i="1" s="1"/>
  <c r="CH62" i="1"/>
  <c r="CI61" i="1"/>
  <c r="CH61" i="1"/>
  <c r="CI60" i="1"/>
  <c r="CH60" i="1"/>
  <c r="CJ60" i="1" s="1"/>
  <c r="CI59" i="1"/>
  <c r="CH59" i="1"/>
  <c r="CJ59" i="1" s="1"/>
  <c r="CI58" i="1"/>
  <c r="CJ58" i="1" s="1"/>
  <c r="CH58" i="1"/>
  <c r="CI57" i="1"/>
  <c r="CH57" i="1"/>
  <c r="CI56" i="1"/>
  <c r="CH56" i="1"/>
  <c r="CI55" i="1"/>
  <c r="CH55" i="1"/>
  <c r="CJ55" i="1" s="1"/>
  <c r="CI54" i="1"/>
  <c r="CJ54" i="1" s="1"/>
  <c r="CH54" i="1"/>
  <c r="CI53" i="1"/>
  <c r="CH53" i="1"/>
  <c r="CI52" i="1"/>
  <c r="CH52" i="1"/>
  <c r="CJ52" i="1" s="1"/>
  <c r="CI51" i="1"/>
  <c r="CH51" i="1"/>
  <c r="CJ51" i="1" s="1"/>
  <c r="CI50" i="1"/>
  <c r="CJ50" i="1" s="1"/>
  <c r="CH50" i="1"/>
  <c r="CI49" i="1"/>
  <c r="CH49" i="1"/>
  <c r="CI48" i="1"/>
  <c r="CH48" i="1"/>
  <c r="CJ48" i="1" s="1"/>
  <c r="CI47" i="1"/>
  <c r="CH47" i="1"/>
  <c r="CJ47" i="1" s="1"/>
  <c r="CI46" i="1"/>
  <c r="CJ46" i="1" s="1"/>
  <c r="CH46" i="1"/>
  <c r="CI45" i="1"/>
  <c r="CH45" i="1"/>
  <c r="CI44" i="1"/>
  <c r="CH44" i="1"/>
  <c r="CJ44" i="1" s="1"/>
  <c r="CI43" i="1"/>
  <c r="CH43" i="1"/>
  <c r="CJ43" i="1" s="1"/>
  <c r="CI42" i="1"/>
  <c r="CH42" i="1"/>
  <c r="CI41" i="1"/>
  <c r="CH41" i="1"/>
  <c r="CI40" i="1"/>
  <c r="CH40" i="1"/>
  <c r="CJ40" i="1" s="1"/>
  <c r="CI39" i="1"/>
  <c r="CH39" i="1"/>
  <c r="CJ39" i="1" s="1"/>
  <c r="CI38" i="1"/>
  <c r="CH38" i="1"/>
  <c r="CI37" i="1"/>
  <c r="CH37" i="1"/>
  <c r="CI36" i="1"/>
  <c r="CH36" i="1"/>
  <c r="CI35" i="1"/>
  <c r="CH35" i="1"/>
  <c r="CJ35" i="1" s="1"/>
  <c r="CI34" i="1"/>
  <c r="CJ34" i="1" s="1"/>
  <c r="CH34" i="1"/>
  <c r="CI33" i="1"/>
  <c r="CH33" i="1"/>
  <c r="CI32" i="1"/>
  <c r="CH32" i="1"/>
  <c r="CJ32" i="1" s="1"/>
  <c r="CI31" i="1"/>
  <c r="CH31" i="1"/>
  <c r="CJ31" i="1" s="1"/>
  <c r="CI30" i="1"/>
  <c r="CH30" i="1"/>
  <c r="CI29" i="1"/>
  <c r="CJ29" i="1" s="1"/>
  <c r="CH29" i="1"/>
  <c r="CI28" i="1"/>
  <c r="CH28" i="1"/>
  <c r="CJ28" i="1" s="1"/>
  <c r="CI27" i="1"/>
  <c r="CH27" i="1"/>
  <c r="CJ27" i="1" s="1"/>
  <c r="CI26" i="1"/>
  <c r="CJ26" i="1" s="1"/>
  <c r="CH26" i="1"/>
  <c r="CI25" i="1"/>
  <c r="CH25" i="1"/>
  <c r="CI24" i="1"/>
  <c r="CH24" i="1"/>
  <c r="CJ24" i="1" s="1"/>
  <c r="CI23" i="1"/>
  <c r="CH23" i="1"/>
  <c r="CJ23" i="1" s="1"/>
  <c r="CI21" i="1"/>
  <c r="CH21" i="1"/>
  <c r="CI20" i="1"/>
  <c r="CH20" i="1"/>
  <c r="CI19" i="1"/>
  <c r="CH19" i="1"/>
  <c r="CI18" i="1"/>
  <c r="CH18" i="1"/>
  <c r="CJ18" i="1" s="1"/>
  <c r="CI17" i="1"/>
  <c r="CJ17" i="1" s="1"/>
  <c r="CH17" i="1"/>
  <c r="CI16" i="1"/>
  <c r="CH16" i="1"/>
  <c r="CI15" i="1"/>
  <c r="CH15" i="1"/>
  <c r="CI14" i="1"/>
  <c r="CH14" i="1"/>
  <c r="CJ14" i="1" s="1"/>
  <c r="CI13" i="1"/>
  <c r="CJ13" i="1" s="1"/>
  <c r="CH13" i="1"/>
  <c r="CI12" i="1"/>
  <c r="CH12" i="1"/>
  <c r="CI11" i="1"/>
  <c r="CH11" i="1"/>
  <c r="CI10" i="1"/>
  <c r="CH10" i="1"/>
  <c r="CJ10" i="1" s="1"/>
  <c r="CI9" i="1"/>
  <c r="CJ9" i="1" s="1"/>
  <c r="CH9" i="1"/>
  <c r="CI8" i="1"/>
  <c r="CH8" i="1"/>
  <c r="CI7" i="1"/>
  <c r="CH7" i="1"/>
  <c r="CI6" i="1"/>
  <c r="CH6" i="1"/>
  <c r="CJ6" i="1" s="1"/>
  <c r="CI5" i="1"/>
  <c r="CH5" i="1"/>
  <c r="CI4" i="1"/>
  <c r="CH4" i="1"/>
  <c r="CI3" i="1"/>
  <c r="CH3" i="1"/>
  <c r="CJ3" i="1" s="1"/>
  <c r="CI2" i="1"/>
  <c r="CH2" i="1"/>
  <c r="CJ2" i="1" s="1"/>
  <c r="CJ150" i="1"/>
  <c r="CJ168" i="1"/>
  <c r="CJ33" i="1"/>
  <c r="CJ66" i="1"/>
  <c r="CJ100" i="1"/>
  <c r="CJ163" i="1"/>
  <c r="CJ195" i="1"/>
  <c r="CJ227" i="1"/>
  <c r="CJ30" i="1"/>
  <c r="CJ188" i="1"/>
  <c r="CJ82" i="1"/>
  <c r="CJ147" i="1"/>
  <c r="CJ179" i="1"/>
  <c r="CJ211" i="1"/>
  <c r="CJ243" i="1"/>
  <c r="CJ142" i="1"/>
  <c r="CJ36" i="1"/>
  <c r="CJ101" i="1"/>
  <c r="CJ56" i="1"/>
  <c r="CJ218" i="1"/>
  <c r="CJ4" i="1"/>
  <c r="CJ12" i="1"/>
  <c r="CJ20" i="1"/>
  <c r="CJ70" i="1"/>
  <c r="CJ86" i="1"/>
  <c r="CJ104" i="1"/>
  <c r="CJ151" i="1"/>
  <c r="CJ167" i="1"/>
  <c r="CJ183" i="1"/>
  <c r="CJ199" i="1"/>
  <c r="CJ215" i="1"/>
  <c r="CJ231" i="1"/>
  <c r="CJ25" i="1"/>
  <c r="CJ41" i="1"/>
  <c r="CJ57" i="1"/>
  <c r="CJ74" i="1"/>
  <c r="CJ92" i="1"/>
  <c r="CJ155" i="1"/>
  <c r="CJ171" i="1"/>
  <c r="CJ187" i="1"/>
  <c r="CJ203" i="1"/>
  <c r="CJ219" i="1"/>
  <c r="CJ235" i="1"/>
  <c r="CJ8" i="1"/>
  <c r="CJ45" i="1"/>
  <c r="CJ61" i="1"/>
  <c r="CJ78" i="1"/>
  <c r="CJ96" i="1"/>
  <c r="CJ143" i="1"/>
  <c r="CJ159" i="1"/>
  <c r="CJ175" i="1"/>
  <c r="CJ191" i="1"/>
  <c r="CJ207" i="1"/>
  <c r="CJ223" i="1"/>
  <c r="CJ239" i="1"/>
  <c r="GN246" i="1"/>
  <c r="GN245" i="1"/>
  <c r="GN244" i="1"/>
  <c r="GN243" i="1"/>
  <c r="GN242" i="1"/>
  <c r="GN241" i="1"/>
  <c r="GN240" i="1"/>
  <c r="GN239" i="1"/>
  <c r="GN238" i="1"/>
  <c r="GN237" i="1"/>
  <c r="GN236" i="1"/>
  <c r="GN235" i="1"/>
  <c r="GN234" i="1"/>
  <c r="GN233" i="1"/>
  <c r="GN232" i="1"/>
  <c r="GN231" i="1"/>
  <c r="GN230" i="1"/>
  <c r="GN229" i="1"/>
  <c r="GN228" i="1"/>
  <c r="GN227" i="1"/>
  <c r="GN226" i="1"/>
  <c r="GN225" i="1"/>
  <c r="GN224" i="1"/>
  <c r="GN223" i="1"/>
  <c r="GN222" i="1"/>
  <c r="GN221" i="1"/>
  <c r="GN220" i="1"/>
  <c r="GN219" i="1"/>
  <c r="GN218" i="1"/>
  <c r="GN217" i="1"/>
  <c r="GN216" i="1"/>
  <c r="GN215" i="1"/>
  <c r="GN214" i="1"/>
  <c r="GN213" i="1"/>
  <c r="GN212" i="1"/>
  <c r="GN211" i="1"/>
  <c r="GN210" i="1"/>
  <c r="GN209" i="1"/>
  <c r="GN208" i="1"/>
  <c r="GN207" i="1"/>
  <c r="GN206" i="1"/>
  <c r="GN205" i="1"/>
  <c r="GN204" i="1"/>
  <c r="GN203" i="1"/>
  <c r="GN202" i="1"/>
  <c r="GN201" i="1"/>
  <c r="GN200" i="1"/>
  <c r="GN199" i="1"/>
  <c r="GN198" i="1"/>
  <c r="GN197" i="1"/>
  <c r="GN196" i="1"/>
  <c r="GN195" i="1"/>
  <c r="GN194" i="1"/>
  <c r="GN193" i="1"/>
  <c r="GN192" i="1"/>
  <c r="GN191" i="1"/>
  <c r="GN190" i="1"/>
  <c r="GN189" i="1"/>
  <c r="GN188" i="1"/>
  <c r="GN187" i="1"/>
  <c r="GN186" i="1"/>
  <c r="GN185" i="1"/>
  <c r="GN184" i="1"/>
  <c r="GN183" i="1"/>
  <c r="GN182" i="1"/>
  <c r="GN181" i="1"/>
  <c r="GN180" i="1"/>
  <c r="GN179" i="1"/>
  <c r="GN178" i="1"/>
  <c r="GN177" i="1"/>
  <c r="GN176" i="1"/>
  <c r="GN175" i="1"/>
  <c r="GN174" i="1"/>
  <c r="GN173" i="1"/>
  <c r="GN172" i="1"/>
  <c r="GN171" i="1"/>
  <c r="GN170" i="1"/>
  <c r="GN169" i="1"/>
  <c r="GN168" i="1"/>
  <c r="GN167" i="1"/>
  <c r="GN166" i="1"/>
  <c r="GN165" i="1"/>
  <c r="GN164" i="1"/>
  <c r="GN163" i="1"/>
  <c r="GN162" i="1"/>
  <c r="GN161" i="1"/>
  <c r="GN160" i="1"/>
  <c r="GN159" i="1"/>
  <c r="GN158" i="1"/>
  <c r="GN157" i="1"/>
  <c r="GN156" i="1"/>
  <c r="GN155" i="1"/>
  <c r="GN154" i="1"/>
  <c r="GN153" i="1"/>
  <c r="GN152" i="1"/>
  <c r="GN151" i="1"/>
  <c r="GN150" i="1"/>
  <c r="GN149" i="1"/>
  <c r="GN148" i="1"/>
  <c r="GN147" i="1"/>
  <c r="GN146" i="1"/>
  <c r="GN145" i="1"/>
  <c r="GN144" i="1"/>
  <c r="GN143" i="1"/>
  <c r="GN142" i="1"/>
  <c r="GN137" i="1"/>
  <c r="GN136" i="1"/>
  <c r="GN126" i="1"/>
  <c r="GN112" i="1"/>
  <c r="GN106" i="1"/>
  <c r="GN105" i="1"/>
  <c r="GN104" i="1"/>
  <c r="GN103" i="1"/>
  <c r="GN102" i="1"/>
  <c r="GN101" i="1"/>
  <c r="GN100" i="1"/>
  <c r="GN99" i="1"/>
  <c r="GN98" i="1"/>
  <c r="GN97" i="1"/>
  <c r="GN96" i="1"/>
  <c r="GN95" i="1"/>
  <c r="GN94" i="1"/>
  <c r="GN93" i="1"/>
  <c r="GN92" i="1"/>
  <c r="GN91" i="1"/>
  <c r="GN90" i="1"/>
  <c r="GN87" i="1"/>
  <c r="GN86" i="1"/>
  <c r="GN85" i="1"/>
  <c r="GN84" i="1"/>
  <c r="GN83" i="1"/>
  <c r="GN82" i="1"/>
  <c r="GN81" i="1"/>
  <c r="GN80" i="1"/>
  <c r="GN79" i="1"/>
  <c r="GN78" i="1"/>
  <c r="GN77" i="1"/>
  <c r="GN76" i="1"/>
  <c r="GN75" i="1"/>
  <c r="GN74" i="1"/>
  <c r="GN73" i="1"/>
  <c r="GN72" i="1"/>
  <c r="GN71" i="1"/>
  <c r="GN70" i="1"/>
  <c r="GN69" i="1"/>
  <c r="GN68" i="1"/>
  <c r="GN67" i="1"/>
  <c r="GN66" i="1"/>
  <c r="GN65" i="1"/>
  <c r="GN63" i="1"/>
  <c r="GN62" i="1"/>
  <c r="GN61" i="1"/>
  <c r="GN60" i="1"/>
  <c r="GN59" i="1"/>
  <c r="GN58" i="1"/>
  <c r="GN57" i="1"/>
  <c r="GN56" i="1"/>
  <c r="GN55" i="1"/>
  <c r="GN54" i="1"/>
  <c r="GN53" i="1"/>
  <c r="GN52" i="1"/>
  <c r="GN51" i="1"/>
  <c r="GN50" i="1"/>
  <c r="GN49" i="1"/>
  <c r="GN48" i="1"/>
  <c r="GN47" i="1"/>
  <c r="GN46" i="1"/>
  <c r="GN45" i="1"/>
  <c r="GN44" i="1"/>
  <c r="GN43" i="1"/>
  <c r="GN42" i="1"/>
  <c r="GN41" i="1"/>
  <c r="GN40" i="1"/>
  <c r="GN39" i="1"/>
  <c r="GN38" i="1"/>
  <c r="GN37" i="1"/>
  <c r="GN36" i="1"/>
  <c r="GN35" i="1"/>
  <c r="GN34" i="1"/>
  <c r="GN33" i="1"/>
  <c r="GN32" i="1"/>
  <c r="GN31" i="1"/>
  <c r="GN30" i="1"/>
  <c r="GN29" i="1"/>
  <c r="GN28" i="1"/>
  <c r="GN27" i="1"/>
  <c r="GN26" i="1"/>
  <c r="GN25" i="1"/>
  <c r="GN24" i="1"/>
  <c r="GN23" i="1"/>
  <c r="GN21" i="1"/>
  <c r="GN20" i="1"/>
  <c r="GN19" i="1"/>
  <c r="GN18" i="1"/>
  <c r="GN17" i="1"/>
  <c r="GN16" i="1"/>
  <c r="GN15" i="1"/>
  <c r="GN14" i="1"/>
  <c r="GN13" i="1"/>
  <c r="GN12" i="1"/>
  <c r="GN11" i="1"/>
  <c r="GN10" i="1"/>
  <c r="GN9" i="1"/>
  <c r="GN8" i="1"/>
  <c r="GN7" i="1"/>
  <c r="GN6" i="1"/>
  <c r="GN5" i="1"/>
  <c r="GN4" i="1"/>
  <c r="GN3" i="1"/>
  <c r="GN2" i="1"/>
  <c r="D336" i="3"/>
  <c r="E336" i="3" s="1"/>
  <c r="D337" i="3"/>
  <c r="E337" i="3"/>
  <c r="D338" i="3"/>
  <c r="E338" i="3" s="1"/>
  <c r="D339" i="3"/>
  <c r="E339" i="3"/>
  <c r="D340" i="3"/>
  <c r="E340" i="3" s="1"/>
  <c r="D341" i="3"/>
  <c r="E341" i="3"/>
  <c r="D335" i="3"/>
  <c r="E335" i="3" s="1"/>
  <c r="B333" i="3"/>
  <c r="E333" i="3"/>
  <c r="D333" i="3"/>
  <c r="C333" i="3"/>
  <c r="C324" i="3"/>
  <c r="D324" i="3"/>
  <c r="E324" i="3"/>
  <c r="B324" i="3"/>
  <c r="FG2" i="1"/>
  <c r="FI2" i="1" s="1"/>
  <c r="AE2" i="3"/>
  <c r="AF2" i="3"/>
  <c r="AG2" i="3"/>
  <c r="AH2" i="3"/>
  <c r="AI2" i="3"/>
  <c r="AJ2" i="3"/>
  <c r="AE3" i="3"/>
  <c r="AK3" i="3" s="1"/>
  <c r="AF3" i="3"/>
  <c r="AG3" i="3"/>
  <c r="AH3" i="3"/>
  <c r="AI3" i="3"/>
  <c r="AJ3" i="3"/>
  <c r="AE4" i="3"/>
  <c r="AF4" i="3"/>
  <c r="AH4" i="3"/>
  <c r="AK4" i="3" s="1"/>
  <c r="AI4" i="3"/>
  <c r="AJ4" i="3"/>
  <c r="AE5" i="3"/>
  <c r="AF5" i="3"/>
  <c r="AG5" i="3"/>
  <c r="AH5" i="3"/>
  <c r="AI5" i="3"/>
  <c r="AE6" i="3"/>
  <c r="AF6" i="3"/>
  <c r="AG6" i="3"/>
  <c r="AH6" i="3"/>
  <c r="AI6" i="3"/>
  <c r="AJ6" i="3"/>
  <c r="AD4" i="3"/>
  <c r="AD5" i="3"/>
  <c r="AD6" i="3"/>
  <c r="AK6" i="3" s="1"/>
  <c r="AD2" i="3"/>
  <c r="GS246" i="1"/>
  <c r="GS245" i="1"/>
  <c r="GS244" i="1"/>
  <c r="GS243" i="1"/>
  <c r="GS242" i="1"/>
  <c r="GS241" i="1"/>
  <c r="GS240" i="1"/>
  <c r="GS239" i="1"/>
  <c r="GS238" i="1"/>
  <c r="GS237" i="1"/>
  <c r="GS236" i="1"/>
  <c r="GS235" i="1"/>
  <c r="GS234" i="1"/>
  <c r="GS233" i="1"/>
  <c r="GS232" i="1"/>
  <c r="GS231" i="1"/>
  <c r="GS230" i="1"/>
  <c r="GS229" i="1"/>
  <c r="GS228" i="1"/>
  <c r="GS227" i="1"/>
  <c r="GS226" i="1"/>
  <c r="GS225" i="1"/>
  <c r="GS224" i="1"/>
  <c r="GS223" i="1"/>
  <c r="GS222" i="1"/>
  <c r="GS221" i="1"/>
  <c r="GS220" i="1"/>
  <c r="GS219" i="1"/>
  <c r="GS218" i="1"/>
  <c r="GS217" i="1"/>
  <c r="GS216" i="1"/>
  <c r="GS215" i="1"/>
  <c r="GS214" i="1"/>
  <c r="GS213" i="1"/>
  <c r="GS212" i="1"/>
  <c r="GS211" i="1"/>
  <c r="GS210" i="1"/>
  <c r="GS209" i="1"/>
  <c r="GS208" i="1"/>
  <c r="GS207" i="1"/>
  <c r="GS206" i="1"/>
  <c r="GS205" i="1"/>
  <c r="GS204" i="1"/>
  <c r="GS203" i="1"/>
  <c r="GS202" i="1"/>
  <c r="GS201" i="1"/>
  <c r="GS200" i="1"/>
  <c r="GS199" i="1"/>
  <c r="GS198" i="1"/>
  <c r="GS197" i="1"/>
  <c r="GS196" i="1"/>
  <c r="GS195" i="1"/>
  <c r="GS194" i="1"/>
  <c r="GS193" i="1"/>
  <c r="GS192" i="1"/>
  <c r="GS191" i="1"/>
  <c r="GS190" i="1"/>
  <c r="GS189" i="1"/>
  <c r="GS188" i="1"/>
  <c r="GS187" i="1"/>
  <c r="GS186" i="1"/>
  <c r="GS185" i="1"/>
  <c r="GS184" i="1"/>
  <c r="GS183" i="1"/>
  <c r="GS182" i="1"/>
  <c r="GS181" i="1"/>
  <c r="GS180" i="1"/>
  <c r="GS179" i="1"/>
  <c r="GS178" i="1"/>
  <c r="GS177" i="1"/>
  <c r="GS176" i="1"/>
  <c r="GS175" i="1"/>
  <c r="GS174" i="1"/>
  <c r="GS173" i="1"/>
  <c r="GS172" i="1"/>
  <c r="GS171" i="1"/>
  <c r="GS170" i="1"/>
  <c r="GS169" i="1"/>
  <c r="GS168" i="1"/>
  <c r="GS167" i="1"/>
  <c r="GS166" i="1"/>
  <c r="GS165" i="1"/>
  <c r="GS164" i="1"/>
  <c r="GS163" i="1"/>
  <c r="GS162" i="1"/>
  <c r="GS161" i="1"/>
  <c r="GS160" i="1"/>
  <c r="GS159" i="1"/>
  <c r="GS158" i="1"/>
  <c r="GS157" i="1"/>
  <c r="GS156" i="1"/>
  <c r="GS155" i="1"/>
  <c r="GS154" i="1"/>
  <c r="GS153" i="1"/>
  <c r="GS152" i="1"/>
  <c r="GS151" i="1"/>
  <c r="GS150" i="1"/>
  <c r="GS149" i="1"/>
  <c r="GS148" i="1"/>
  <c r="GS147" i="1"/>
  <c r="GS146" i="1"/>
  <c r="GS145" i="1"/>
  <c r="GS144" i="1"/>
  <c r="GS143" i="1"/>
  <c r="GS142" i="1"/>
  <c r="GS137" i="1"/>
  <c r="GS136" i="1"/>
  <c r="GS126" i="1"/>
  <c r="GS112" i="1"/>
  <c r="GS106" i="1"/>
  <c r="GS105" i="1"/>
  <c r="GS104" i="1"/>
  <c r="GS103" i="1"/>
  <c r="GS102" i="1"/>
  <c r="GS101" i="1"/>
  <c r="GS100" i="1"/>
  <c r="GS99" i="1"/>
  <c r="GS98" i="1"/>
  <c r="GS97" i="1"/>
  <c r="GS96" i="1"/>
  <c r="GS95" i="1"/>
  <c r="GS94" i="1"/>
  <c r="GS93" i="1"/>
  <c r="GS92" i="1"/>
  <c r="GS91" i="1"/>
  <c r="GS90" i="1"/>
  <c r="GS87" i="1"/>
  <c r="GS86" i="1"/>
  <c r="GS85" i="1"/>
  <c r="GS84" i="1"/>
  <c r="GS83" i="1"/>
  <c r="GS82" i="1"/>
  <c r="GS81" i="1"/>
  <c r="GS80" i="1"/>
  <c r="GS79" i="1"/>
  <c r="GS78" i="1"/>
  <c r="GS77" i="1"/>
  <c r="GS76" i="1"/>
  <c r="GS75" i="1"/>
  <c r="GS74" i="1"/>
  <c r="GS73" i="1"/>
  <c r="GS72" i="1"/>
  <c r="GS71" i="1"/>
  <c r="GS70" i="1"/>
  <c r="GS69" i="1"/>
  <c r="GS68" i="1"/>
  <c r="GS67" i="1"/>
  <c r="GS66" i="1"/>
  <c r="GS65" i="1"/>
  <c r="GS63" i="1"/>
  <c r="GS62" i="1"/>
  <c r="GS61" i="1"/>
  <c r="GS60" i="1"/>
  <c r="GS59" i="1"/>
  <c r="GS58" i="1"/>
  <c r="GS57" i="1"/>
  <c r="GS56" i="1"/>
  <c r="GS55" i="1"/>
  <c r="GS54" i="1"/>
  <c r="GS53" i="1"/>
  <c r="GS52" i="1"/>
  <c r="GS51" i="1"/>
  <c r="GS50" i="1"/>
  <c r="GS49" i="1"/>
  <c r="GS48" i="1"/>
  <c r="GS47" i="1"/>
  <c r="GS46" i="1"/>
  <c r="GS45" i="1"/>
  <c r="GS44" i="1"/>
  <c r="GS43" i="1"/>
  <c r="GS42" i="1"/>
  <c r="GS41" i="1"/>
  <c r="GS40" i="1"/>
  <c r="GS39" i="1"/>
  <c r="GS38" i="1"/>
  <c r="GS37" i="1"/>
  <c r="GS36" i="1"/>
  <c r="GS35" i="1"/>
  <c r="GS34" i="1"/>
  <c r="GS33" i="1"/>
  <c r="GS32" i="1"/>
  <c r="GS31" i="1"/>
  <c r="GS30" i="1"/>
  <c r="GS29" i="1"/>
  <c r="GS28" i="1"/>
  <c r="GS27" i="1"/>
  <c r="GS26" i="1"/>
  <c r="GS25" i="1"/>
  <c r="GS24" i="1"/>
  <c r="GS23" i="1"/>
  <c r="GS21" i="1"/>
  <c r="GS20" i="1"/>
  <c r="GS19" i="1"/>
  <c r="GS18" i="1"/>
  <c r="GS17" i="1"/>
  <c r="GS16" i="1"/>
  <c r="GS15" i="1"/>
  <c r="GS14" i="1"/>
  <c r="GS13" i="1"/>
  <c r="GS12" i="1"/>
  <c r="GS11" i="1"/>
  <c r="GS10" i="1"/>
  <c r="GS9" i="1"/>
  <c r="GS8" i="1"/>
  <c r="GS7" i="1"/>
  <c r="GS6" i="1"/>
  <c r="GS5" i="1"/>
  <c r="GS4" i="1"/>
  <c r="GS3" i="1"/>
  <c r="GS2" i="1"/>
  <c r="GT246" i="1"/>
  <c r="GT245" i="1"/>
  <c r="GT244" i="1"/>
  <c r="GT243" i="1"/>
  <c r="GT242" i="1"/>
  <c r="GT241" i="1"/>
  <c r="GT240" i="1"/>
  <c r="GT239" i="1"/>
  <c r="GT238" i="1"/>
  <c r="GT237" i="1"/>
  <c r="GT236" i="1"/>
  <c r="GT235" i="1"/>
  <c r="GT234" i="1"/>
  <c r="GT233" i="1"/>
  <c r="GT232" i="1"/>
  <c r="GT231" i="1"/>
  <c r="GT230" i="1"/>
  <c r="GT229" i="1"/>
  <c r="GT228" i="1"/>
  <c r="GT227" i="1"/>
  <c r="GT226" i="1"/>
  <c r="GT225" i="1"/>
  <c r="GT224" i="1"/>
  <c r="GT223" i="1"/>
  <c r="GT222" i="1"/>
  <c r="GT221" i="1"/>
  <c r="GT220" i="1"/>
  <c r="GT219" i="1"/>
  <c r="GT218" i="1"/>
  <c r="GT217" i="1"/>
  <c r="GT216" i="1"/>
  <c r="GT215" i="1"/>
  <c r="GT214" i="1"/>
  <c r="GT213" i="1"/>
  <c r="GT212" i="1"/>
  <c r="GT211" i="1"/>
  <c r="GT210" i="1"/>
  <c r="GT209" i="1"/>
  <c r="GT208" i="1"/>
  <c r="GT207" i="1"/>
  <c r="GT206" i="1"/>
  <c r="GT205" i="1"/>
  <c r="GT204" i="1"/>
  <c r="GT203" i="1"/>
  <c r="GT202" i="1"/>
  <c r="GT201" i="1"/>
  <c r="GT200" i="1"/>
  <c r="GT199" i="1"/>
  <c r="GT198" i="1"/>
  <c r="GT197" i="1"/>
  <c r="GT196" i="1"/>
  <c r="GT195" i="1"/>
  <c r="GT194" i="1"/>
  <c r="GT193" i="1"/>
  <c r="GT192" i="1"/>
  <c r="GT191" i="1"/>
  <c r="GT190" i="1"/>
  <c r="GT189" i="1"/>
  <c r="GT188" i="1"/>
  <c r="GT187" i="1"/>
  <c r="GT186" i="1"/>
  <c r="GT185" i="1"/>
  <c r="GT184" i="1"/>
  <c r="GT183" i="1"/>
  <c r="GT182" i="1"/>
  <c r="GT181" i="1"/>
  <c r="GT180" i="1"/>
  <c r="GT179" i="1"/>
  <c r="GT178" i="1"/>
  <c r="GT177" i="1"/>
  <c r="GT176" i="1"/>
  <c r="GT175" i="1"/>
  <c r="GT174" i="1"/>
  <c r="GT173" i="1"/>
  <c r="GT172" i="1"/>
  <c r="GT171" i="1"/>
  <c r="GT170" i="1"/>
  <c r="GT169" i="1"/>
  <c r="GT168" i="1"/>
  <c r="GT167" i="1"/>
  <c r="GT166" i="1"/>
  <c r="GT165" i="1"/>
  <c r="GT164" i="1"/>
  <c r="GT163" i="1"/>
  <c r="GT162" i="1"/>
  <c r="GT161" i="1"/>
  <c r="GT160" i="1"/>
  <c r="GT159" i="1"/>
  <c r="GT158" i="1"/>
  <c r="GT157" i="1"/>
  <c r="GT156" i="1"/>
  <c r="GT155" i="1"/>
  <c r="GT154" i="1"/>
  <c r="GT153" i="1"/>
  <c r="GT152" i="1"/>
  <c r="GT151" i="1"/>
  <c r="GT150" i="1"/>
  <c r="GT149" i="1"/>
  <c r="GT148" i="1"/>
  <c r="GT147" i="1"/>
  <c r="GT146" i="1"/>
  <c r="GT145" i="1"/>
  <c r="GT144" i="1"/>
  <c r="GT143" i="1"/>
  <c r="GT142" i="1"/>
  <c r="GT137" i="1"/>
  <c r="GT136" i="1"/>
  <c r="GT126" i="1"/>
  <c r="GT112" i="1"/>
  <c r="GT106" i="1"/>
  <c r="GT105" i="1"/>
  <c r="GT104" i="1"/>
  <c r="GT103" i="1"/>
  <c r="GT102" i="1"/>
  <c r="GT101" i="1"/>
  <c r="GT100" i="1"/>
  <c r="GT99" i="1"/>
  <c r="GT98" i="1"/>
  <c r="GT97" i="1"/>
  <c r="GT96" i="1"/>
  <c r="GT95" i="1"/>
  <c r="GT94" i="1"/>
  <c r="GT93" i="1"/>
  <c r="GT92" i="1"/>
  <c r="GT91" i="1"/>
  <c r="GT90" i="1"/>
  <c r="GT87" i="1"/>
  <c r="GT86" i="1"/>
  <c r="GT85" i="1"/>
  <c r="GT84" i="1"/>
  <c r="GT83" i="1"/>
  <c r="GT82" i="1"/>
  <c r="GT81" i="1"/>
  <c r="GT80" i="1"/>
  <c r="GT79" i="1"/>
  <c r="GT78" i="1"/>
  <c r="GT77" i="1"/>
  <c r="GT76" i="1"/>
  <c r="GT75" i="1"/>
  <c r="GT74" i="1"/>
  <c r="GT73" i="1"/>
  <c r="GT72" i="1"/>
  <c r="GT71" i="1"/>
  <c r="GT70" i="1"/>
  <c r="GT69" i="1"/>
  <c r="GT68" i="1"/>
  <c r="GT67" i="1"/>
  <c r="GT66" i="1"/>
  <c r="GT65" i="1"/>
  <c r="GT63" i="1"/>
  <c r="GT62" i="1"/>
  <c r="GT61" i="1"/>
  <c r="GT60" i="1"/>
  <c r="GT59" i="1"/>
  <c r="GT58" i="1"/>
  <c r="GT57" i="1"/>
  <c r="GT56" i="1"/>
  <c r="GT55" i="1"/>
  <c r="GT54" i="1"/>
  <c r="GT53" i="1"/>
  <c r="GT52" i="1"/>
  <c r="GT51" i="1"/>
  <c r="GT50" i="1"/>
  <c r="GT49" i="1"/>
  <c r="GT48" i="1"/>
  <c r="GT47" i="1"/>
  <c r="GT46" i="1"/>
  <c r="GT45" i="1"/>
  <c r="GT44" i="1"/>
  <c r="GT43" i="1"/>
  <c r="GT42" i="1"/>
  <c r="GT41" i="1"/>
  <c r="GT40" i="1"/>
  <c r="GT39" i="1"/>
  <c r="GT38" i="1"/>
  <c r="GT37" i="1"/>
  <c r="GT36" i="1"/>
  <c r="GT35" i="1"/>
  <c r="GT34" i="1"/>
  <c r="GT33" i="1"/>
  <c r="GT32" i="1"/>
  <c r="GT31" i="1"/>
  <c r="GT30" i="1"/>
  <c r="GT29" i="1"/>
  <c r="GT28" i="1"/>
  <c r="GT27" i="1"/>
  <c r="GT26" i="1"/>
  <c r="GT25" i="1"/>
  <c r="GT24" i="1"/>
  <c r="GT23" i="1"/>
  <c r="GT21" i="1"/>
  <c r="GT20" i="1"/>
  <c r="GT19" i="1"/>
  <c r="GT18" i="1"/>
  <c r="GT17" i="1"/>
  <c r="GT16" i="1"/>
  <c r="GT15" i="1"/>
  <c r="GT14" i="1"/>
  <c r="GT13" i="1"/>
  <c r="GT12" i="1"/>
  <c r="GT11" i="1"/>
  <c r="GT10" i="1"/>
  <c r="GT9" i="1"/>
  <c r="GT8" i="1"/>
  <c r="GT7" i="1"/>
  <c r="GT6" i="1"/>
  <c r="GT5" i="1"/>
  <c r="GT4" i="1"/>
  <c r="GT3" i="1"/>
  <c r="FA137" i="1"/>
  <c r="GM3" i="1"/>
  <c r="GM4" i="1"/>
  <c r="GM5" i="1"/>
  <c r="GM6" i="1"/>
  <c r="GM7" i="1"/>
  <c r="GM8" i="1"/>
  <c r="GM9" i="1"/>
  <c r="GM10" i="1"/>
  <c r="GM11" i="1"/>
  <c r="GM12" i="1"/>
  <c r="GM13" i="1"/>
  <c r="GM14" i="1"/>
  <c r="GM15" i="1"/>
  <c r="GM16" i="1"/>
  <c r="GM17" i="1"/>
  <c r="GM18" i="1"/>
  <c r="GM19" i="1"/>
  <c r="GM20" i="1"/>
  <c r="GM21" i="1"/>
  <c r="GM23" i="1"/>
  <c r="GM24" i="1"/>
  <c r="GM25" i="1"/>
  <c r="GM26" i="1"/>
  <c r="GM27" i="1"/>
  <c r="GM28" i="1"/>
  <c r="GM29" i="1"/>
  <c r="GM30" i="1"/>
  <c r="GM31" i="1"/>
  <c r="GM32" i="1"/>
  <c r="GM33" i="1"/>
  <c r="GM34" i="1"/>
  <c r="GM35" i="1"/>
  <c r="GM36" i="1"/>
  <c r="GM37" i="1"/>
  <c r="GM38" i="1"/>
  <c r="GM39" i="1"/>
  <c r="GM40" i="1"/>
  <c r="GM41" i="1"/>
  <c r="GM42" i="1"/>
  <c r="GM43" i="1"/>
  <c r="GM44" i="1"/>
  <c r="GM45" i="1"/>
  <c r="GM46" i="1"/>
  <c r="GM47" i="1"/>
  <c r="GM48" i="1"/>
  <c r="GM49" i="1"/>
  <c r="GM50" i="1"/>
  <c r="GM51" i="1"/>
  <c r="GM52" i="1"/>
  <c r="GM53" i="1"/>
  <c r="GM54" i="1"/>
  <c r="GM55" i="1"/>
  <c r="GM56" i="1"/>
  <c r="GM57" i="1"/>
  <c r="GM58" i="1"/>
  <c r="GM59" i="1"/>
  <c r="GM60" i="1"/>
  <c r="GM61" i="1"/>
  <c r="GM62" i="1"/>
  <c r="GM63" i="1"/>
  <c r="GM65" i="1"/>
  <c r="GM66" i="1"/>
  <c r="GM67" i="1"/>
  <c r="GM68" i="1"/>
  <c r="GM69" i="1"/>
  <c r="GM70" i="1"/>
  <c r="GM71" i="1"/>
  <c r="GM72" i="1"/>
  <c r="GM73" i="1"/>
  <c r="GM74" i="1"/>
  <c r="GM75" i="1"/>
  <c r="GM76" i="1"/>
  <c r="GM77" i="1"/>
  <c r="GM78" i="1"/>
  <c r="GM79" i="1"/>
  <c r="GM80" i="1"/>
  <c r="GM81" i="1"/>
  <c r="GM82" i="1"/>
  <c r="GM83" i="1"/>
  <c r="GM84" i="1"/>
  <c r="GM85" i="1"/>
  <c r="GM86" i="1"/>
  <c r="GM87" i="1"/>
  <c r="GM90" i="1"/>
  <c r="GM91" i="1"/>
  <c r="GM92" i="1"/>
  <c r="GM93" i="1"/>
  <c r="GM94" i="1"/>
  <c r="GM95" i="1"/>
  <c r="GM96" i="1"/>
  <c r="GM97" i="1"/>
  <c r="GM98" i="1"/>
  <c r="GM99" i="1"/>
  <c r="GM100" i="1"/>
  <c r="GM101" i="1"/>
  <c r="GM102" i="1"/>
  <c r="GM103" i="1"/>
  <c r="GM104" i="1"/>
  <c r="GM105" i="1"/>
  <c r="GM106" i="1"/>
  <c r="GM112" i="1"/>
  <c r="GM126" i="1"/>
  <c r="GM136" i="1"/>
  <c r="GM137" i="1"/>
  <c r="GM142" i="1"/>
  <c r="GM143" i="1"/>
  <c r="GM144" i="1"/>
  <c r="GM145" i="1"/>
  <c r="GM146" i="1"/>
  <c r="GM147" i="1"/>
  <c r="GM148" i="1"/>
  <c r="GM149" i="1"/>
  <c r="GM150" i="1"/>
  <c r="GM151" i="1"/>
  <c r="GM152" i="1"/>
  <c r="GM153" i="1"/>
  <c r="GM154" i="1"/>
  <c r="GM155" i="1"/>
  <c r="GM156" i="1"/>
  <c r="GM157" i="1"/>
  <c r="GM158" i="1"/>
  <c r="GM159" i="1"/>
  <c r="GM160" i="1"/>
  <c r="GM161" i="1"/>
  <c r="GM162" i="1"/>
  <c r="GM163" i="1"/>
  <c r="GM164" i="1"/>
  <c r="GM165" i="1"/>
  <c r="GM166" i="1"/>
  <c r="GM167" i="1"/>
  <c r="GM168" i="1"/>
  <c r="GM169" i="1"/>
  <c r="GM170" i="1"/>
  <c r="GM171" i="1"/>
  <c r="GM172" i="1"/>
  <c r="GM173" i="1"/>
  <c r="GM174" i="1"/>
  <c r="GM175" i="1"/>
  <c r="GM176" i="1"/>
  <c r="GM177" i="1"/>
  <c r="GM178" i="1"/>
  <c r="GM179" i="1"/>
  <c r="GM180" i="1"/>
  <c r="GM181" i="1"/>
  <c r="GM182" i="1"/>
  <c r="GM183" i="1"/>
  <c r="GM184" i="1"/>
  <c r="GM185" i="1"/>
  <c r="GM186" i="1"/>
  <c r="GM187" i="1"/>
  <c r="GM188" i="1"/>
  <c r="GM189" i="1"/>
  <c r="GM190" i="1"/>
  <c r="GM191" i="1"/>
  <c r="GM192" i="1"/>
  <c r="GM193" i="1"/>
  <c r="GM194" i="1"/>
  <c r="GM195" i="1"/>
  <c r="GM196" i="1"/>
  <c r="GM197" i="1"/>
  <c r="GM198" i="1"/>
  <c r="GM199" i="1"/>
  <c r="GM200" i="1"/>
  <c r="GM201" i="1"/>
  <c r="GM202" i="1"/>
  <c r="GM203" i="1"/>
  <c r="GM204" i="1"/>
  <c r="GM205" i="1"/>
  <c r="GM206" i="1"/>
  <c r="GM207" i="1"/>
  <c r="GM208" i="1"/>
  <c r="GM209" i="1"/>
  <c r="GM210" i="1"/>
  <c r="GM211" i="1"/>
  <c r="GM212" i="1"/>
  <c r="GM213" i="1"/>
  <c r="GM214" i="1"/>
  <c r="GM215" i="1"/>
  <c r="GM216" i="1"/>
  <c r="GM217" i="1"/>
  <c r="GM218" i="1"/>
  <c r="GM219" i="1"/>
  <c r="GM220" i="1"/>
  <c r="GM221" i="1"/>
  <c r="GM222" i="1"/>
  <c r="GM223" i="1"/>
  <c r="GM224" i="1"/>
  <c r="GM225" i="1"/>
  <c r="GM226" i="1"/>
  <c r="GM227" i="1"/>
  <c r="GM228" i="1"/>
  <c r="GM229" i="1"/>
  <c r="GM230" i="1"/>
  <c r="GM231" i="1"/>
  <c r="GM232" i="1"/>
  <c r="GM233" i="1"/>
  <c r="GM234" i="1"/>
  <c r="GM235" i="1"/>
  <c r="GM236" i="1"/>
  <c r="GM237" i="1"/>
  <c r="GM238" i="1"/>
  <c r="GM239" i="1"/>
  <c r="GM240" i="1"/>
  <c r="GM241" i="1"/>
  <c r="GM242" i="1"/>
  <c r="GM243" i="1"/>
  <c r="GM244" i="1"/>
  <c r="GM245" i="1"/>
  <c r="GM246" i="1"/>
  <c r="GM2" i="1"/>
  <c r="GL236" i="1"/>
  <c r="GL2" i="1"/>
  <c r="FM2" i="1"/>
  <c r="AK2" i="3"/>
  <c r="AK5" i="3"/>
  <c r="GC2" i="1"/>
  <c r="L11" i="4"/>
  <c r="M11" i="4"/>
  <c r="N11" i="4"/>
  <c r="N18" i="4" s="1"/>
  <c r="L12" i="4"/>
  <c r="M12" i="4"/>
  <c r="N12" i="4"/>
  <c r="L13" i="4"/>
  <c r="M13" i="4"/>
  <c r="M18" i="4" s="1"/>
  <c r="N13" i="4"/>
  <c r="L14" i="4"/>
  <c r="M14" i="4"/>
  <c r="N14" i="4"/>
  <c r="L15" i="4"/>
  <c r="M15" i="4"/>
  <c r="N15" i="4"/>
  <c r="L16" i="4"/>
  <c r="M16" i="4"/>
  <c r="N16" i="4"/>
  <c r="L17" i="4"/>
  <c r="M17" i="4"/>
  <c r="N17" i="4"/>
  <c r="K12" i="4"/>
  <c r="K13" i="4"/>
  <c r="K14" i="4"/>
  <c r="K15" i="4"/>
  <c r="K16" i="4"/>
  <c r="K17" i="4"/>
  <c r="K11" i="4"/>
  <c r="K18" i="4" s="1"/>
  <c r="L18" i="4"/>
  <c r="C11" i="4"/>
  <c r="D11" i="4"/>
  <c r="E11" i="4"/>
  <c r="E18" i="4" s="1"/>
  <c r="F11" i="4"/>
  <c r="G11" i="4"/>
  <c r="H11" i="4"/>
  <c r="H18" i="4" s="1"/>
  <c r="I11" i="4"/>
  <c r="I18" i="4" s="1"/>
  <c r="J11" i="4"/>
  <c r="J18" i="4" s="1"/>
  <c r="C12" i="4"/>
  <c r="D12" i="4"/>
  <c r="E12" i="4"/>
  <c r="F12" i="4"/>
  <c r="G12" i="4"/>
  <c r="H12" i="4"/>
  <c r="I12" i="4"/>
  <c r="J12" i="4"/>
  <c r="C13" i="4"/>
  <c r="D13" i="4"/>
  <c r="E13" i="4"/>
  <c r="F13" i="4"/>
  <c r="G13" i="4"/>
  <c r="H13" i="4"/>
  <c r="I13" i="4"/>
  <c r="J13" i="4"/>
  <c r="C14" i="4"/>
  <c r="D14" i="4"/>
  <c r="E14" i="4"/>
  <c r="F14" i="4"/>
  <c r="G14" i="4"/>
  <c r="H14" i="4"/>
  <c r="I14" i="4"/>
  <c r="J14" i="4"/>
  <c r="C15" i="4"/>
  <c r="D15" i="4"/>
  <c r="E15" i="4"/>
  <c r="F15" i="4"/>
  <c r="G15" i="4"/>
  <c r="H15" i="4"/>
  <c r="I15" i="4"/>
  <c r="J15" i="4"/>
  <c r="C16" i="4"/>
  <c r="D16" i="4"/>
  <c r="E16" i="4"/>
  <c r="F16" i="4"/>
  <c r="G16" i="4"/>
  <c r="H16" i="4"/>
  <c r="I16" i="4"/>
  <c r="J16" i="4"/>
  <c r="C17" i="4"/>
  <c r="D17" i="4"/>
  <c r="E17" i="4"/>
  <c r="F17" i="4"/>
  <c r="G17" i="4"/>
  <c r="H17" i="4"/>
  <c r="I17" i="4"/>
  <c r="J17" i="4"/>
  <c r="B12" i="4"/>
  <c r="B13" i="4"/>
  <c r="B14" i="4"/>
  <c r="B15" i="4"/>
  <c r="B16" i="4"/>
  <c r="B17" i="4"/>
  <c r="B11" i="4"/>
  <c r="B18" i="4"/>
  <c r="F18" i="4"/>
  <c r="D18" i="4"/>
  <c r="G18" i="4"/>
  <c r="C18" i="4"/>
  <c r="FA246" i="1"/>
  <c r="FA245" i="1"/>
  <c r="FA244" i="1"/>
  <c r="FA243" i="1"/>
  <c r="FA242" i="1"/>
  <c r="FA241" i="1"/>
  <c r="FA240" i="1"/>
  <c r="FA239" i="1"/>
  <c r="FA238" i="1"/>
  <c r="FA237" i="1"/>
  <c r="FA236" i="1"/>
  <c r="FA235" i="1"/>
  <c r="FA234" i="1"/>
  <c r="FA233" i="1"/>
  <c r="FA232" i="1"/>
  <c r="FA231" i="1"/>
  <c r="FA230" i="1"/>
  <c r="FA229" i="1"/>
  <c r="FA228" i="1"/>
  <c r="FA227" i="1"/>
  <c r="FA226" i="1"/>
  <c r="FA225" i="1"/>
  <c r="FA224" i="1"/>
  <c r="FA223" i="1"/>
  <c r="FA222" i="1"/>
  <c r="FA221" i="1"/>
  <c r="FA220" i="1"/>
  <c r="FA219" i="1"/>
  <c r="FA218" i="1"/>
  <c r="FA217" i="1"/>
  <c r="FA216" i="1"/>
  <c r="FA215" i="1"/>
  <c r="FA214" i="1"/>
  <c r="FA213" i="1"/>
  <c r="FA212" i="1"/>
  <c r="FA211" i="1"/>
  <c r="FA210" i="1"/>
  <c r="FA209" i="1"/>
  <c r="FA208" i="1"/>
  <c r="FA207" i="1"/>
  <c r="FA206" i="1"/>
  <c r="FA205" i="1"/>
  <c r="FA204" i="1"/>
  <c r="FA203" i="1"/>
  <c r="FA202" i="1"/>
  <c r="FA201" i="1"/>
  <c r="FA200" i="1"/>
  <c r="FA199" i="1"/>
  <c r="FA198" i="1"/>
  <c r="FA197" i="1"/>
  <c r="FA196" i="1"/>
  <c r="FA195" i="1"/>
  <c r="FA194" i="1"/>
  <c r="FA193" i="1"/>
  <c r="FA192" i="1"/>
  <c r="FA191" i="1"/>
  <c r="FA190" i="1"/>
  <c r="FA189" i="1"/>
  <c r="FA188" i="1"/>
  <c r="FA187" i="1"/>
  <c r="FA186" i="1"/>
  <c r="FA185" i="1"/>
  <c r="FA184" i="1"/>
  <c r="FA183" i="1"/>
  <c r="FA182" i="1"/>
  <c r="FA181" i="1"/>
  <c r="FA180" i="1"/>
  <c r="FA179" i="1"/>
  <c r="FA178" i="1"/>
  <c r="FA177" i="1"/>
  <c r="FA176" i="1"/>
  <c r="FA175" i="1"/>
  <c r="FA174" i="1"/>
  <c r="FA173" i="1"/>
  <c r="FA172" i="1"/>
  <c r="FA171" i="1"/>
  <c r="FA170" i="1"/>
  <c r="FA169" i="1"/>
  <c r="FA168" i="1"/>
  <c r="FA167" i="1"/>
  <c r="FA166" i="1"/>
  <c r="FA165" i="1"/>
  <c r="FA164" i="1"/>
  <c r="FA163" i="1"/>
  <c r="FA162" i="1"/>
  <c r="FA161" i="1"/>
  <c r="FA160" i="1"/>
  <c r="FA159" i="1"/>
  <c r="FA158" i="1"/>
  <c r="FA157" i="1"/>
  <c r="FA156" i="1"/>
  <c r="FA155" i="1"/>
  <c r="FA154" i="1"/>
  <c r="FA153" i="1"/>
  <c r="FA152" i="1"/>
  <c r="FA151" i="1"/>
  <c r="FA150" i="1"/>
  <c r="FA149" i="1"/>
  <c r="FA148" i="1"/>
  <c r="FA147" i="1"/>
  <c r="FA146" i="1"/>
  <c r="FA145" i="1"/>
  <c r="FA144" i="1"/>
  <c r="FA143" i="1"/>
  <c r="FA142" i="1"/>
  <c r="FA136" i="1"/>
  <c r="FA126" i="1"/>
  <c r="FA112" i="1"/>
  <c r="FA106" i="1"/>
  <c r="FA105" i="1"/>
  <c r="FA104" i="1"/>
  <c r="FA103" i="1"/>
  <c r="FA102" i="1"/>
  <c r="FA101" i="1"/>
  <c r="FA100" i="1"/>
  <c r="FA99" i="1"/>
  <c r="FA98" i="1"/>
  <c r="FA97" i="1"/>
  <c r="FA96" i="1"/>
  <c r="FA95" i="1"/>
  <c r="FA94" i="1"/>
  <c r="FA93" i="1"/>
  <c r="FA92" i="1"/>
  <c r="FA91" i="1"/>
  <c r="FA90" i="1"/>
  <c r="FA87" i="1"/>
  <c r="FA86" i="1"/>
  <c r="FA85" i="1"/>
  <c r="FA84" i="1"/>
  <c r="FA83" i="1"/>
  <c r="FA82" i="1"/>
  <c r="FA81" i="1"/>
  <c r="FA80" i="1"/>
  <c r="FA79" i="1"/>
  <c r="FA78" i="1"/>
  <c r="FA77" i="1"/>
  <c r="FA76" i="1"/>
  <c r="FA75" i="1"/>
  <c r="FA74" i="1"/>
  <c r="FA73" i="1"/>
  <c r="FA72" i="1"/>
  <c r="FA71" i="1"/>
  <c r="FA70" i="1"/>
  <c r="FA69" i="1"/>
  <c r="FA68" i="1"/>
  <c r="FA67" i="1"/>
  <c r="FA66" i="1"/>
  <c r="FA65" i="1"/>
  <c r="FA63" i="1"/>
  <c r="FA62" i="1"/>
  <c r="FA61" i="1"/>
  <c r="FA60" i="1"/>
  <c r="FA59" i="1"/>
  <c r="FA58" i="1"/>
  <c r="FA57" i="1"/>
  <c r="FA56" i="1"/>
  <c r="FA55" i="1"/>
  <c r="FA54" i="1"/>
  <c r="FA53" i="1"/>
  <c r="FA52" i="1"/>
  <c r="FA51" i="1"/>
  <c r="FA50" i="1"/>
  <c r="FA49" i="1"/>
  <c r="FA48" i="1"/>
  <c r="FA47" i="1"/>
  <c r="FA46" i="1"/>
  <c r="FA45" i="1"/>
  <c r="FA44" i="1"/>
  <c r="FA43" i="1"/>
  <c r="FA42" i="1"/>
  <c r="FA40" i="1"/>
  <c r="FA39" i="1"/>
  <c r="FA38" i="1"/>
  <c r="FA37" i="1"/>
  <c r="FA36" i="1"/>
  <c r="FA35" i="1"/>
  <c r="FA34" i="1"/>
  <c r="FA33" i="1"/>
  <c r="FA32" i="1"/>
  <c r="FA31" i="1"/>
  <c r="FA30" i="1"/>
  <c r="FA29" i="1"/>
  <c r="FA28" i="1"/>
  <c r="FA27" i="1"/>
  <c r="FA26" i="1"/>
  <c r="FA25" i="1"/>
  <c r="FA24" i="1"/>
  <c r="FA23" i="1"/>
  <c r="FA21" i="1"/>
  <c r="FA20" i="1"/>
  <c r="FA19" i="1"/>
  <c r="FA18" i="1"/>
  <c r="FA17" i="1"/>
  <c r="FA16" i="1"/>
  <c r="FA15" i="1"/>
  <c r="FA14" i="1"/>
  <c r="FA13" i="1"/>
  <c r="FA12" i="1"/>
  <c r="FA11" i="1"/>
  <c r="FA10" i="1"/>
  <c r="FA9" i="1"/>
  <c r="FA8" i="1"/>
  <c r="FA7" i="1"/>
  <c r="FA6" i="1"/>
  <c r="FA5" i="1"/>
  <c r="FA4" i="1"/>
  <c r="FA3" i="1"/>
  <c r="FA2" i="1"/>
  <c r="G180" i="3"/>
  <c r="G181" i="3"/>
  <c r="G182" i="3"/>
  <c r="G183" i="3"/>
  <c r="G184" i="3"/>
  <c r="G185" i="3"/>
  <c r="G186" i="3"/>
  <c r="F187" i="3"/>
  <c r="E187" i="3"/>
  <c r="D187" i="3"/>
  <c r="C187" i="3"/>
  <c r="B187" i="3"/>
  <c r="C177" i="3"/>
  <c r="D177" i="3"/>
  <c r="E177" i="3"/>
  <c r="F177" i="3"/>
  <c r="B177" i="3"/>
  <c r="G171" i="3"/>
  <c r="G172" i="3"/>
  <c r="G173" i="3"/>
  <c r="G174" i="3"/>
  <c r="G175" i="3"/>
  <c r="G176" i="3"/>
  <c r="G170" i="3"/>
  <c r="GK2" i="1"/>
  <c r="FM246" i="1"/>
  <c r="FM245" i="1"/>
  <c r="FM244" i="1"/>
  <c r="FM243" i="1"/>
  <c r="FM242" i="1"/>
  <c r="FM241" i="1"/>
  <c r="FM240" i="1"/>
  <c r="FM239" i="1"/>
  <c r="FM238" i="1"/>
  <c r="FM237" i="1"/>
  <c r="FM236" i="1"/>
  <c r="FM235" i="1"/>
  <c r="FM234" i="1"/>
  <c r="FM233" i="1"/>
  <c r="FM232" i="1"/>
  <c r="FM231" i="1"/>
  <c r="FM230" i="1"/>
  <c r="FM229" i="1"/>
  <c r="FM228" i="1"/>
  <c r="FM227" i="1"/>
  <c r="FM226" i="1"/>
  <c r="FM225" i="1"/>
  <c r="FM224" i="1"/>
  <c r="FM223" i="1"/>
  <c r="FM222" i="1"/>
  <c r="FM221" i="1"/>
  <c r="FM220" i="1"/>
  <c r="FM219" i="1"/>
  <c r="FM218" i="1"/>
  <c r="FM217" i="1"/>
  <c r="FM216" i="1"/>
  <c r="FM215" i="1"/>
  <c r="FM214" i="1"/>
  <c r="FM213" i="1"/>
  <c r="FM212" i="1"/>
  <c r="FM211" i="1"/>
  <c r="FM210" i="1"/>
  <c r="FM209" i="1"/>
  <c r="FM208" i="1"/>
  <c r="FM207" i="1"/>
  <c r="FM206" i="1"/>
  <c r="FM205" i="1"/>
  <c r="FM204" i="1"/>
  <c r="FM203" i="1"/>
  <c r="FM202" i="1"/>
  <c r="FM201" i="1"/>
  <c r="FM200" i="1"/>
  <c r="FM199" i="1"/>
  <c r="FM198" i="1"/>
  <c r="FM197" i="1"/>
  <c r="FM196" i="1"/>
  <c r="FM195" i="1"/>
  <c r="FM194" i="1"/>
  <c r="FM193" i="1"/>
  <c r="FM192" i="1"/>
  <c r="FM191" i="1"/>
  <c r="FM190" i="1"/>
  <c r="FM189" i="1"/>
  <c r="FM188" i="1"/>
  <c r="FM187" i="1"/>
  <c r="FM186" i="1"/>
  <c r="FM185" i="1"/>
  <c r="FM184" i="1"/>
  <c r="FM183" i="1"/>
  <c r="FM182" i="1"/>
  <c r="FM181" i="1"/>
  <c r="FM180" i="1"/>
  <c r="FM179" i="1"/>
  <c r="FM178" i="1"/>
  <c r="FM177" i="1"/>
  <c r="FM176" i="1"/>
  <c r="FM175" i="1"/>
  <c r="FM174" i="1"/>
  <c r="FM173" i="1"/>
  <c r="FM172" i="1"/>
  <c r="FM171" i="1"/>
  <c r="FM170" i="1"/>
  <c r="FM169" i="1"/>
  <c r="FM168" i="1"/>
  <c r="FM167" i="1"/>
  <c r="FM166" i="1"/>
  <c r="FM165" i="1"/>
  <c r="FM164" i="1"/>
  <c r="FM163" i="1"/>
  <c r="FM162" i="1"/>
  <c r="FM161" i="1"/>
  <c r="FM160" i="1"/>
  <c r="FM159" i="1"/>
  <c r="FM158" i="1"/>
  <c r="FM157" i="1"/>
  <c r="FM156" i="1"/>
  <c r="FM155" i="1"/>
  <c r="FM154" i="1"/>
  <c r="FM153" i="1"/>
  <c r="FM152" i="1"/>
  <c r="FM151" i="1"/>
  <c r="FM150" i="1"/>
  <c r="FM149" i="1"/>
  <c r="FM148" i="1"/>
  <c r="FM147" i="1"/>
  <c r="FM146" i="1"/>
  <c r="FM145" i="1"/>
  <c r="FM144" i="1"/>
  <c r="FM143" i="1"/>
  <c r="FM142" i="1"/>
  <c r="FM137" i="1"/>
  <c r="FM136" i="1"/>
  <c r="FM126" i="1"/>
  <c r="FM112" i="1"/>
  <c r="FM106" i="1"/>
  <c r="FM105" i="1"/>
  <c r="FM104" i="1"/>
  <c r="FM103" i="1"/>
  <c r="FM102" i="1"/>
  <c r="FM101" i="1"/>
  <c r="FM100" i="1"/>
  <c r="FM99" i="1"/>
  <c r="FM98" i="1"/>
  <c r="FM97" i="1"/>
  <c r="FM96" i="1"/>
  <c r="FM95" i="1"/>
  <c r="FM94" i="1"/>
  <c r="FM93" i="1"/>
  <c r="FM92" i="1"/>
  <c r="FM91" i="1"/>
  <c r="FM90" i="1"/>
  <c r="FM87" i="1"/>
  <c r="FM86" i="1"/>
  <c r="FM85" i="1"/>
  <c r="FM84" i="1"/>
  <c r="FM83" i="1"/>
  <c r="FM82" i="1"/>
  <c r="FM81" i="1"/>
  <c r="FM80" i="1"/>
  <c r="FM79" i="1"/>
  <c r="FM78" i="1"/>
  <c r="FM77" i="1"/>
  <c r="FM76" i="1"/>
  <c r="FM75" i="1"/>
  <c r="FM74" i="1"/>
  <c r="FM73" i="1"/>
  <c r="FM72" i="1"/>
  <c r="FM71" i="1"/>
  <c r="FM70" i="1"/>
  <c r="FM69" i="1"/>
  <c r="FM68" i="1"/>
  <c r="FM67" i="1"/>
  <c r="FM66" i="1"/>
  <c r="FM65" i="1"/>
  <c r="FM63" i="1"/>
  <c r="FM62" i="1"/>
  <c r="FM61" i="1"/>
  <c r="FM60" i="1"/>
  <c r="FM59" i="1"/>
  <c r="FM58" i="1"/>
  <c r="FM57" i="1"/>
  <c r="FM56" i="1"/>
  <c r="FM55" i="1"/>
  <c r="FM54" i="1"/>
  <c r="FM53" i="1"/>
  <c r="FM52" i="1"/>
  <c r="FM51" i="1"/>
  <c r="FM50" i="1"/>
  <c r="FM49" i="1"/>
  <c r="FM48" i="1"/>
  <c r="FM47" i="1"/>
  <c r="FM46" i="1"/>
  <c r="FM45" i="1"/>
  <c r="FM44" i="1"/>
  <c r="FM43" i="1"/>
  <c r="FM42" i="1"/>
  <c r="FM41" i="1"/>
  <c r="FM40" i="1"/>
  <c r="FM39" i="1"/>
  <c r="FM38" i="1"/>
  <c r="FM37" i="1"/>
  <c r="FM36" i="1"/>
  <c r="FM35" i="1"/>
  <c r="FM34" i="1"/>
  <c r="FM33" i="1"/>
  <c r="FM32" i="1"/>
  <c r="FM31" i="1"/>
  <c r="FM30" i="1"/>
  <c r="FM29" i="1"/>
  <c r="FM28" i="1"/>
  <c r="FM27" i="1"/>
  <c r="FM26" i="1"/>
  <c r="FM25" i="1"/>
  <c r="FM24" i="1"/>
  <c r="FM23" i="1"/>
  <c r="FM21" i="1"/>
  <c r="FM20" i="1"/>
  <c r="FM19" i="1"/>
  <c r="FM18" i="1"/>
  <c r="FM17" i="1"/>
  <c r="FM16" i="1"/>
  <c r="FM15" i="1"/>
  <c r="FM14" i="1"/>
  <c r="FM13" i="1"/>
  <c r="FM12" i="1"/>
  <c r="FM11" i="1"/>
  <c r="FM10" i="1"/>
  <c r="FM9" i="1"/>
  <c r="FM8" i="1"/>
  <c r="FM7" i="1"/>
  <c r="FM6" i="1"/>
  <c r="FM5" i="1"/>
  <c r="FM4" i="1"/>
  <c r="FM3" i="1"/>
  <c r="FL246" i="1"/>
  <c r="FL245" i="1"/>
  <c r="FL244" i="1"/>
  <c r="FL243" i="1"/>
  <c r="FL242" i="1"/>
  <c r="FL241" i="1"/>
  <c r="FL240" i="1"/>
  <c r="FL239" i="1"/>
  <c r="FL238" i="1"/>
  <c r="FL237" i="1"/>
  <c r="FL236" i="1"/>
  <c r="FL235" i="1"/>
  <c r="FL234" i="1"/>
  <c r="FL233" i="1"/>
  <c r="FL232" i="1"/>
  <c r="FL231" i="1"/>
  <c r="FL230" i="1"/>
  <c r="FL229" i="1"/>
  <c r="FL228" i="1"/>
  <c r="FL227" i="1"/>
  <c r="FL226" i="1"/>
  <c r="FL225" i="1"/>
  <c r="FL224" i="1"/>
  <c r="FL223" i="1"/>
  <c r="FL222" i="1"/>
  <c r="FL221" i="1"/>
  <c r="FL220" i="1"/>
  <c r="FL219" i="1"/>
  <c r="FL218" i="1"/>
  <c r="FL217" i="1"/>
  <c r="FL216" i="1"/>
  <c r="FL215" i="1"/>
  <c r="FL214" i="1"/>
  <c r="FL213" i="1"/>
  <c r="FL212" i="1"/>
  <c r="FL211" i="1"/>
  <c r="FL210" i="1"/>
  <c r="FL209" i="1"/>
  <c r="FL208" i="1"/>
  <c r="FL207" i="1"/>
  <c r="FL206" i="1"/>
  <c r="FL205" i="1"/>
  <c r="FL204" i="1"/>
  <c r="FL203" i="1"/>
  <c r="FL202" i="1"/>
  <c r="FL201" i="1"/>
  <c r="FL200" i="1"/>
  <c r="FL199" i="1"/>
  <c r="FL198" i="1"/>
  <c r="FL197" i="1"/>
  <c r="FL196" i="1"/>
  <c r="FL195" i="1"/>
  <c r="FL194" i="1"/>
  <c r="FL193" i="1"/>
  <c r="FL192" i="1"/>
  <c r="FL191" i="1"/>
  <c r="FL190" i="1"/>
  <c r="FL189" i="1"/>
  <c r="FL188" i="1"/>
  <c r="FL187" i="1"/>
  <c r="FL186" i="1"/>
  <c r="FL185" i="1"/>
  <c r="FL184" i="1"/>
  <c r="FL183" i="1"/>
  <c r="FL182" i="1"/>
  <c r="FL181" i="1"/>
  <c r="FL180" i="1"/>
  <c r="FL179" i="1"/>
  <c r="FL178" i="1"/>
  <c r="FL177" i="1"/>
  <c r="FL176" i="1"/>
  <c r="FL175" i="1"/>
  <c r="FL174" i="1"/>
  <c r="FL173" i="1"/>
  <c r="FL172" i="1"/>
  <c r="FL171" i="1"/>
  <c r="FL170" i="1"/>
  <c r="FL169" i="1"/>
  <c r="FL168" i="1"/>
  <c r="FL167" i="1"/>
  <c r="FL166" i="1"/>
  <c r="FL165" i="1"/>
  <c r="FL164" i="1"/>
  <c r="FL163" i="1"/>
  <c r="FL162" i="1"/>
  <c r="FL161" i="1"/>
  <c r="FL160" i="1"/>
  <c r="FL159" i="1"/>
  <c r="FL158" i="1"/>
  <c r="FL157" i="1"/>
  <c r="FL156" i="1"/>
  <c r="FL155" i="1"/>
  <c r="FL154" i="1"/>
  <c r="FL153" i="1"/>
  <c r="FL152" i="1"/>
  <c r="FL151" i="1"/>
  <c r="FL150" i="1"/>
  <c r="FL149" i="1"/>
  <c r="FL148" i="1"/>
  <c r="FL147" i="1"/>
  <c r="FL146" i="1"/>
  <c r="FL145" i="1"/>
  <c r="FL144" i="1"/>
  <c r="FL143" i="1"/>
  <c r="FL142" i="1"/>
  <c r="FL137" i="1"/>
  <c r="FL136" i="1"/>
  <c r="FL126" i="1"/>
  <c r="FL112" i="1"/>
  <c r="FL106" i="1"/>
  <c r="FL105" i="1"/>
  <c r="FL104" i="1"/>
  <c r="FL103" i="1"/>
  <c r="FL102" i="1"/>
  <c r="FL101" i="1"/>
  <c r="FL100" i="1"/>
  <c r="FL99" i="1"/>
  <c r="FL98" i="1"/>
  <c r="FL97" i="1"/>
  <c r="FL96" i="1"/>
  <c r="FL95" i="1"/>
  <c r="FL94" i="1"/>
  <c r="FL93" i="1"/>
  <c r="FL92" i="1"/>
  <c r="FL91" i="1"/>
  <c r="FL90" i="1"/>
  <c r="FL87" i="1"/>
  <c r="FL86" i="1"/>
  <c r="FL85" i="1"/>
  <c r="FL84" i="1"/>
  <c r="FL83" i="1"/>
  <c r="FL82" i="1"/>
  <c r="FL81" i="1"/>
  <c r="FL80" i="1"/>
  <c r="FL79" i="1"/>
  <c r="FL78" i="1"/>
  <c r="FL77" i="1"/>
  <c r="FL76" i="1"/>
  <c r="FL75" i="1"/>
  <c r="FL74" i="1"/>
  <c r="FL73" i="1"/>
  <c r="FL72" i="1"/>
  <c r="FL71" i="1"/>
  <c r="FL70" i="1"/>
  <c r="FL69" i="1"/>
  <c r="FL68" i="1"/>
  <c r="FL67" i="1"/>
  <c r="FL66" i="1"/>
  <c r="FL65" i="1"/>
  <c r="FL63" i="1"/>
  <c r="FL62" i="1"/>
  <c r="FL61" i="1"/>
  <c r="FL60" i="1"/>
  <c r="FL59" i="1"/>
  <c r="FL58" i="1"/>
  <c r="FL57" i="1"/>
  <c r="FL56" i="1"/>
  <c r="FL55" i="1"/>
  <c r="FL54" i="1"/>
  <c r="FL53" i="1"/>
  <c r="FL52" i="1"/>
  <c r="FL51" i="1"/>
  <c r="FL50" i="1"/>
  <c r="FL49" i="1"/>
  <c r="FL48" i="1"/>
  <c r="FL47" i="1"/>
  <c r="FL46" i="1"/>
  <c r="FL45" i="1"/>
  <c r="FL44" i="1"/>
  <c r="FL43" i="1"/>
  <c r="FL42" i="1"/>
  <c r="FL41" i="1"/>
  <c r="FL40" i="1"/>
  <c r="FL39" i="1"/>
  <c r="FL38" i="1"/>
  <c r="FL37" i="1"/>
  <c r="FL36" i="1"/>
  <c r="FL35" i="1"/>
  <c r="FL34" i="1"/>
  <c r="FL33" i="1"/>
  <c r="FL32" i="1"/>
  <c r="FL31" i="1"/>
  <c r="FL30" i="1"/>
  <c r="FL29" i="1"/>
  <c r="FL28" i="1"/>
  <c r="FL27" i="1"/>
  <c r="FL26" i="1"/>
  <c r="FL25" i="1"/>
  <c r="FL24" i="1"/>
  <c r="FL23" i="1"/>
  <c r="FL21" i="1"/>
  <c r="FL20" i="1"/>
  <c r="FL19" i="1"/>
  <c r="FL18" i="1"/>
  <c r="FL17" i="1"/>
  <c r="FL16" i="1"/>
  <c r="FL15" i="1"/>
  <c r="FL14" i="1"/>
  <c r="FL13" i="1"/>
  <c r="FL12" i="1"/>
  <c r="FL11" i="1"/>
  <c r="FL10" i="1"/>
  <c r="FL9" i="1"/>
  <c r="FL8" i="1"/>
  <c r="FL7" i="1"/>
  <c r="FL6" i="1"/>
  <c r="FL5" i="1"/>
  <c r="FL4" i="1"/>
  <c r="FL3" i="1"/>
  <c r="FL2" i="1"/>
  <c r="FK246" i="1"/>
  <c r="FK245" i="1"/>
  <c r="FK244" i="1"/>
  <c r="FK243" i="1"/>
  <c r="FK242" i="1"/>
  <c r="FK241" i="1"/>
  <c r="FK240" i="1"/>
  <c r="FK239" i="1"/>
  <c r="FK238" i="1"/>
  <c r="FK237" i="1"/>
  <c r="FK236" i="1"/>
  <c r="FK235" i="1"/>
  <c r="FK234" i="1"/>
  <c r="FK233" i="1"/>
  <c r="FK232" i="1"/>
  <c r="FK231" i="1"/>
  <c r="FK230" i="1"/>
  <c r="FK229" i="1"/>
  <c r="FK228" i="1"/>
  <c r="FK227" i="1"/>
  <c r="FK226" i="1"/>
  <c r="FK225" i="1"/>
  <c r="FK224" i="1"/>
  <c r="FK223" i="1"/>
  <c r="FK222" i="1"/>
  <c r="FK221" i="1"/>
  <c r="FK220" i="1"/>
  <c r="FK219" i="1"/>
  <c r="FK218" i="1"/>
  <c r="FK217" i="1"/>
  <c r="FK216" i="1"/>
  <c r="FK215" i="1"/>
  <c r="FK214" i="1"/>
  <c r="FK213" i="1"/>
  <c r="FK212" i="1"/>
  <c r="FK211" i="1"/>
  <c r="FK210" i="1"/>
  <c r="FK209" i="1"/>
  <c r="FK208" i="1"/>
  <c r="FK207" i="1"/>
  <c r="FK206" i="1"/>
  <c r="FK205" i="1"/>
  <c r="FK204" i="1"/>
  <c r="FK203" i="1"/>
  <c r="FK202" i="1"/>
  <c r="FK201" i="1"/>
  <c r="FK200" i="1"/>
  <c r="FK199" i="1"/>
  <c r="FK198" i="1"/>
  <c r="FK197" i="1"/>
  <c r="FK196" i="1"/>
  <c r="FK195" i="1"/>
  <c r="FK194" i="1"/>
  <c r="FK193" i="1"/>
  <c r="FK192" i="1"/>
  <c r="FK191" i="1"/>
  <c r="FK190" i="1"/>
  <c r="FK189" i="1"/>
  <c r="FK188" i="1"/>
  <c r="FK187" i="1"/>
  <c r="FK186" i="1"/>
  <c r="FK185" i="1"/>
  <c r="FK184" i="1"/>
  <c r="FK183" i="1"/>
  <c r="FK182" i="1"/>
  <c r="FK181" i="1"/>
  <c r="FK180" i="1"/>
  <c r="FK179" i="1"/>
  <c r="FK178" i="1"/>
  <c r="FK177" i="1"/>
  <c r="FK176" i="1"/>
  <c r="FK175" i="1"/>
  <c r="FK174" i="1"/>
  <c r="FK173" i="1"/>
  <c r="FK172" i="1"/>
  <c r="FK171" i="1"/>
  <c r="FK170" i="1"/>
  <c r="FK169" i="1"/>
  <c r="FK168" i="1"/>
  <c r="FK167" i="1"/>
  <c r="FK166" i="1"/>
  <c r="FK165" i="1"/>
  <c r="FK164" i="1"/>
  <c r="FK163" i="1"/>
  <c r="FK162" i="1"/>
  <c r="FK161" i="1"/>
  <c r="FK160" i="1"/>
  <c r="FK159" i="1"/>
  <c r="FK158" i="1"/>
  <c r="FK157" i="1"/>
  <c r="FK156" i="1"/>
  <c r="FK155" i="1"/>
  <c r="FK154" i="1"/>
  <c r="FK153" i="1"/>
  <c r="FK152" i="1"/>
  <c r="FK151" i="1"/>
  <c r="FK150" i="1"/>
  <c r="FK149" i="1"/>
  <c r="FK148" i="1"/>
  <c r="FK147" i="1"/>
  <c r="FK146" i="1"/>
  <c r="FK145" i="1"/>
  <c r="FK144" i="1"/>
  <c r="FK143" i="1"/>
  <c r="FK142" i="1"/>
  <c r="FK137" i="1"/>
  <c r="FK136" i="1"/>
  <c r="FK126" i="1"/>
  <c r="FK112" i="1"/>
  <c r="FK106" i="1"/>
  <c r="FK105" i="1"/>
  <c r="FK104" i="1"/>
  <c r="FK103" i="1"/>
  <c r="FK102" i="1"/>
  <c r="FK101" i="1"/>
  <c r="FK100" i="1"/>
  <c r="FK99" i="1"/>
  <c r="FK98" i="1"/>
  <c r="FK97" i="1"/>
  <c r="FK96" i="1"/>
  <c r="FK95" i="1"/>
  <c r="FK94" i="1"/>
  <c r="FK93" i="1"/>
  <c r="FK92" i="1"/>
  <c r="FK91" i="1"/>
  <c r="FK90" i="1"/>
  <c r="FK87" i="1"/>
  <c r="FK86" i="1"/>
  <c r="FK85" i="1"/>
  <c r="FK84" i="1"/>
  <c r="FK83" i="1"/>
  <c r="FK82" i="1"/>
  <c r="FK81" i="1"/>
  <c r="FK80" i="1"/>
  <c r="FK79" i="1"/>
  <c r="FK78" i="1"/>
  <c r="FK77" i="1"/>
  <c r="FK76" i="1"/>
  <c r="FK75" i="1"/>
  <c r="FK74" i="1"/>
  <c r="FK73" i="1"/>
  <c r="FK72" i="1"/>
  <c r="FK71" i="1"/>
  <c r="FK70" i="1"/>
  <c r="FK69" i="1"/>
  <c r="FK68" i="1"/>
  <c r="FK67" i="1"/>
  <c r="FK66" i="1"/>
  <c r="FK65" i="1"/>
  <c r="FK63" i="1"/>
  <c r="FK62" i="1"/>
  <c r="FK61" i="1"/>
  <c r="FK60" i="1"/>
  <c r="FK59" i="1"/>
  <c r="FK58" i="1"/>
  <c r="FK57" i="1"/>
  <c r="FK56" i="1"/>
  <c r="FK55" i="1"/>
  <c r="FK54" i="1"/>
  <c r="FK53" i="1"/>
  <c r="FK52" i="1"/>
  <c r="FK51" i="1"/>
  <c r="FK50" i="1"/>
  <c r="FK49" i="1"/>
  <c r="FK48" i="1"/>
  <c r="FK47" i="1"/>
  <c r="FK46" i="1"/>
  <c r="FK45" i="1"/>
  <c r="FK44" i="1"/>
  <c r="FK43" i="1"/>
  <c r="FK42" i="1"/>
  <c r="FK41" i="1"/>
  <c r="FK40" i="1"/>
  <c r="FK39" i="1"/>
  <c r="FK38" i="1"/>
  <c r="FK37" i="1"/>
  <c r="FK36" i="1"/>
  <c r="FK35" i="1"/>
  <c r="FK34" i="1"/>
  <c r="FK33" i="1"/>
  <c r="FK32" i="1"/>
  <c r="FK31" i="1"/>
  <c r="FK30" i="1"/>
  <c r="FK29" i="1"/>
  <c r="FK28" i="1"/>
  <c r="FK27" i="1"/>
  <c r="FK26" i="1"/>
  <c r="FK25" i="1"/>
  <c r="FK24" i="1"/>
  <c r="FK23" i="1"/>
  <c r="FK21" i="1"/>
  <c r="FK20" i="1"/>
  <c r="FK19" i="1"/>
  <c r="FK18" i="1"/>
  <c r="FK17" i="1"/>
  <c r="FK16" i="1"/>
  <c r="FK15" i="1"/>
  <c r="FK14" i="1"/>
  <c r="FK13" i="1"/>
  <c r="FK12" i="1"/>
  <c r="FK11" i="1"/>
  <c r="FK10" i="1"/>
  <c r="FK9" i="1"/>
  <c r="FK8" i="1"/>
  <c r="FK7" i="1"/>
  <c r="FK6" i="1"/>
  <c r="FK5" i="1"/>
  <c r="FK4" i="1"/>
  <c r="FK3" i="1"/>
  <c r="FK2" i="1"/>
  <c r="FJ246" i="1"/>
  <c r="FJ245" i="1"/>
  <c r="FJ244" i="1"/>
  <c r="FJ243" i="1"/>
  <c r="FJ242" i="1"/>
  <c r="FJ241" i="1"/>
  <c r="FJ240" i="1"/>
  <c r="FJ239" i="1"/>
  <c r="FJ238" i="1"/>
  <c r="FJ237" i="1"/>
  <c r="FJ236" i="1"/>
  <c r="FJ235" i="1"/>
  <c r="FJ234" i="1"/>
  <c r="FJ233" i="1"/>
  <c r="FJ232" i="1"/>
  <c r="FJ231" i="1"/>
  <c r="FJ230" i="1"/>
  <c r="FJ229" i="1"/>
  <c r="FJ228" i="1"/>
  <c r="FJ227" i="1"/>
  <c r="FJ226" i="1"/>
  <c r="FJ225" i="1"/>
  <c r="FJ224" i="1"/>
  <c r="FJ223" i="1"/>
  <c r="FJ222" i="1"/>
  <c r="FJ221" i="1"/>
  <c r="FJ220" i="1"/>
  <c r="FJ219" i="1"/>
  <c r="FJ218" i="1"/>
  <c r="FJ217" i="1"/>
  <c r="FJ216" i="1"/>
  <c r="FJ215" i="1"/>
  <c r="FJ214" i="1"/>
  <c r="FJ213" i="1"/>
  <c r="FJ212" i="1"/>
  <c r="FJ211" i="1"/>
  <c r="FJ210" i="1"/>
  <c r="FJ209" i="1"/>
  <c r="FJ208" i="1"/>
  <c r="FJ207" i="1"/>
  <c r="FJ206" i="1"/>
  <c r="FJ205" i="1"/>
  <c r="FJ204" i="1"/>
  <c r="FJ203" i="1"/>
  <c r="FJ202" i="1"/>
  <c r="FJ201" i="1"/>
  <c r="FJ200" i="1"/>
  <c r="FJ199" i="1"/>
  <c r="FJ198" i="1"/>
  <c r="FJ197" i="1"/>
  <c r="FJ196" i="1"/>
  <c r="FJ195" i="1"/>
  <c r="FJ194" i="1"/>
  <c r="FJ193" i="1"/>
  <c r="FJ192" i="1"/>
  <c r="FJ191" i="1"/>
  <c r="FJ190" i="1"/>
  <c r="FJ189" i="1"/>
  <c r="FJ188" i="1"/>
  <c r="FJ187" i="1"/>
  <c r="FJ186" i="1"/>
  <c r="FJ185" i="1"/>
  <c r="FJ184" i="1"/>
  <c r="FJ183" i="1"/>
  <c r="FJ182" i="1"/>
  <c r="FJ181" i="1"/>
  <c r="FJ180" i="1"/>
  <c r="FJ179" i="1"/>
  <c r="FJ178" i="1"/>
  <c r="FJ177" i="1"/>
  <c r="FJ176" i="1"/>
  <c r="FJ175" i="1"/>
  <c r="FJ174" i="1"/>
  <c r="FJ173" i="1"/>
  <c r="FJ172" i="1"/>
  <c r="FJ171" i="1"/>
  <c r="FJ170" i="1"/>
  <c r="FJ169" i="1"/>
  <c r="FJ168" i="1"/>
  <c r="FJ167" i="1"/>
  <c r="FJ166" i="1"/>
  <c r="FJ165" i="1"/>
  <c r="FJ164" i="1"/>
  <c r="FJ163" i="1"/>
  <c r="FJ162" i="1"/>
  <c r="FJ161" i="1"/>
  <c r="FJ160" i="1"/>
  <c r="FJ159" i="1"/>
  <c r="FJ158" i="1"/>
  <c r="FJ157" i="1"/>
  <c r="FJ156" i="1"/>
  <c r="FJ155" i="1"/>
  <c r="FJ154" i="1"/>
  <c r="FJ153" i="1"/>
  <c r="FJ152" i="1"/>
  <c r="FJ151" i="1"/>
  <c r="FJ150" i="1"/>
  <c r="FJ149" i="1"/>
  <c r="FJ148" i="1"/>
  <c r="FJ147" i="1"/>
  <c r="FJ146" i="1"/>
  <c r="FJ145" i="1"/>
  <c r="FJ144" i="1"/>
  <c r="FJ143" i="1"/>
  <c r="FJ142" i="1"/>
  <c r="FJ137" i="1"/>
  <c r="FJ136" i="1"/>
  <c r="FJ126" i="1"/>
  <c r="FJ112" i="1"/>
  <c r="FJ106" i="1"/>
  <c r="FJ105" i="1"/>
  <c r="FJ104" i="1"/>
  <c r="FJ103" i="1"/>
  <c r="FJ102" i="1"/>
  <c r="FJ101" i="1"/>
  <c r="FJ100" i="1"/>
  <c r="FJ99" i="1"/>
  <c r="FJ98" i="1"/>
  <c r="FJ97" i="1"/>
  <c r="FJ96" i="1"/>
  <c r="FJ95" i="1"/>
  <c r="FJ94" i="1"/>
  <c r="FJ93" i="1"/>
  <c r="FJ92" i="1"/>
  <c r="FJ91" i="1"/>
  <c r="FJ90" i="1"/>
  <c r="FJ87" i="1"/>
  <c r="FJ86" i="1"/>
  <c r="FJ85" i="1"/>
  <c r="FJ84" i="1"/>
  <c r="FJ83" i="1"/>
  <c r="FJ82" i="1"/>
  <c r="FJ81" i="1"/>
  <c r="FJ80" i="1"/>
  <c r="FJ79" i="1"/>
  <c r="FJ78" i="1"/>
  <c r="FJ77" i="1"/>
  <c r="FJ76" i="1"/>
  <c r="FJ75" i="1"/>
  <c r="FJ74" i="1"/>
  <c r="FJ73" i="1"/>
  <c r="FJ72" i="1"/>
  <c r="FJ71" i="1"/>
  <c r="FJ70" i="1"/>
  <c r="FJ69" i="1"/>
  <c r="FJ68" i="1"/>
  <c r="FJ67" i="1"/>
  <c r="FJ66" i="1"/>
  <c r="FJ65" i="1"/>
  <c r="FJ63" i="1"/>
  <c r="FJ62" i="1"/>
  <c r="FJ61" i="1"/>
  <c r="FJ60" i="1"/>
  <c r="FJ59" i="1"/>
  <c r="FJ58" i="1"/>
  <c r="FJ57" i="1"/>
  <c r="FJ56" i="1"/>
  <c r="FJ55" i="1"/>
  <c r="FJ54" i="1"/>
  <c r="FJ53" i="1"/>
  <c r="FJ52" i="1"/>
  <c r="FJ51" i="1"/>
  <c r="FJ50" i="1"/>
  <c r="FJ49" i="1"/>
  <c r="FJ48" i="1"/>
  <c r="FJ47" i="1"/>
  <c r="FJ46" i="1"/>
  <c r="FJ45" i="1"/>
  <c r="FJ44" i="1"/>
  <c r="FJ43" i="1"/>
  <c r="FJ42" i="1"/>
  <c r="FJ41" i="1"/>
  <c r="FJ40" i="1"/>
  <c r="FJ39" i="1"/>
  <c r="FJ38" i="1"/>
  <c r="FJ37" i="1"/>
  <c r="FJ36" i="1"/>
  <c r="FJ35" i="1"/>
  <c r="FJ34" i="1"/>
  <c r="FJ33" i="1"/>
  <c r="FJ32" i="1"/>
  <c r="FJ31" i="1"/>
  <c r="FJ30" i="1"/>
  <c r="FJ29" i="1"/>
  <c r="FJ28" i="1"/>
  <c r="FJ27" i="1"/>
  <c r="FJ26" i="1"/>
  <c r="FJ25" i="1"/>
  <c r="FJ24" i="1"/>
  <c r="FJ23" i="1"/>
  <c r="FJ21" i="1"/>
  <c r="FJ20" i="1"/>
  <c r="FJ19" i="1"/>
  <c r="FJ18" i="1"/>
  <c r="FJ17" i="1"/>
  <c r="FJ16" i="1"/>
  <c r="FJ15" i="1"/>
  <c r="FJ14" i="1"/>
  <c r="FJ13" i="1"/>
  <c r="FJ12" i="1"/>
  <c r="FJ11" i="1"/>
  <c r="FJ10" i="1"/>
  <c r="FJ9" i="1"/>
  <c r="FJ8" i="1"/>
  <c r="FJ7" i="1"/>
  <c r="FJ6" i="1"/>
  <c r="FJ5" i="1"/>
  <c r="FJ4" i="1"/>
  <c r="FJ3" i="1"/>
  <c r="FJ2" i="1"/>
  <c r="FG32" i="1"/>
  <c r="FI32" i="1"/>
  <c r="FF246" i="1"/>
  <c r="FH246" i="1" s="1"/>
  <c r="FG246" i="1"/>
  <c r="FN246" i="1" s="1"/>
  <c r="FE246" i="1"/>
  <c r="FG245" i="1"/>
  <c r="FI245" i="1" s="1"/>
  <c r="FF245" i="1"/>
  <c r="FH245" i="1" s="1"/>
  <c r="FE245" i="1"/>
  <c r="FG244" i="1"/>
  <c r="FI244" i="1" s="1"/>
  <c r="FF244" i="1"/>
  <c r="FH244" i="1"/>
  <c r="FE244" i="1"/>
  <c r="FG243" i="1"/>
  <c r="FI243" i="1" s="1"/>
  <c r="FF243" i="1"/>
  <c r="FH243" i="1" s="1"/>
  <c r="FE243" i="1"/>
  <c r="FG242" i="1"/>
  <c r="FF242" i="1"/>
  <c r="FH242" i="1" s="1"/>
  <c r="FE242" i="1"/>
  <c r="FG241" i="1"/>
  <c r="FI241" i="1" s="1"/>
  <c r="FF241" i="1"/>
  <c r="FH241" i="1" s="1"/>
  <c r="FE241" i="1"/>
  <c r="FG240" i="1"/>
  <c r="FI240" i="1" s="1"/>
  <c r="FF240" i="1"/>
  <c r="FH240" i="1" s="1"/>
  <c r="FE240" i="1"/>
  <c r="FG239" i="1"/>
  <c r="FI239" i="1" s="1"/>
  <c r="FF239" i="1"/>
  <c r="FH239" i="1" s="1"/>
  <c r="FE239" i="1"/>
  <c r="FG238" i="1"/>
  <c r="FF238" i="1"/>
  <c r="FH238" i="1" s="1"/>
  <c r="FE238" i="1"/>
  <c r="FG237" i="1"/>
  <c r="FI237" i="1" s="1"/>
  <c r="FF237" i="1"/>
  <c r="FH237" i="1" s="1"/>
  <c r="FE237" i="1"/>
  <c r="FG236" i="1"/>
  <c r="FI236" i="1" s="1"/>
  <c r="FF236" i="1"/>
  <c r="FH236" i="1" s="1"/>
  <c r="FE236" i="1"/>
  <c r="FG235" i="1"/>
  <c r="FI235" i="1" s="1"/>
  <c r="FF235" i="1"/>
  <c r="FH235" i="1"/>
  <c r="FE235" i="1"/>
  <c r="FG234" i="1"/>
  <c r="FN234" i="1" s="1"/>
  <c r="FF234" i="1"/>
  <c r="FH234" i="1" s="1"/>
  <c r="FE234" i="1"/>
  <c r="FG233" i="1"/>
  <c r="FI233" i="1"/>
  <c r="FF233" i="1"/>
  <c r="FH233" i="1" s="1"/>
  <c r="FE233" i="1"/>
  <c r="FG232" i="1"/>
  <c r="FI232" i="1" s="1"/>
  <c r="FF232" i="1"/>
  <c r="FH232" i="1" s="1"/>
  <c r="FE232" i="1"/>
  <c r="FG231" i="1"/>
  <c r="FI231" i="1" s="1"/>
  <c r="FF231" i="1"/>
  <c r="FH231" i="1"/>
  <c r="FE231" i="1"/>
  <c r="FG230" i="1"/>
  <c r="FN230" i="1" s="1"/>
  <c r="FF230" i="1"/>
  <c r="FH230" i="1" s="1"/>
  <c r="FE230" i="1"/>
  <c r="FG229" i="1"/>
  <c r="FI229" i="1" s="1"/>
  <c r="FF229" i="1"/>
  <c r="FH229" i="1" s="1"/>
  <c r="FE229" i="1"/>
  <c r="FG228" i="1"/>
  <c r="FI228" i="1" s="1"/>
  <c r="FF228" i="1"/>
  <c r="FH228" i="1" s="1"/>
  <c r="FE228" i="1"/>
  <c r="FG227" i="1"/>
  <c r="FI227" i="1" s="1"/>
  <c r="FF227" i="1"/>
  <c r="FH227" i="1" s="1"/>
  <c r="FE227" i="1"/>
  <c r="FG226" i="1"/>
  <c r="FN226" i="1" s="1"/>
  <c r="FF226" i="1"/>
  <c r="FH226" i="1" s="1"/>
  <c r="FE226" i="1"/>
  <c r="FG225" i="1"/>
  <c r="FI225" i="1" s="1"/>
  <c r="FF225" i="1"/>
  <c r="FH225" i="1" s="1"/>
  <c r="FE225" i="1"/>
  <c r="FG224" i="1"/>
  <c r="FI224" i="1" s="1"/>
  <c r="FF224" i="1"/>
  <c r="FH224" i="1" s="1"/>
  <c r="FE224" i="1"/>
  <c r="FG223" i="1"/>
  <c r="FI223" i="1" s="1"/>
  <c r="FF223" i="1"/>
  <c r="FH223" i="1" s="1"/>
  <c r="FE223" i="1"/>
  <c r="FG222" i="1"/>
  <c r="FN222" i="1" s="1"/>
  <c r="FF222" i="1"/>
  <c r="FH222" i="1" s="1"/>
  <c r="FE222" i="1"/>
  <c r="FG221" i="1"/>
  <c r="FI221" i="1"/>
  <c r="FF221" i="1"/>
  <c r="FH221" i="1" s="1"/>
  <c r="FE221" i="1"/>
  <c r="FG220" i="1"/>
  <c r="FN220" i="1" s="1"/>
  <c r="FI220" i="1"/>
  <c r="FF220" i="1"/>
  <c r="FH220" i="1" s="1"/>
  <c r="FE220" i="1"/>
  <c r="FG219" i="1"/>
  <c r="FI219" i="1" s="1"/>
  <c r="FF219" i="1"/>
  <c r="FH219" i="1" s="1"/>
  <c r="FE219" i="1"/>
  <c r="FG218" i="1"/>
  <c r="FN218" i="1" s="1"/>
  <c r="FF218" i="1"/>
  <c r="FH218" i="1" s="1"/>
  <c r="FE218" i="1"/>
  <c r="FG217" i="1"/>
  <c r="FI217" i="1"/>
  <c r="FF217" i="1"/>
  <c r="FH217" i="1" s="1"/>
  <c r="FE217" i="1"/>
  <c r="FG216" i="1"/>
  <c r="FI216" i="1" s="1"/>
  <c r="FF216" i="1"/>
  <c r="FH216" i="1" s="1"/>
  <c r="FE216" i="1"/>
  <c r="FG215" i="1"/>
  <c r="FI215" i="1" s="1"/>
  <c r="FF215" i="1"/>
  <c r="FH215" i="1" s="1"/>
  <c r="FE215" i="1"/>
  <c r="FG214" i="1"/>
  <c r="FI214" i="1" s="1"/>
  <c r="FF214" i="1"/>
  <c r="FH214" i="1" s="1"/>
  <c r="FE214" i="1"/>
  <c r="FG213" i="1"/>
  <c r="FI213" i="1" s="1"/>
  <c r="FF213" i="1"/>
  <c r="FH213" i="1" s="1"/>
  <c r="FE213" i="1"/>
  <c r="FG212" i="1"/>
  <c r="FI212" i="1"/>
  <c r="FF212" i="1"/>
  <c r="FH212" i="1" s="1"/>
  <c r="FE212" i="1"/>
  <c r="FG211" i="1"/>
  <c r="FI211" i="1" s="1"/>
  <c r="FF211" i="1"/>
  <c r="FH211" i="1" s="1"/>
  <c r="FE211" i="1"/>
  <c r="FG210" i="1"/>
  <c r="FF210" i="1"/>
  <c r="FH210" i="1" s="1"/>
  <c r="FE210" i="1"/>
  <c r="FG209" i="1"/>
  <c r="FI209" i="1" s="1"/>
  <c r="FF209" i="1"/>
  <c r="FH209" i="1" s="1"/>
  <c r="FE209" i="1"/>
  <c r="FG208" i="1"/>
  <c r="FI208" i="1" s="1"/>
  <c r="FF208" i="1"/>
  <c r="FH208" i="1" s="1"/>
  <c r="FE208" i="1"/>
  <c r="FG207" i="1"/>
  <c r="FI207" i="1" s="1"/>
  <c r="FF207" i="1"/>
  <c r="FH207" i="1" s="1"/>
  <c r="FE207" i="1"/>
  <c r="FG206" i="1"/>
  <c r="FF206" i="1"/>
  <c r="FH206" i="1" s="1"/>
  <c r="FE206" i="1"/>
  <c r="FG205" i="1"/>
  <c r="FI205" i="1" s="1"/>
  <c r="FF205" i="1"/>
  <c r="FH205" i="1" s="1"/>
  <c r="FE205" i="1"/>
  <c r="FG204" i="1"/>
  <c r="FI204" i="1" s="1"/>
  <c r="FF204" i="1"/>
  <c r="FH204" i="1"/>
  <c r="FE204" i="1"/>
  <c r="FG203" i="1"/>
  <c r="FI203" i="1" s="1"/>
  <c r="FF203" i="1"/>
  <c r="FH203" i="1" s="1"/>
  <c r="FE203" i="1"/>
  <c r="FG202" i="1"/>
  <c r="FI202" i="1" s="1"/>
  <c r="FF202" i="1"/>
  <c r="FH202" i="1" s="1"/>
  <c r="FE202" i="1"/>
  <c r="FG201" i="1"/>
  <c r="FI201" i="1" s="1"/>
  <c r="FF201" i="1"/>
  <c r="FH201" i="1" s="1"/>
  <c r="FE201" i="1"/>
  <c r="FG200" i="1"/>
  <c r="FI200" i="1" s="1"/>
  <c r="FF200" i="1"/>
  <c r="FH200" i="1" s="1"/>
  <c r="FE200" i="1"/>
  <c r="FG199" i="1"/>
  <c r="FI199" i="1" s="1"/>
  <c r="FF199" i="1"/>
  <c r="FH199" i="1"/>
  <c r="FE199" i="1"/>
  <c r="FG198" i="1"/>
  <c r="FN198" i="1" s="1"/>
  <c r="FF198" i="1"/>
  <c r="FH198" i="1" s="1"/>
  <c r="FE198" i="1"/>
  <c r="FG197" i="1"/>
  <c r="FI197" i="1" s="1"/>
  <c r="FF197" i="1"/>
  <c r="FH197" i="1" s="1"/>
  <c r="FE197" i="1"/>
  <c r="FG196" i="1"/>
  <c r="FI196" i="1" s="1"/>
  <c r="FF196" i="1"/>
  <c r="FH196" i="1" s="1"/>
  <c r="FE196" i="1"/>
  <c r="FG195" i="1"/>
  <c r="FI195" i="1" s="1"/>
  <c r="FF195" i="1"/>
  <c r="FH195" i="1" s="1"/>
  <c r="FE195" i="1"/>
  <c r="FG194" i="1"/>
  <c r="FF194" i="1"/>
  <c r="FH194" i="1" s="1"/>
  <c r="FE194" i="1"/>
  <c r="FG193" i="1"/>
  <c r="FN193" i="1" s="1"/>
  <c r="FI193" i="1"/>
  <c r="FF193" i="1"/>
  <c r="FH193" i="1" s="1"/>
  <c r="FE193" i="1"/>
  <c r="FG192" i="1"/>
  <c r="FI192" i="1" s="1"/>
  <c r="FF192" i="1"/>
  <c r="FH192" i="1" s="1"/>
  <c r="FE192" i="1"/>
  <c r="FG191" i="1"/>
  <c r="FN191" i="1" s="1"/>
  <c r="FI191" i="1"/>
  <c r="FF191" i="1"/>
  <c r="FH191" i="1" s="1"/>
  <c r="FE191" i="1"/>
  <c r="FG190" i="1"/>
  <c r="FF190" i="1"/>
  <c r="FH190" i="1" s="1"/>
  <c r="FE190" i="1"/>
  <c r="FG189" i="1"/>
  <c r="FN189" i="1" s="1"/>
  <c r="FI189" i="1"/>
  <c r="FF189" i="1"/>
  <c r="FH189" i="1" s="1"/>
  <c r="FE189" i="1"/>
  <c r="FG188" i="1"/>
  <c r="FI188" i="1" s="1"/>
  <c r="FF188" i="1"/>
  <c r="FH188" i="1" s="1"/>
  <c r="FE188" i="1"/>
  <c r="FG187" i="1"/>
  <c r="FI187" i="1" s="1"/>
  <c r="FF187" i="1"/>
  <c r="FH187" i="1" s="1"/>
  <c r="FE187" i="1"/>
  <c r="FG186" i="1"/>
  <c r="FN186" i="1" s="1"/>
  <c r="FF186" i="1"/>
  <c r="FH186" i="1" s="1"/>
  <c r="FE186" i="1"/>
  <c r="FG185" i="1"/>
  <c r="FI185" i="1"/>
  <c r="FF185" i="1"/>
  <c r="FH185" i="1" s="1"/>
  <c r="FE185" i="1"/>
  <c r="FG184" i="1"/>
  <c r="FI184" i="1"/>
  <c r="FF184" i="1"/>
  <c r="FH184" i="1" s="1"/>
  <c r="FE184" i="1"/>
  <c r="FG183" i="1"/>
  <c r="FI183" i="1" s="1"/>
  <c r="FF183" i="1"/>
  <c r="FH183" i="1" s="1"/>
  <c r="FE183" i="1"/>
  <c r="FG182" i="1"/>
  <c r="FN182" i="1" s="1"/>
  <c r="FF182" i="1"/>
  <c r="FH182" i="1" s="1"/>
  <c r="FE182" i="1"/>
  <c r="FG181" i="1"/>
  <c r="FI181" i="1" s="1"/>
  <c r="FF181" i="1"/>
  <c r="FH181" i="1" s="1"/>
  <c r="FE181" i="1"/>
  <c r="FG180" i="1"/>
  <c r="FI180" i="1" s="1"/>
  <c r="FF180" i="1"/>
  <c r="FH180" i="1"/>
  <c r="FE180" i="1"/>
  <c r="FG179" i="1"/>
  <c r="FI179" i="1" s="1"/>
  <c r="FF179" i="1"/>
  <c r="FH179" i="1" s="1"/>
  <c r="FE179" i="1"/>
  <c r="FG178" i="1"/>
  <c r="FF178" i="1"/>
  <c r="FH178" i="1" s="1"/>
  <c r="FE178" i="1"/>
  <c r="FG177" i="1"/>
  <c r="FI177" i="1" s="1"/>
  <c r="FF177" i="1"/>
  <c r="FH177" i="1" s="1"/>
  <c r="FE177" i="1"/>
  <c r="FG176" i="1"/>
  <c r="FI176" i="1" s="1"/>
  <c r="FF176" i="1"/>
  <c r="FH176" i="1" s="1"/>
  <c r="FE176" i="1"/>
  <c r="FG175" i="1"/>
  <c r="FI175" i="1" s="1"/>
  <c r="FF175" i="1"/>
  <c r="FH175" i="1"/>
  <c r="FE175" i="1"/>
  <c r="FG174" i="1"/>
  <c r="FN174" i="1" s="1"/>
  <c r="FF174" i="1"/>
  <c r="FH174" i="1" s="1"/>
  <c r="FE174" i="1"/>
  <c r="FG173" i="1"/>
  <c r="FI173" i="1" s="1"/>
  <c r="FF173" i="1"/>
  <c r="FH173" i="1" s="1"/>
  <c r="FE173" i="1"/>
  <c r="FG172" i="1"/>
  <c r="FI172" i="1" s="1"/>
  <c r="FF172" i="1"/>
  <c r="FH172" i="1" s="1"/>
  <c r="FE172" i="1"/>
  <c r="FG171" i="1"/>
  <c r="FI171" i="1" s="1"/>
  <c r="FF171" i="1"/>
  <c r="FH171" i="1"/>
  <c r="FE171" i="1"/>
  <c r="FG170" i="1"/>
  <c r="FF170" i="1"/>
  <c r="FH170" i="1" s="1"/>
  <c r="FE170" i="1"/>
  <c r="FG169" i="1"/>
  <c r="FI169" i="1" s="1"/>
  <c r="FF169" i="1"/>
  <c r="FH169" i="1" s="1"/>
  <c r="FE169" i="1"/>
  <c r="FG168" i="1"/>
  <c r="FI168" i="1" s="1"/>
  <c r="FF168" i="1"/>
  <c r="FH168" i="1" s="1"/>
  <c r="FE168" i="1"/>
  <c r="FG167" i="1"/>
  <c r="FI167" i="1" s="1"/>
  <c r="FF167" i="1"/>
  <c r="FH167" i="1" s="1"/>
  <c r="FE167" i="1"/>
  <c r="FG166" i="1"/>
  <c r="FN166" i="1" s="1"/>
  <c r="FF166" i="1"/>
  <c r="FH166" i="1" s="1"/>
  <c r="FE166" i="1"/>
  <c r="FG165" i="1"/>
  <c r="FI165" i="1" s="1"/>
  <c r="FF165" i="1"/>
  <c r="FH165" i="1" s="1"/>
  <c r="FE165" i="1"/>
  <c r="FG164" i="1"/>
  <c r="FI164" i="1" s="1"/>
  <c r="FF164" i="1"/>
  <c r="FH164" i="1" s="1"/>
  <c r="FE164" i="1"/>
  <c r="FG163" i="1"/>
  <c r="FI163" i="1" s="1"/>
  <c r="FF163" i="1"/>
  <c r="FH163" i="1" s="1"/>
  <c r="FE163" i="1"/>
  <c r="FG162" i="1"/>
  <c r="FI162" i="1" s="1"/>
  <c r="FF162" i="1"/>
  <c r="FH162" i="1" s="1"/>
  <c r="FE162" i="1"/>
  <c r="FG161" i="1"/>
  <c r="FI161" i="1" s="1"/>
  <c r="FF161" i="1"/>
  <c r="FH161" i="1" s="1"/>
  <c r="FE161" i="1"/>
  <c r="FG160" i="1"/>
  <c r="FI160" i="1" s="1"/>
  <c r="FF160" i="1"/>
  <c r="FH160" i="1" s="1"/>
  <c r="FE160" i="1"/>
  <c r="FG159" i="1"/>
  <c r="FI159" i="1" s="1"/>
  <c r="FF159" i="1"/>
  <c r="FH159" i="1" s="1"/>
  <c r="FE159" i="1"/>
  <c r="FG158" i="1"/>
  <c r="FF158" i="1"/>
  <c r="FH158" i="1" s="1"/>
  <c r="FE158" i="1"/>
  <c r="FG157" i="1"/>
  <c r="FI157" i="1" s="1"/>
  <c r="FF157" i="1"/>
  <c r="FH157" i="1" s="1"/>
  <c r="FE157" i="1"/>
  <c r="FG156" i="1"/>
  <c r="FI156" i="1" s="1"/>
  <c r="FF156" i="1"/>
  <c r="FH156" i="1" s="1"/>
  <c r="FE156" i="1"/>
  <c r="FG155" i="1"/>
  <c r="FI155" i="1" s="1"/>
  <c r="FF155" i="1"/>
  <c r="FH155" i="1" s="1"/>
  <c r="FE155" i="1"/>
  <c r="FG154" i="1"/>
  <c r="FN154" i="1" s="1"/>
  <c r="FF154" i="1"/>
  <c r="FH154" i="1" s="1"/>
  <c r="FE154" i="1"/>
  <c r="FG153" i="1"/>
  <c r="FI153" i="1" s="1"/>
  <c r="FF153" i="1"/>
  <c r="FH153" i="1" s="1"/>
  <c r="FE153" i="1"/>
  <c r="FG152" i="1"/>
  <c r="FN152" i="1" s="1"/>
  <c r="FF152" i="1"/>
  <c r="FH152" i="1" s="1"/>
  <c r="FE152" i="1"/>
  <c r="FG151" i="1"/>
  <c r="FI151" i="1" s="1"/>
  <c r="FF151" i="1"/>
  <c r="FH151" i="1" s="1"/>
  <c r="FE151" i="1"/>
  <c r="FG150" i="1"/>
  <c r="FN150" i="1" s="1"/>
  <c r="FF150" i="1"/>
  <c r="FH150" i="1" s="1"/>
  <c r="FE150" i="1"/>
  <c r="FG149" i="1"/>
  <c r="FI149" i="1" s="1"/>
  <c r="FF149" i="1"/>
  <c r="FH149" i="1" s="1"/>
  <c r="FE149" i="1"/>
  <c r="FG148" i="1"/>
  <c r="FI148" i="1"/>
  <c r="FF148" i="1"/>
  <c r="FH148" i="1" s="1"/>
  <c r="FE148" i="1"/>
  <c r="FG147" i="1"/>
  <c r="FI147" i="1" s="1"/>
  <c r="FF147" i="1"/>
  <c r="FH147" i="1" s="1"/>
  <c r="FE147" i="1"/>
  <c r="FG146" i="1"/>
  <c r="FI146" i="1" s="1"/>
  <c r="FF146" i="1"/>
  <c r="FH146" i="1" s="1"/>
  <c r="FE146" i="1"/>
  <c r="FG145" i="1"/>
  <c r="FI145" i="1" s="1"/>
  <c r="FF145" i="1"/>
  <c r="FH145" i="1" s="1"/>
  <c r="FE145" i="1"/>
  <c r="FG144" i="1"/>
  <c r="FI144" i="1" s="1"/>
  <c r="FF144" i="1"/>
  <c r="FH144" i="1" s="1"/>
  <c r="FE144" i="1"/>
  <c r="FG143" i="1"/>
  <c r="FI143" i="1" s="1"/>
  <c r="FF143" i="1"/>
  <c r="FH143" i="1" s="1"/>
  <c r="FE143" i="1"/>
  <c r="FG142" i="1"/>
  <c r="FI142" i="1" s="1"/>
  <c r="FF142" i="1"/>
  <c r="FH142" i="1" s="1"/>
  <c r="FE142" i="1"/>
  <c r="FG137" i="1"/>
  <c r="FI137" i="1" s="1"/>
  <c r="FF137" i="1"/>
  <c r="FH137" i="1" s="1"/>
  <c r="FE137" i="1"/>
  <c r="FG136" i="1"/>
  <c r="FI136" i="1" s="1"/>
  <c r="FF136" i="1"/>
  <c r="FH136" i="1"/>
  <c r="FE136" i="1"/>
  <c r="FG126" i="1"/>
  <c r="FI126" i="1" s="1"/>
  <c r="FF126" i="1"/>
  <c r="FH126" i="1" s="1"/>
  <c r="FE126" i="1"/>
  <c r="FG112" i="1"/>
  <c r="FN112" i="1" s="1"/>
  <c r="FF112" i="1"/>
  <c r="FH112" i="1" s="1"/>
  <c r="FE112" i="1"/>
  <c r="FG106" i="1"/>
  <c r="FI106" i="1" s="1"/>
  <c r="FF106" i="1"/>
  <c r="FH106" i="1" s="1"/>
  <c r="FE106" i="1"/>
  <c r="FG105" i="1"/>
  <c r="FI105" i="1" s="1"/>
  <c r="FF105" i="1"/>
  <c r="FH105" i="1" s="1"/>
  <c r="FE105" i="1"/>
  <c r="FG104" i="1"/>
  <c r="FI104" i="1" s="1"/>
  <c r="FF104" i="1"/>
  <c r="FH104" i="1" s="1"/>
  <c r="FE104" i="1"/>
  <c r="FG103" i="1"/>
  <c r="FN103" i="1" s="1"/>
  <c r="FF103" i="1"/>
  <c r="FH103" i="1" s="1"/>
  <c r="FE103" i="1"/>
  <c r="FG102" i="1"/>
  <c r="FI102" i="1" s="1"/>
  <c r="FF102" i="1"/>
  <c r="FH102" i="1" s="1"/>
  <c r="FE102" i="1"/>
  <c r="FG101" i="1"/>
  <c r="FI101" i="1" s="1"/>
  <c r="FF101" i="1"/>
  <c r="FH101" i="1" s="1"/>
  <c r="FE101" i="1"/>
  <c r="FG100" i="1"/>
  <c r="FI100" i="1" s="1"/>
  <c r="FF100" i="1"/>
  <c r="FH100" i="1" s="1"/>
  <c r="FE100" i="1"/>
  <c r="FG99" i="1"/>
  <c r="FN99" i="1" s="1"/>
  <c r="FF99" i="1"/>
  <c r="FH99" i="1" s="1"/>
  <c r="FE99" i="1"/>
  <c r="FG98" i="1"/>
  <c r="FI98" i="1"/>
  <c r="FF98" i="1"/>
  <c r="FH98" i="1" s="1"/>
  <c r="FE98" i="1"/>
  <c r="FG97" i="1"/>
  <c r="FI97" i="1" s="1"/>
  <c r="FF97" i="1"/>
  <c r="FH97" i="1" s="1"/>
  <c r="FE97" i="1"/>
  <c r="FG96" i="1"/>
  <c r="FI96" i="1"/>
  <c r="FF96" i="1"/>
  <c r="FH96" i="1" s="1"/>
  <c r="FE96" i="1"/>
  <c r="FG95" i="1"/>
  <c r="FN95" i="1" s="1"/>
  <c r="FF95" i="1"/>
  <c r="FH95" i="1"/>
  <c r="FE95" i="1"/>
  <c r="FG94" i="1"/>
  <c r="FI94" i="1"/>
  <c r="FF94" i="1"/>
  <c r="FH94" i="1" s="1"/>
  <c r="FE94" i="1"/>
  <c r="FG93" i="1"/>
  <c r="FI93" i="1"/>
  <c r="FF93" i="1"/>
  <c r="FH93" i="1" s="1"/>
  <c r="FE93" i="1"/>
  <c r="FG92" i="1"/>
  <c r="FI92" i="1" s="1"/>
  <c r="FF92" i="1"/>
  <c r="FH92" i="1" s="1"/>
  <c r="FE92" i="1"/>
  <c r="FG91" i="1"/>
  <c r="FI91" i="1" s="1"/>
  <c r="FF91" i="1"/>
  <c r="FH91" i="1"/>
  <c r="FE91" i="1"/>
  <c r="FG90" i="1"/>
  <c r="FI90" i="1"/>
  <c r="FF90" i="1"/>
  <c r="FH90" i="1" s="1"/>
  <c r="FE90" i="1"/>
  <c r="FG87" i="1"/>
  <c r="FI87" i="1" s="1"/>
  <c r="FF87" i="1"/>
  <c r="FH87" i="1" s="1"/>
  <c r="FE87" i="1"/>
  <c r="FG86" i="1"/>
  <c r="FI86" i="1" s="1"/>
  <c r="FF86" i="1"/>
  <c r="FH86" i="1" s="1"/>
  <c r="FE86" i="1"/>
  <c r="FG85" i="1"/>
  <c r="FN85" i="1" s="1"/>
  <c r="FF85" i="1"/>
  <c r="FH85" i="1" s="1"/>
  <c r="FE85" i="1"/>
  <c r="FG84" i="1"/>
  <c r="FI84" i="1" s="1"/>
  <c r="FF84" i="1"/>
  <c r="FH84" i="1" s="1"/>
  <c r="FE84" i="1"/>
  <c r="FG83" i="1"/>
  <c r="FI83" i="1" s="1"/>
  <c r="FF83" i="1"/>
  <c r="FH83" i="1"/>
  <c r="FE83" i="1"/>
  <c r="FG82" i="1"/>
  <c r="FI82" i="1" s="1"/>
  <c r="FF82" i="1"/>
  <c r="FH82" i="1" s="1"/>
  <c r="FE82" i="1"/>
  <c r="FG81" i="1"/>
  <c r="FI81" i="1" s="1"/>
  <c r="FF81" i="1"/>
  <c r="FH81" i="1" s="1"/>
  <c r="FE81" i="1"/>
  <c r="FG80" i="1"/>
  <c r="FI80" i="1" s="1"/>
  <c r="FF80" i="1"/>
  <c r="FH80" i="1" s="1"/>
  <c r="FE80" i="1"/>
  <c r="FG79" i="1"/>
  <c r="FI79" i="1" s="1"/>
  <c r="FF79" i="1"/>
  <c r="FH79" i="1"/>
  <c r="FE79" i="1"/>
  <c r="FG78" i="1"/>
  <c r="FI78" i="1" s="1"/>
  <c r="FF78" i="1"/>
  <c r="FH78" i="1" s="1"/>
  <c r="FE78" i="1"/>
  <c r="FG77" i="1"/>
  <c r="FN77" i="1" s="1"/>
  <c r="FF77" i="1"/>
  <c r="FH77" i="1" s="1"/>
  <c r="FE77" i="1"/>
  <c r="FG76" i="1"/>
  <c r="FI76" i="1" s="1"/>
  <c r="FF76" i="1"/>
  <c r="FH76" i="1" s="1"/>
  <c r="FE76" i="1"/>
  <c r="FG75" i="1"/>
  <c r="FI75" i="1" s="1"/>
  <c r="FF75" i="1"/>
  <c r="FH75" i="1" s="1"/>
  <c r="FE75" i="1"/>
  <c r="FG74" i="1"/>
  <c r="FI74" i="1" s="1"/>
  <c r="FF74" i="1"/>
  <c r="FH74" i="1" s="1"/>
  <c r="FE74" i="1"/>
  <c r="FG73" i="1"/>
  <c r="FN73" i="1" s="1"/>
  <c r="FF73" i="1"/>
  <c r="FH73" i="1" s="1"/>
  <c r="FE73" i="1"/>
  <c r="FG72" i="1"/>
  <c r="FI72" i="1" s="1"/>
  <c r="FF72" i="1"/>
  <c r="FH72" i="1" s="1"/>
  <c r="FE72" i="1"/>
  <c r="FG71" i="1"/>
  <c r="FI71" i="1" s="1"/>
  <c r="FF71" i="1"/>
  <c r="FH71" i="1" s="1"/>
  <c r="FE71" i="1"/>
  <c r="FG70" i="1"/>
  <c r="FI70" i="1" s="1"/>
  <c r="FF70" i="1"/>
  <c r="FH70" i="1" s="1"/>
  <c r="FE70" i="1"/>
  <c r="FG69" i="1"/>
  <c r="FN69" i="1" s="1"/>
  <c r="FF69" i="1"/>
  <c r="FH69" i="1" s="1"/>
  <c r="FE69" i="1"/>
  <c r="FG68" i="1"/>
  <c r="FI68" i="1" s="1"/>
  <c r="FF68" i="1"/>
  <c r="FH68" i="1" s="1"/>
  <c r="FE68" i="1"/>
  <c r="FG67" i="1"/>
  <c r="FI67" i="1" s="1"/>
  <c r="FF67" i="1"/>
  <c r="FH67" i="1" s="1"/>
  <c r="FE67" i="1"/>
  <c r="FG66" i="1"/>
  <c r="FI66" i="1" s="1"/>
  <c r="FF66" i="1"/>
  <c r="FH66" i="1" s="1"/>
  <c r="FE66" i="1"/>
  <c r="FG65" i="1"/>
  <c r="FI65" i="1" s="1"/>
  <c r="FF65" i="1"/>
  <c r="FH65" i="1" s="1"/>
  <c r="FE65" i="1"/>
  <c r="FG63" i="1"/>
  <c r="FN63" i="1" s="1"/>
  <c r="FF63" i="1"/>
  <c r="FH63" i="1" s="1"/>
  <c r="FE63" i="1"/>
  <c r="FG62" i="1"/>
  <c r="FI62" i="1" s="1"/>
  <c r="FF62" i="1"/>
  <c r="FH62" i="1" s="1"/>
  <c r="FE62" i="1"/>
  <c r="FG61" i="1"/>
  <c r="FN61" i="1" s="1"/>
  <c r="FF61" i="1"/>
  <c r="FH61" i="1"/>
  <c r="FE61" i="1"/>
  <c r="FG60" i="1"/>
  <c r="FN60" i="1" s="1"/>
  <c r="FF60" i="1"/>
  <c r="FH60" i="1" s="1"/>
  <c r="FE60" i="1"/>
  <c r="FG59" i="1"/>
  <c r="FI59" i="1" s="1"/>
  <c r="FF59" i="1"/>
  <c r="FH59" i="1" s="1"/>
  <c r="FE59" i="1"/>
  <c r="FG58" i="1"/>
  <c r="FI58" i="1" s="1"/>
  <c r="FF58" i="1"/>
  <c r="FH58" i="1" s="1"/>
  <c r="FE58" i="1"/>
  <c r="FG57" i="1"/>
  <c r="FN57" i="1" s="1"/>
  <c r="FF57" i="1"/>
  <c r="FH57" i="1"/>
  <c r="FE57" i="1"/>
  <c r="FG56" i="1"/>
  <c r="FF56" i="1"/>
  <c r="FH56" i="1" s="1"/>
  <c r="FE56" i="1"/>
  <c r="FG55" i="1"/>
  <c r="FN55" i="1" s="1"/>
  <c r="FF55" i="1"/>
  <c r="FH55" i="1"/>
  <c r="FE55" i="1"/>
  <c r="FG54" i="1"/>
  <c r="FN54" i="1" s="1"/>
  <c r="FF54" i="1"/>
  <c r="FH54" i="1" s="1"/>
  <c r="FE54" i="1"/>
  <c r="FG53" i="1"/>
  <c r="FI53" i="1" s="1"/>
  <c r="FF53" i="1"/>
  <c r="FH53" i="1" s="1"/>
  <c r="FE53" i="1"/>
  <c r="FG52" i="1"/>
  <c r="FF52" i="1"/>
  <c r="FH52" i="1" s="1"/>
  <c r="FE52" i="1"/>
  <c r="FG51" i="1"/>
  <c r="FN51" i="1" s="1"/>
  <c r="FF51" i="1"/>
  <c r="FH51" i="1" s="1"/>
  <c r="FE51" i="1"/>
  <c r="FG50" i="1"/>
  <c r="FF50" i="1"/>
  <c r="FH50" i="1" s="1"/>
  <c r="FE50" i="1"/>
  <c r="FG49" i="1"/>
  <c r="FN49" i="1" s="1"/>
  <c r="FF49" i="1"/>
  <c r="FH49" i="1"/>
  <c r="FE49" i="1"/>
  <c r="FG48" i="1"/>
  <c r="FI48" i="1" s="1"/>
  <c r="FF48" i="1"/>
  <c r="FH48" i="1" s="1"/>
  <c r="FE48" i="1"/>
  <c r="FG47" i="1"/>
  <c r="FF47" i="1"/>
  <c r="FH47" i="1" s="1"/>
  <c r="FE47" i="1"/>
  <c r="FG46" i="1"/>
  <c r="FN46" i="1" s="1"/>
  <c r="FF46" i="1"/>
  <c r="FH46" i="1" s="1"/>
  <c r="FE46" i="1"/>
  <c r="FG45" i="1"/>
  <c r="FF45" i="1"/>
  <c r="FH45" i="1" s="1"/>
  <c r="FE45" i="1"/>
  <c r="FG44" i="1"/>
  <c r="FI44" i="1" s="1"/>
  <c r="FF44" i="1"/>
  <c r="FH44" i="1" s="1"/>
  <c r="FE44" i="1"/>
  <c r="FG43" i="1"/>
  <c r="FN43" i="1" s="1"/>
  <c r="FF43" i="1"/>
  <c r="FH43" i="1" s="1"/>
  <c r="FE43" i="1"/>
  <c r="FG42" i="1"/>
  <c r="FF42" i="1"/>
  <c r="FH42" i="1" s="1"/>
  <c r="FE42" i="1"/>
  <c r="FG41" i="1"/>
  <c r="FI41" i="1" s="1"/>
  <c r="FF41" i="1"/>
  <c r="FH41" i="1" s="1"/>
  <c r="FE41" i="1"/>
  <c r="FG40" i="1"/>
  <c r="FF40" i="1"/>
  <c r="FH40" i="1" s="1"/>
  <c r="FE40" i="1"/>
  <c r="FG39" i="1"/>
  <c r="FF39" i="1"/>
  <c r="FH39" i="1" s="1"/>
  <c r="FE39" i="1"/>
  <c r="FG38" i="1"/>
  <c r="FN38" i="1" s="1"/>
  <c r="FF38" i="1"/>
  <c r="FH38" i="1" s="1"/>
  <c r="FE38" i="1"/>
  <c r="FG37" i="1"/>
  <c r="FF37" i="1"/>
  <c r="FH37" i="1" s="1"/>
  <c r="FE37" i="1"/>
  <c r="FG36" i="1"/>
  <c r="FI36" i="1" s="1"/>
  <c r="FF36" i="1"/>
  <c r="FH36" i="1"/>
  <c r="FE36" i="1"/>
  <c r="FG35" i="1"/>
  <c r="FN35" i="1" s="1"/>
  <c r="FF35" i="1"/>
  <c r="FH35" i="1" s="1"/>
  <c r="FE35" i="1"/>
  <c r="FG34" i="1"/>
  <c r="FN34" i="1" s="1"/>
  <c r="FF34" i="1"/>
  <c r="FH34" i="1" s="1"/>
  <c r="FE34" i="1"/>
  <c r="FG33" i="1"/>
  <c r="FN33" i="1" s="1"/>
  <c r="FF33" i="1"/>
  <c r="FH33" i="1" s="1"/>
  <c r="FE33" i="1"/>
  <c r="FF32" i="1"/>
  <c r="FH32" i="1" s="1"/>
  <c r="FE32" i="1"/>
  <c r="FG31" i="1"/>
  <c r="FN31" i="1" s="1"/>
  <c r="FF31" i="1"/>
  <c r="FH31" i="1" s="1"/>
  <c r="FE31" i="1"/>
  <c r="FG30" i="1"/>
  <c r="FN30" i="1" s="1"/>
  <c r="FF30" i="1"/>
  <c r="FH30" i="1" s="1"/>
  <c r="FE30" i="1"/>
  <c r="FG29" i="1"/>
  <c r="FN29" i="1" s="1"/>
  <c r="FF29" i="1"/>
  <c r="FH29" i="1" s="1"/>
  <c r="FE29" i="1"/>
  <c r="FG28" i="1"/>
  <c r="FN28" i="1" s="1"/>
  <c r="FI28" i="1"/>
  <c r="FF28" i="1"/>
  <c r="FH28" i="1" s="1"/>
  <c r="FE28" i="1"/>
  <c r="FG27" i="1"/>
  <c r="FF27" i="1"/>
  <c r="FH27" i="1" s="1"/>
  <c r="FE27" i="1"/>
  <c r="FG26" i="1"/>
  <c r="FF26" i="1"/>
  <c r="FH26" i="1" s="1"/>
  <c r="FE26" i="1"/>
  <c r="FG25" i="1"/>
  <c r="FI25" i="1" s="1"/>
  <c r="FF25" i="1"/>
  <c r="FH25" i="1" s="1"/>
  <c r="FE25" i="1"/>
  <c r="FG24" i="1"/>
  <c r="FN24" i="1" s="1"/>
  <c r="FF24" i="1"/>
  <c r="FH24" i="1" s="1"/>
  <c r="FE24" i="1"/>
  <c r="FG23" i="1"/>
  <c r="FF23" i="1"/>
  <c r="FH23" i="1" s="1"/>
  <c r="FE23" i="1"/>
  <c r="FG21" i="1"/>
  <c r="FI21" i="1" s="1"/>
  <c r="FF21" i="1"/>
  <c r="FH21" i="1" s="1"/>
  <c r="FE21" i="1"/>
  <c r="FG20" i="1"/>
  <c r="FN20" i="1" s="1"/>
  <c r="FF20" i="1"/>
  <c r="FH20" i="1" s="1"/>
  <c r="FE20" i="1"/>
  <c r="FG19" i="1"/>
  <c r="FI19" i="1" s="1"/>
  <c r="FF19" i="1"/>
  <c r="FH19" i="1" s="1"/>
  <c r="FE19" i="1"/>
  <c r="FG18" i="1"/>
  <c r="FN18" i="1" s="1"/>
  <c r="FF18" i="1"/>
  <c r="FH18" i="1" s="1"/>
  <c r="FE18" i="1"/>
  <c r="FG17" i="1"/>
  <c r="FI17" i="1" s="1"/>
  <c r="FF17" i="1"/>
  <c r="FH17" i="1" s="1"/>
  <c r="FE17" i="1"/>
  <c r="FG16" i="1"/>
  <c r="FI16" i="1" s="1"/>
  <c r="FF16" i="1"/>
  <c r="FH16" i="1" s="1"/>
  <c r="FE16" i="1"/>
  <c r="FG15" i="1"/>
  <c r="FI15" i="1" s="1"/>
  <c r="FF15" i="1"/>
  <c r="FH15" i="1" s="1"/>
  <c r="FE15" i="1"/>
  <c r="FG14" i="1"/>
  <c r="FI14" i="1" s="1"/>
  <c r="FF14" i="1"/>
  <c r="FH14" i="1"/>
  <c r="FE14" i="1"/>
  <c r="FG13" i="1"/>
  <c r="FI13" i="1" s="1"/>
  <c r="FF13" i="1"/>
  <c r="FH13" i="1" s="1"/>
  <c r="FE13" i="1"/>
  <c r="FG12" i="1"/>
  <c r="FI12" i="1" s="1"/>
  <c r="FF12" i="1"/>
  <c r="FH12" i="1" s="1"/>
  <c r="FE12" i="1"/>
  <c r="FG11" i="1"/>
  <c r="FI11" i="1" s="1"/>
  <c r="FF11" i="1"/>
  <c r="FH11" i="1" s="1"/>
  <c r="FE11" i="1"/>
  <c r="FG10" i="1"/>
  <c r="FN10" i="1" s="1"/>
  <c r="FF10" i="1"/>
  <c r="FH10" i="1" s="1"/>
  <c r="FE10" i="1"/>
  <c r="FG9" i="1"/>
  <c r="FI9" i="1" s="1"/>
  <c r="FF9" i="1"/>
  <c r="FH9" i="1" s="1"/>
  <c r="FE9" i="1"/>
  <c r="FG8" i="1"/>
  <c r="FI8" i="1" s="1"/>
  <c r="FF8" i="1"/>
  <c r="FH8" i="1" s="1"/>
  <c r="FE8" i="1"/>
  <c r="FG7" i="1"/>
  <c r="FN7" i="1" s="1"/>
  <c r="FI7" i="1"/>
  <c r="FF7" i="1"/>
  <c r="FH7" i="1" s="1"/>
  <c r="FE7" i="1"/>
  <c r="FG6" i="1"/>
  <c r="FN6" i="1" s="1"/>
  <c r="FF6" i="1"/>
  <c r="FH6" i="1" s="1"/>
  <c r="FE6" i="1"/>
  <c r="FG5" i="1"/>
  <c r="FN5" i="1" s="1"/>
  <c r="FI5" i="1"/>
  <c r="FF5" i="1"/>
  <c r="FH5" i="1" s="1"/>
  <c r="FE5" i="1"/>
  <c r="FG4" i="1"/>
  <c r="FI4" i="1" s="1"/>
  <c r="FF4" i="1"/>
  <c r="FH4" i="1" s="1"/>
  <c r="FE4" i="1"/>
  <c r="FG3" i="1"/>
  <c r="FI3" i="1" s="1"/>
  <c r="FF3" i="1"/>
  <c r="FH3" i="1" s="1"/>
  <c r="FE3" i="1"/>
  <c r="FF2" i="1"/>
  <c r="FH2" i="1" s="1"/>
  <c r="FE2" i="1"/>
  <c r="FN26" i="1"/>
  <c r="FI26" i="1"/>
  <c r="FN37" i="1"/>
  <c r="FI37" i="1"/>
  <c r="FN45" i="1"/>
  <c r="FI45" i="1"/>
  <c r="FN25" i="1"/>
  <c r="FN36" i="1"/>
  <c r="FN40" i="1"/>
  <c r="FI40" i="1"/>
  <c r="FN44" i="1"/>
  <c r="FN52" i="1"/>
  <c r="FI52" i="1"/>
  <c r="FN56" i="1"/>
  <c r="FI56" i="1"/>
  <c r="FI60" i="1"/>
  <c r="FI77" i="1"/>
  <c r="FI85" i="1"/>
  <c r="FN91" i="1"/>
  <c r="FN146" i="1"/>
  <c r="FI154" i="1"/>
  <c r="FN158" i="1"/>
  <c r="FI158" i="1"/>
  <c r="FN170" i="1"/>
  <c r="FI170" i="1"/>
  <c r="FN178" i="1"/>
  <c r="FI178" i="1"/>
  <c r="FN190" i="1"/>
  <c r="FI190" i="1"/>
  <c r="FN194" i="1"/>
  <c r="FI194" i="1"/>
  <c r="FN202" i="1"/>
  <c r="FN206" i="1"/>
  <c r="FI206" i="1"/>
  <c r="FN210" i="1"/>
  <c r="FI210" i="1"/>
  <c r="FN214" i="1"/>
  <c r="FI226" i="1"/>
  <c r="FI234" i="1"/>
  <c r="FN238" i="1"/>
  <c r="FI238" i="1"/>
  <c r="FN242" i="1"/>
  <c r="FI242" i="1"/>
  <c r="FN39" i="1"/>
  <c r="FI39" i="1"/>
  <c r="FN47" i="1"/>
  <c r="FI47" i="1"/>
  <c r="FN14" i="1"/>
  <c r="FI18" i="1"/>
  <c r="FN23" i="1"/>
  <c r="FI23" i="1"/>
  <c r="FN27" i="1"/>
  <c r="FI27" i="1"/>
  <c r="FI34" i="1"/>
  <c r="FN42" i="1"/>
  <c r="FI42" i="1"/>
  <c r="FN50" i="1"/>
  <c r="FI50" i="1"/>
  <c r="FI54" i="1"/>
  <c r="FN67" i="1"/>
  <c r="FN75" i="1"/>
  <c r="FN101" i="1"/>
  <c r="FN164" i="1"/>
  <c r="FN192" i="1"/>
  <c r="FN32" i="1"/>
  <c r="FN3" i="1"/>
  <c r="FN68" i="1"/>
  <c r="FN72" i="1"/>
  <c r="FN90" i="1"/>
  <c r="FN94" i="1"/>
  <c r="FN98" i="1"/>
  <c r="FN173" i="1"/>
  <c r="FN177" i="1"/>
  <c r="FN185" i="1"/>
  <c r="FN197" i="1"/>
  <c r="FN201" i="1"/>
  <c r="FN217" i="1"/>
  <c r="FN221" i="1"/>
  <c r="FN225" i="1"/>
  <c r="FN229" i="1"/>
  <c r="FN233" i="1"/>
  <c r="FN62" i="1"/>
  <c r="FN93" i="1"/>
  <c r="FN184" i="1"/>
  <c r="FN232" i="1"/>
  <c r="FN13" i="1"/>
  <c r="FN70" i="1"/>
  <c r="FN82" i="1"/>
  <c r="FN96" i="1"/>
  <c r="FN100" i="1"/>
  <c r="FN126" i="1"/>
  <c r="FN147" i="1"/>
  <c r="FN151" i="1"/>
  <c r="FN159" i="1"/>
  <c r="FN163" i="1"/>
  <c r="FN167" i="1"/>
  <c r="FN199" i="1"/>
  <c r="FN211" i="1"/>
  <c r="FN227" i="1"/>
  <c r="FN231" i="1"/>
  <c r="FN243" i="1"/>
  <c r="FN105" i="1"/>
  <c r="FN148" i="1"/>
  <c r="FN156" i="1"/>
  <c r="FN172" i="1"/>
  <c r="FN212" i="1"/>
  <c r="FN216" i="1"/>
  <c r="FN228" i="1"/>
  <c r="FN236" i="1"/>
  <c r="FN12" i="1"/>
  <c r="FN16" i="1"/>
  <c r="EA246" i="1"/>
  <c r="EA244" i="1"/>
  <c r="EA243" i="1"/>
  <c r="EA242" i="1"/>
  <c r="EA241" i="1"/>
  <c r="EA240" i="1"/>
  <c r="EA239" i="1"/>
  <c r="EA238" i="1"/>
  <c r="EA237" i="1"/>
  <c r="EA236" i="1"/>
  <c r="EA235" i="1"/>
  <c r="EA234" i="1"/>
  <c r="EA233" i="1"/>
  <c r="EA232" i="1"/>
  <c r="EA231" i="1"/>
  <c r="EA230" i="1"/>
  <c r="EA229" i="1"/>
  <c r="EA228" i="1"/>
  <c r="EA227" i="1"/>
  <c r="EA226" i="1"/>
  <c r="EA225" i="1"/>
  <c r="EA224" i="1"/>
  <c r="EA223" i="1"/>
  <c r="EA222" i="1"/>
  <c r="EA221" i="1"/>
  <c r="EA220" i="1"/>
  <c r="EA219" i="1"/>
  <c r="EA218" i="1"/>
  <c r="EA217" i="1"/>
  <c r="EA216" i="1"/>
  <c r="EA215" i="1"/>
  <c r="EA214" i="1"/>
  <c r="EA213" i="1"/>
  <c r="EA212" i="1"/>
  <c r="EA211" i="1"/>
  <c r="EA210" i="1"/>
  <c r="EA209" i="1"/>
  <c r="EA208" i="1"/>
  <c r="EA207" i="1"/>
  <c r="EA206" i="1"/>
  <c r="EA205" i="1"/>
  <c r="EA204" i="1"/>
  <c r="EA203" i="1"/>
  <c r="EA202" i="1"/>
  <c r="EA201" i="1"/>
  <c r="EA200" i="1"/>
  <c r="EA199" i="1"/>
  <c r="EA198" i="1"/>
  <c r="EA197" i="1"/>
  <c r="EA196" i="1"/>
  <c r="EA195" i="1"/>
  <c r="EA194" i="1"/>
  <c r="EA193" i="1"/>
  <c r="EA192" i="1"/>
  <c r="EA191" i="1"/>
  <c r="EA190" i="1"/>
  <c r="EA189" i="1"/>
  <c r="EA188" i="1"/>
  <c r="EA187" i="1"/>
  <c r="EA186" i="1"/>
  <c r="EA185" i="1"/>
  <c r="EA184" i="1"/>
  <c r="EA183" i="1"/>
  <c r="EA182" i="1"/>
  <c r="EA181" i="1"/>
  <c r="EA180" i="1"/>
  <c r="EA179" i="1"/>
  <c r="EA178" i="1"/>
  <c r="EA177" i="1"/>
  <c r="EA176" i="1"/>
  <c r="EA175" i="1"/>
  <c r="EA174" i="1"/>
  <c r="EA173" i="1"/>
  <c r="EA172" i="1"/>
  <c r="EA171" i="1"/>
  <c r="EA170" i="1"/>
  <c r="EA169" i="1"/>
  <c r="EA168" i="1"/>
  <c r="EA167" i="1"/>
  <c r="EA166" i="1"/>
  <c r="EA165" i="1"/>
  <c r="EA164" i="1"/>
  <c r="EA163" i="1"/>
  <c r="EA162" i="1"/>
  <c r="EA161" i="1"/>
  <c r="EA160" i="1"/>
  <c r="EA159" i="1"/>
  <c r="EA158" i="1"/>
  <c r="EA157" i="1"/>
  <c r="EA156" i="1"/>
  <c r="EA155" i="1"/>
  <c r="EA154" i="1"/>
  <c r="EA153" i="1"/>
  <c r="EA152" i="1"/>
  <c r="EA151" i="1"/>
  <c r="EA150" i="1"/>
  <c r="EA149" i="1"/>
  <c r="EA148" i="1"/>
  <c r="EA147" i="1"/>
  <c r="EA146" i="1"/>
  <c r="EA145" i="1"/>
  <c r="EA144" i="1"/>
  <c r="EA143" i="1"/>
  <c r="EA142" i="1"/>
  <c r="EA137" i="1"/>
  <c r="EA136" i="1"/>
  <c r="EA126" i="1"/>
  <c r="EA112" i="1"/>
  <c r="EA105" i="1"/>
  <c r="EA104" i="1"/>
  <c r="EA103" i="1"/>
  <c r="EA102" i="1"/>
  <c r="EA101" i="1"/>
  <c r="EA100" i="1"/>
  <c r="EA99" i="1"/>
  <c r="EA98" i="1"/>
  <c r="EA97" i="1"/>
  <c r="EA96" i="1"/>
  <c r="EA95" i="1"/>
  <c r="EA94" i="1"/>
  <c r="EA93" i="1"/>
  <c r="EA92" i="1"/>
  <c r="EA91" i="1"/>
  <c r="EA90" i="1"/>
  <c r="EA87" i="1"/>
  <c r="EA86" i="1"/>
  <c r="EA85" i="1"/>
  <c r="EA84" i="1"/>
  <c r="EA83" i="1"/>
  <c r="EA82" i="1"/>
  <c r="EA81" i="1"/>
  <c r="EA80" i="1"/>
  <c r="EA79" i="1"/>
  <c r="EA78" i="1"/>
  <c r="EA77" i="1"/>
  <c r="EA76" i="1"/>
  <c r="EA75" i="1"/>
  <c r="EA74" i="1"/>
  <c r="EA73" i="1"/>
  <c r="EA72" i="1"/>
  <c r="EA71" i="1"/>
  <c r="EA70" i="1"/>
  <c r="EA69" i="1"/>
  <c r="EA68" i="1"/>
  <c r="EA67" i="1"/>
  <c r="EA66" i="1"/>
  <c r="EA65" i="1"/>
  <c r="EA63" i="1"/>
  <c r="EA62" i="1"/>
  <c r="EA61" i="1"/>
  <c r="EA60" i="1"/>
  <c r="EA59" i="1"/>
  <c r="EA58" i="1"/>
  <c r="EA57" i="1"/>
  <c r="EA56" i="1"/>
  <c r="EA55" i="1"/>
  <c r="EA54" i="1"/>
  <c r="EA53" i="1"/>
  <c r="EA52" i="1"/>
  <c r="EA51" i="1"/>
  <c r="EA50" i="1"/>
  <c r="EA49" i="1"/>
  <c r="EA48" i="1"/>
  <c r="EA47" i="1"/>
  <c r="EA46" i="1"/>
  <c r="EA45" i="1"/>
  <c r="EA44" i="1"/>
  <c r="EA43" i="1"/>
  <c r="EA42" i="1"/>
  <c r="EA41" i="1"/>
  <c r="EA40" i="1"/>
  <c r="EA39" i="1"/>
  <c r="EA38" i="1"/>
  <c r="EA37" i="1"/>
  <c r="EA36" i="1"/>
  <c r="EA35" i="1"/>
  <c r="EA34" i="1"/>
  <c r="EA33" i="1"/>
  <c r="EA32" i="1"/>
  <c r="EA31" i="1"/>
  <c r="EA30" i="1"/>
  <c r="EA29" i="1"/>
  <c r="EA28" i="1"/>
  <c r="EA27" i="1"/>
  <c r="EA26" i="1"/>
  <c r="EA25" i="1"/>
  <c r="EA24" i="1"/>
  <c r="EA23" i="1"/>
  <c r="EA21" i="1"/>
  <c r="EA20" i="1"/>
  <c r="EA19" i="1"/>
  <c r="EA18" i="1"/>
  <c r="EA17" i="1"/>
  <c r="EA16" i="1"/>
  <c r="EA15" i="1"/>
  <c r="EA14" i="1"/>
  <c r="EA13" i="1"/>
  <c r="EA12" i="1"/>
  <c r="EA11" i="1"/>
  <c r="EA10" i="1"/>
  <c r="EA9" i="1"/>
  <c r="EA8" i="1"/>
  <c r="EA7" i="1"/>
  <c r="EA6" i="1"/>
  <c r="EA5" i="1"/>
  <c r="EA4" i="1"/>
  <c r="EA3" i="1"/>
  <c r="EA2" i="1"/>
  <c r="BH246" i="1"/>
  <c r="BH245" i="1"/>
  <c r="BH244" i="1"/>
  <c r="BH243" i="1"/>
  <c r="BH242" i="1"/>
  <c r="BH241" i="1"/>
  <c r="BH240" i="1"/>
  <c r="BH239" i="1"/>
  <c r="BH238" i="1"/>
  <c r="BH237" i="1"/>
  <c r="BH235" i="1"/>
  <c r="BH234" i="1"/>
  <c r="BH233" i="1"/>
  <c r="BH232" i="1"/>
  <c r="BH231" i="1"/>
  <c r="BH230" i="1"/>
  <c r="BH229" i="1"/>
  <c r="BH228" i="1"/>
  <c r="BH227" i="1"/>
  <c r="BH226" i="1"/>
  <c r="BH225" i="1"/>
  <c r="BH224" i="1"/>
  <c r="BH223" i="1"/>
  <c r="BH222" i="1"/>
  <c r="BH221" i="1"/>
  <c r="BH220" i="1"/>
  <c r="BH219" i="1"/>
  <c r="BH218" i="1"/>
  <c r="BH217" i="1"/>
  <c r="BH216" i="1"/>
  <c r="BH215" i="1"/>
  <c r="BH214" i="1"/>
  <c r="BH213" i="1"/>
  <c r="BH212" i="1"/>
  <c r="BH211" i="1"/>
  <c r="BH210" i="1"/>
  <c r="BH209" i="1"/>
  <c r="BH208" i="1"/>
  <c r="BH207" i="1"/>
  <c r="BH206" i="1"/>
  <c r="BH205" i="1"/>
  <c r="BH204" i="1"/>
  <c r="BH203" i="1"/>
  <c r="BH202" i="1"/>
  <c r="BH201" i="1"/>
  <c r="BH200" i="1"/>
  <c r="BH199" i="1"/>
  <c r="BH198" i="1"/>
  <c r="BH197" i="1"/>
  <c r="BH196" i="1"/>
  <c r="BH195" i="1"/>
  <c r="BH194" i="1"/>
  <c r="BH193" i="1"/>
  <c r="BH192" i="1"/>
  <c r="BH191" i="1"/>
  <c r="BH190" i="1"/>
  <c r="BH189" i="1"/>
  <c r="BH188" i="1"/>
  <c r="BH187" i="1"/>
  <c r="BH186" i="1"/>
  <c r="BH185" i="1"/>
  <c r="BH184" i="1"/>
  <c r="BH183" i="1"/>
  <c r="BH182" i="1"/>
  <c r="BH181" i="1"/>
  <c r="BH180" i="1"/>
  <c r="BH179" i="1"/>
  <c r="BH178" i="1"/>
  <c r="BH177" i="1"/>
  <c r="BH176" i="1"/>
  <c r="BH175" i="1"/>
  <c r="BH174" i="1"/>
  <c r="BH173" i="1"/>
  <c r="BH172" i="1"/>
  <c r="BH171" i="1"/>
  <c r="BH170" i="1"/>
  <c r="BH169" i="1"/>
  <c r="BH168" i="1"/>
  <c r="BH167" i="1"/>
  <c r="BH166" i="1"/>
  <c r="BH165" i="1"/>
  <c r="BH164" i="1"/>
  <c r="BH163" i="1"/>
  <c r="BH162" i="1"/>
  <c r="BH161" i="1"/>
  <c r="BH160" i="1"/>
  <c r="BH159" i="1"/>
  <c r="BH158" i="1"/>
  <c r="BH157" i="1"/>
  <c r="BH156" i="1"/>
  <c r="BH155" i="1"/>
  <c r="BH154" i="1"/>
  <c r="BH153" i="1"/>
  <c r="BH152" i="1"/>
  <c r="BH151" i="1"/>
  <c r="BH150" i="1"/>
  <c r="BH149" i="1"/>
  <c r="BH148" i="1"/>
  <c r="BH147" i="1"/>
  <c r="BH146" i="1"/>
  <c r="BH145" i="1"/>
  <c r="BH144" i="1"/>
  <c r="BH143" i="1"/>
  <c r="BH142" i="1"/>
  <c r="BH137" i="1"/>
  <c r="BH136" i="1"/>
  <c r="BH126" i="1"/>
  <c r="BH112" i="1"/>
  <c r="BH106" i="1"/>
  <c r="BH105" i="1"/>
  <c r="BH104" i="1"/>
  <c r="BH103" i="1"/>
  <c r="BH102" i="1"/>
  <c r="BH101" i="1"/>
  <c r="BH100" i="1"/>
  <c r="BH99" i="1"/>
  <c r="BH98" i="1"/>
  <c r="BH97" i="1"/>
  <c r="BH96" i="1"/>
  <c r="BH95" i="1"/>
  <c r="BH94" i="1"/>
  <c r="BH93" i="1"/>
  <c r="BH92" i="1"/>
  <c r="BH91" i="1"/>
  <c r="BH90" i="1"/>
  <c r="BH87" i="1"/>
  <c r="BH86" i="1"/>
  <c r="BH85" i="1"/>
  <c r="BH84" i="1"/>
  <c r="BH83" i="1"/>
  <c r="BH82" i="1"/>
  <c r="BH81" i="1"/>
  <c r="BH80" i="1"/>
  <c r="BH79" i="1"/>
  <c r="BH78" i="1"/>
  <c r="BH77" i="1"/>
  <c r="BH76" i="1"/>
  <c r="BH75" i="1"/>
  <c r="BH74" i="1"/>
  <c r="BH73" i="1"/>
  <c r="BH72" i="1"/>
  <c r="BH71" i="1"/>
  <c r="BH70" i="1"/>
  <c r="BH69" i="1"/>
  <c r="BH68" i="1"/>
  <c r="BH67" i="1"/>
  <c r="BH66" i="1"/>
  <c r="BH65" i="1"/>
  <c r="BH63" i="1"/>
  <c r="BH62" i="1"/>
  <c r="BH61" i="1"/>
  <c r="BH60" i="1"/>
  <c r="BH59" i="1"/>
  <c r="BH58" i="1"/>
  <c r="BH57" i="1"/>
  <c r="BH56" i="1"/>
  <c r="BH55" i="1"/>
  <c r="BH54" i="1"/>
  <c r="BH53" i="1"/>
  <c r="BH52" i="1"/>
  <c r="BH51" i="1"/>
  <c r="BH50" i="1"/>
  <c r="BH49" i="1"/>
  <c r="BH48" i="1"/>
  <c r="BH47" i="1"/>
  <c r="BH46" i="1"/>
  <c r="BH45" i="1"/>
  <c r="BH44" i="1"/>
  <c r="BH43" i="1"/>
  <c r="BH42" i="1"/>
  <c r="BH41" i="1"/>
  <c r="BH40" i="1"/>
  <c r="BH39" i="1"/>
  <c r="BH38" i="1"/>
  <c r="BH37" i="1"/>
  <c r="BH36" i="1"/>
  <c r="BH35" i="1"/>
  <c r="BH34" i="1"/>
  <c r="BH33" i="1"/>
  <c r="BH32" i="1"/>
  <c r="BH31" i="1"/>
  <c r="BH30" i="1"/>
  <c r="BH29" i="1"/>
  <c r="BH28" i="1"/>
  <c r="BH27" i="1"/>
  <c r="BH26" i="1"/>
  <c r="BH25" i="1"/>
  <c r="BH24" i="1"/>
  <c r="BH23" i="1"/>
  <c r="BH21" i="1"/>
  <c r="BH20" i="1"/>
  <c r="BH19" i="1"/>
  <c r="BH18" i="1"/>
  <c r="BH17" i="1"/>
  <c r="BH16" i="1"/>
  <c r="BH15" i="1"/>
  <c r="BH14" i="1"/>
  <c r="BH13" i="1"/>
  <c r="BH12" i="1"/>
  <c r="BH11" i="1"/>
  <c r="BH10" i="1"/>
  <c r="BH9" i="1"/>
  <c r="BH8" i="1"/>
  <c r="BH7" i="1"/>
  <c r="BH6" i="1"/>
  <c r="BH5" i="1"/>
  <c r="BH4" i="1"/>
  <c r="BH3" i="1"/>
  <c r="BH2" i="1"/>
  <c r="GQ246" i="1"/>
  <c r="GQ245" i="1"/>
  <c r="GQ244" i="1"/>
  <c r="GQ243" i="1"/>
  <c r="GQ242" i="1"/>
  <c r="GQ241" i="1"/>
  <c r="GQ240" i="1"/>
  <c r="GQ239" i="1"/>
  <c r="GQ238" i="1"/>
  <c r="GQ237" i="1"/>
  <c r="GQ236" i="1"/>
  <c r="GQ235" i="1"/>
  <c r="GQ234" i="1"/>
  <c r="GQ233" i="1"/>
  <c r="GQ232" i="1"/>
  <c r="GQ231" i="1"/>
  <c r="GQ230" i="1"/>
  <c r="GQ229" i="1"/>
  <c r="GQ228" i="1"/>
  <c r="GQ227" i="1"/>
  <c r="GQ226" i="1"/>
  <c r="GQ225" i="1"/>
  <c r="GQ224" i="1"/>
  <c r="GQ223" i="1"/>
  <c r="GQ222" i="1"/>
  <c r="GQ221" i="1"/>
  <c r="GQ220" i="1"/>
  <c r="GQ219" i="1"/>
  <c r="GQ218" i="1"/>
  <c r="GQ217" i="1"/>
  <c r="GQ216" i="1"/>
  <c r="GQ215" i="1"/>
  <c r="GQ214" i="1"/>
  <c r="GQ213" i="1"/>
  <c r="GQ212" i="1"/>
  <c r="GQ211" i="1"/>
  <c r="GQ210" i="1"/>
  <c r="GQ209" i="1"/>
  <c r="GQ208" i="1"/>
  <c r="GQ207" i="1"/>
  <c r="GQ206" i="1"/>
  <c r="GQ205" i="1"/>
  <c r="GQ204" i="1"/>
  <c r="GQ203" i="1"/>
  <c r="GQ202" i="1"/>
  <c r="GQ201" i="1"/>
  <c r="GQ200" i="1"/>
  <c r="GQ199" i="1"/>
  <c r="GQ198" i="1"/>
  <c r="GQ197" i="1"/>
  <c r="GQ196" i="1"/>
  <c r="GQ195" i="1"/>
  <c r="GQ194" i="1"/>
  <c r="GQ193" i="1"/>
  <c r="GQ192" i="1"/>
  <c r="GQ191" i="1"/>
  <c r="GQ190" i="1"/>
  <c r="GQ189" i="1"/>
  <c r="GQ188" i="1"/>
  <c r="GQ187" i="1"/>
  <c r="GQ186" i="1"/>
  <c r="GQ185" i="1"/>
  <c r="GQ184" i="1"/>
  <c r="GQ183" i="1"/>
  <c r="GQ182" i="1"/>
  <c r="GQ181" i="1"/>
  <c r="GQ180" i="1"/>
  <c r="GQ179" i="1"/>
  <c r="GQ178" i="1"/>
  <c r="GQ177" i="1"/>
  <c r="GQ176" i="1"/>
  <c r="GQ175" i="1"/>
  <c r="GQ174" i="1"/>
  <c r="GQ173" i="1"/>
  <c r="GQ172" i="1"/>
  <c r="GQ171" i="1"/>
  <c r="GQ170" i="1"/>
  <c r="GQ169" i="1"/>
  <c r="GQ168" i="1"/>
  <c r="GQ167" i="1"/>
  <c r="GQ166" i="1"/>
  <c r="GQ165" i="1"/>
  <c r="GQ164" i="1"/>
  <c r="GQ163" i="1"/>
  <c r="GQ162" i="1"/>
  <c r="GQ161" i="1"/>
  <c r="GQ160" i="1"/>
  <c r="GQ159" i="1"/>
  <c r="GQ158" i="1"/>
  <c r="GQ157" i="1"/>
  <c r="GQ156" i="1"/>
  <c r="GQ155" i="1"/>
  <c r="GQ154" i="1"/>
  <c r="GQ153" i="1"/>
  <c r="GQ152" i="1"/>
  <c r="GQ151" i="1"/>
  <c r="GQ150" i="1"/>
  <c r="GQ149" i="1"/>
  <c r="GQ148" i="1"/>
  <c r="GQ147" i="1"/>
  <c r="GQ146" i="1"/>
  <c r="GQ145" i="1"/>
  <c r="GQ144" i="1"/>
  <c r="GQ143" i="1"/>
  <c r="GQ142" i="1"/>
  <c r="GQ137" i="1"/>
  <c r="GQ136" i="1"/>
  <c r="GQ126" i="1"/>
  <c r="GQ112" i="1"/>
  <c r="GQ106" i="1"/>
  <c r="GQ105" i="1"/>
  <c r="GQ104" i="1"/>
  <c r="GQ103" i="1"/>
  <c r="GQ102" i="1"/>
  <c r="GQ101" i="1"/>
  <c r="GQ100" i="1"/>
  <c r="GQ99" i="1"/>
  <c r="GQ98" i="1"/>
  <c r="GQ97" i="1"/>
  <c r="GQ96" i="1"/>
  <c r="GQ95" i="1"/>
  <c r="GQ94" i="1"/>
  <c r="GQ93" i="1"/>
  <c r="GQ92" i="1"/>
  <c r="GQ91" i="1"/>
  <c r="GQ90" i="1"/>
  <c r="GQ87" i="1"/>
  <c r="GQ86" i="1"/>
  <c r="GQ85" i="1"/>
  <c r="GQ84" i="1"/>
  <c r="GQ83" i="1"/>
  <c r="GQ82" i="1"/>
  <c r="GQ81" i="1"/>
  <c r="GQ80" i="1"/>
  <c r="GQ79" i="1"/>
  <c r="GQ78" i="1"/>
  <c r="GQ77" i="1"/>
  <c r="GQ76" i="1"/>
  <c r="GQ75" i="1"/>
  <c r="GQ74" i="1"/>
  <c r="GQ73" i="1"/>
  <c r="GQ72" i="1"/>
  <c r="GQ71" i="1"/>
  <c r="GQ70" i="1"/>
  <c r="GQ69" i="1"/>
  <c r="GQ68" i="1"/>
  <c r="GQ67" i="1"/>
  <c r="GQ66" i="1"/>
  <c r="GQ65" i="1"/>
  <c r="GQ63" i="1"/>
  <c r="GQ62" i="1"/>
  <c r="GQ61" i="1"/>
  <c r="GQ60" i="1"/>
  <c r="GQ59" i="1"/>
  <c r="GQ58" i="1"/>
  <c r="GQ57" i="1"/>
  <c r="GQ56" i="1"/>
  <c r="GQ55" i="1"/>
  <c r="GQ54" i="1"/>
  <c r="GQ53" i="1"/>
  <c r="GQ52" i="1"/>
  <c r="GQ51" i="1"/>
  <c r="GQ50" i="1"/>
  <c r="GQ49" i="1"/>
  <c r="GQ48" i="1"/>
  <c r="GQ47" i="1"/>
  <c r="GQ46" i="1"/>
  <c r="GQ45" i="1"/>
  <c r="GQ44" i="1"/>
  <c r="GQ43" i="1"/>
  <c r="GQ42" i="1"/>
  <c r="GQ41" i="1"/>
  <c r="GQ40" i="1"/>
  <c r="GQ39" i="1"/>
  <c r="GQ38" i="1"/>
  <c r="GQ37" i="1"/>
  <c r="GQ36" i="1"/>
  <c r="GQ35" i="1"/>
  <c r="GQ34" i="1"/>
  <c r="GQ33" i="1"/>
  <c r="GQ32" i="1"/>
  <c r="GQ31" i="1"/>
  <c r="GQ30" i="1"/>
  <c r="GQ29" i="1"/>
  <c r="GQ28" i="1"/>
  <c r="GQ27" i="1"/>
  <c r="GQ26" i="1"/>
  <c r="GQ25" i="1"/>
  <c r="GQ24" i="1"/>
  <c r="GQ23" i="1"/>
  <c r="GQ21" i="1"/>
  <c r="GQ20" i="1"/>
  <c r="GQ19" i="1"/>
  <c r="GQ18" i="1"/>
  <c r="GQ17" i="1"/>
  <c r="GQ16" i="1"/>
  <c r="GQ15" i="1"/>
  <c r="GQ14" i="1"/>
  <c r="GQ13" i="1"/>
  <c r="GQ12" i="1"/>
  <c r="GQ11" i="1"/>
  <c r="GQ10" i="1"/>
  <c r="GQ9" i="1"/>
  <c r="GQ8" i="1"/>
  <c r="GQ7" i="1"/>
  <c r="GQ6" i="1"/>
  <c r="GQ5" i="1"/>
  <c r="GQ4" i="1"/>
  <c r="GQ3" i="1"/>
  <c r="GQ2" i="1"/>
  <c r="U2" i="3"/>
  <c r="V2" i="3"/>
  <c r="W2" i="3"/>
  <c r="X2" i="3"/>
  <c r="Y2" i="3"/>
  <c r="AB2" i="3" s="1"/>
  <c r="Z2" i="3"/>
  <c r="U3" i="3"/>
  <c r="V3" i="3"/>
  <c r="W3" i="3"/>
  <c r="X3" i="3"/>
  <c r="Y3" i="3"/>
  <c r="U4" i="3"/>
  <c r="V4" i="3"/>
  <c r="AB4" i="3" s="1"/>
  <c r="W4" i="3"/>
  <c r="X4" i="3"/>
  <c r="Y4" i="3"/>
  <c r="Z4" i="3"/>
  <c r="U5" i="3"/>
  <c r="V5" i="3"/>
  <c r="W5" i="3"/>
  <c r="X5" i="3"/>
  <c r="Y5" i="3"/>
  <c r="Z6" i="3"/>
  <c r="Y6" i="3"/>
  <c r="X6" i="3"/>
  <c r="W6" i="3"/>
  <c r="V6" i="3"/>
  <c r="U6" i="3"/>
  <c r="T3" i="3"/>
  <c r="AB3" i="3" s="1"/>
  <c r="T4" i="3"/>
  <c r="T5" i="3"/>
  <c r="AB5" i="3" s="1"/>
  <c r="T6" i="3"/>
  <c r="T2" i="3"/>
  <c r="L2" i="3"/>
  <c r="M2" i="3"/>
  <c r="N2" i="3"/>
  <c r="O2" i="3"/>
  <c r="P2" i="3"/>
  <c r="L3" i="3"/>
  <c r="M3" i="3"/>
  <c r="N3" i="3"/>
  <c r="O3" i="3"/>
  <c r="P3" i="3"/>
  <c r="Q3" i="3"/>
  <c r="L4" i="3"/>
  <c r="N4" i="3"/>
  <c r="O4" i="3"/>
  <c r="P4" i="3"/>
  <c r="Q4" i="3"/>
  <c r="L5" i="3"/>
  <c r="M5" i="3"/>
  <c r="N5" i="3"/>
  <c r="O5" i="3"/>
  <c r="P5" i="3"/>
  <c r="Q5" i="3"/>
  <c r="L6" i="3"/>
  <c r="M6" i="3"/>
  <c r="N6" i="3"/>
  <c r="O6" i="3"/>
  <c r="P6" i="3"/>
  <c r="Q6" i="3"/>
  <c r="K3" i="3"/>
  <c r="K4" i="3"/>
  <c r="K5" i="3"/>
  <c r="K6" i="3"/>
  <c r="K2" i="3"/>
  <c r="AB6" i="3"/>
  <c r="GP246" i="1"/>
  <c r="GP245" i="1"/>
  <c r="GP244" i="1"/>
  <c r="GP243" i="1"/>
  <c r="GP242" i="1"/>
  <c r="GP241" i="1"/>
  <c r="GP240" i="1"/>
  <c r="GP239" i="1"/>
  <c r="GP238" i="1"/>
  <c r="GP237" i="1"/>
  <c r="GP236" i="1"/>
  <c r="GP235" i="1"/>
  <c r="GP233" i="1"/>
  <c r="GP232" i="1"/>
  <c r="GP231" i="1"/>
  <c r="GP230" i="1"/>
  <c r="GP229" i="1"/>
  <c r="GP228" i="1"/>
  <c r="GP227" i="1"/>
  <c r="GP226" i="1"/>
  <c r="GP225" i="1"/>
  <c r="GP224" i="1"/>
  <c r="GP223" i="1"/>
  <c r="GP222" i="1"/>
  <c r="GP221" i="1"/>
  <c r="GP220" i="1"/>
  <c r="GP219" i="1"/>
  <c r="GP218" i="1"/>
  <c r="GP217" i="1"/>
  <c r="GP216" i="1"/>
  <c r="GP215" i="1"/>
  <c r="GP214" i="1"/>
  <c r="GP213" i="1"/>
  <c r="GP212" i="1"/>
  <c r="GP211" i="1"/>
  <c r="GP210" i="1"/>
  <c r="GP209" i="1"/>
  <c r="GP208" i="1"/>
  <c r="GP207" i="1"/>
  <c r="GP205" i="1"/>
  <c r="GP204" i="1"/>
  <c r="GP203" i="1"/>
  <c r="GP202" i="1"/>
  <c r="GP201" i="1"/>
  <c r="GP200" i="1"/>
  <c r="GP199" i="1"/>
  <c r="GP198" i="1"/>
  <c r="GP197" i="1"/>
  <c r="GP196" i="1"/>
  <c r="GP195" i="1"/>
  <c r="GP194" i="1"/>
  <c r="GP193" i="1"/>
  <c r="GP192" i="1"/>
  <c r="GP191" i="1"/>
  <c r="GP190" i="1"/>
  <c r="GP189" i="1"/>
  <c r="GP188" i="1"/>
  <c r="GP187" i="1"/>
  <c r="GP186" i="1"/>
  <c r="GP185" i="1"/>
  <c r="GP184" i="1"/>
  <c r="GP183" i="1"/>
  <c r="GP182" i="1"/>
  <c r="GP181" i="1"/>
  <c r="GP180" i="1"/>
  <c r="GP179" i="1"/>
  <c r="GP178" i="1"/>
  <c r="GP177" i="1"/>
  <c r="GP176" i="1"/>
  <c r="GP175" i="1"/>
  <c r="GP174" i="1"/>
  <c r="GP173" i="1"/>
  <c r="GP172" i="1"/>
  <c r="GP171" i="1"/>
  <c r="GP170" i="1"/>
  <c r="GP169" i="1"/>
  <c r="GP168" i="1"/>
  <c r="GP167" i="1"/>
  <c r="GP166" i="1"/>
  <c r="GP165" i="1"/>
  <c r="GP164" i="1"/>
  <c r="GP163" i="1"/>
  <c r="GP162" i="1"/>
  <c r="GP160" i="1"/>
  <c r="GP159" i="1"/>
  <c r="GP158" i="1"/>
  <c r="GP157" i="1"/>
  <c r="GP156" i="1"/>
  <c r="GP155" i="1"/>
  <c r="GP154" i="1"/>
  <c r="GP153" i="1"/>
  <c r="GP152" i="1"/>
  <c r="GP151" i="1"/>
  <c r="GP150" i="1"/>
  <c r="GP149" i="1"/>
  <c r="GP148" i="1"/>
  <c r="GP147" i="1"/>
  <c r="GP146" i="1"/>
  <c r="GP145" i="1"/>
  <c r="GP144" i="1"/>
  <c r="GP143" i="1"/>
  <c r="GP142" i="1"/>
  <c r="GP137" i="1"/>
  <c r="GP136" i="1"/>
  <c r="GP126" i="1"/>
  <c r="GP112" i="1"/>
  <c r="GP106" i="1"/>
  <c r="GP105" i="1"/>
  <c r="GP104" i="1"/>
  <c r="GP103" i="1"/>
  <c r="GP102" i="1"/>
  <c r="GP101" i="1"/>
  <c r="GP100" i="1"/>
  <c r="GP99" i="1"/>
  <c r="GP98" i="1"/>
  <c r="GP97" i="1"/>
  <c r="GP96" i="1"/>
  <c r="GP95" i="1"/>
  <c r="GP94" i="1"/>
  <c r="GP93" i="1"/>
  <c r="GP92" i="1"/>
  <c r="GP91" i="1"/>
  <c r="GP90" i="1"/>
  <c r="GP87" i="1"/>
  <c r="GP86" i="1"/>
  <c r="GP85" i="1"/>
  <c r="GP84" i="1"/>
  <c r="GP83" i="1"/>
  <c r="GP82" i="1"/>
  <c r="GP81" i="1"/>
  <c r="GP80" i="1"/>
  <c r="GP79" i="1"/>
  <c r="GP78" i="1"/>
  <c r="GP77" i="1"/>
  <c r="GP76" i="1"/>
  <c r="GP75" i="1"/>
  <c r="GP74" i="1"/>
  <c r="GP73" i="1"/>
  <c r="GP72" i="1"/>
  <c r="GP71" i="1"/>
  <c r="GP70" i="1"/>
  <c r="GP69" i="1"/>
  <c r="GP68" i="1"/>
  <c r="GP67" i="1"/>
  <c r="GP66" i="1"/>
  <c r="GP65" i="1"/>
  <c r="GP63" i="1"/>
  <c r="GP62" i="1"/>
  <c r="GP61" i="1"/>
  <c r="GP60" i="1"/>
  <c r="GP59" i="1"/>
  <c r="GP58" i="1"/>
  <c r="GP57" i="1"/>
  <c r="GP56" i="1"/>
  <c r="GP55" i="1"/>
  <c r="GP54" i="1"/>
  <c r="GP53" i="1"/>
  <c r="GP52" i="1"/>
  <c r="GP51" i="1"/>
  <c r="GP50" i="1"/>
  <c r="GP49" i="1"/>
  <c r="GP48" i="1"/>
  <c r="GP47" i="1"/>
  <c r="GP46" i="1"/>
  <c r="GP45" i="1"/>
  <c r="GP44" i="1"/>
  <c r="GP43" i="1"/>
  <c r="GP42" i="1"/>
  <c r="GP41" i="1"/>
  <c r="GP40" i="1"/>
  <c r="GP39" i="1"/>
  <c r="GP38" i="1"/>
  <c r="GP37" i="1"/>
  <c r="GP36" i="1"/>
  <c r="GP35" i="1"/>
  <c r="GP34" i="1"/>
  <c r="GP33" i="1"/>
  <c r="GP32" i="1"/>
  <c r="GP31" i="1"/>
  <c r="GP30" i="1"/>
  <c r="GP29" i="1"/>
  <c r="GP28" i="1"/>
  <c r="GP27" i="1"/>
  <c r="GP26" i="1"/>
  <c r="GP25" i="1"/>
  <c r="GP24" i="1"/>
  <c r="GP23" i="1"/>
  <c r="GP21" i="1"/>
  <c r="GP20" i="1"/>
  <c r="GP19" i="1"/>
  <c r="GP18" i="1"/>
  <c r="GP17" i="1"/>
  <c r="GP16" i="1"/>
  <c r="GP15" i="1"/>
  <c r="GP14" i="1"/>
  <c r="GP13" i="1"/>
  <c r="GP12" i="1"/>
  <c r="GP11" i="1"/>
  <c r="GP10" i="1"/>
  <c r="GP9" i="1"/>
  <c r="GP8" i="1"/>
  <c r="GP7" i="1"/>
  <c r="GP6" i="1"/>
  <c r="GP5" i="1"/>
  <c r="GP4" i="1"/>
  <c r="GK90" i="1"/>
  <c r="GK245" i="1"/>
  <c r="GK143" i="1"/>
  <c r="GL143" i="1"/>
  <c r="GO143" i="1"/>
  <c r="GK144" i="1"/>
  <c r="GL144" i="1"/>
  <c r="GO144" i="1"/>
  <c r="GK145" i="1"/>
  <c r="GL145" i="1"/>
  <c r="GO145" i="1"/>
  <c r="GK146" i="1"/>
  <c r="GL146" i="1"/>
  <c r="GO146" i="1"/>
  <c r="GK147" i="1"/>
  <c r="GL147" i="1"/>
  <c r="GO147" i="1"/>
  <c r="GK148" i="1"/>
  <c r="GL148" i="1"/>
  <c r="GO148" i="1"/>
  <c r="GK149" i="1"/>
  <c r="GL149" i="1"/>
  <c r="GO149" i="1"/>
  <c r="GK150" i="1"/>
  <c r="GL150" i="1"/>
  <c r="GO150" i="1"/>
  <c r="GK151" i="1"/>
  <c r="GL151" i="1"/>
  <c r="GO151" i="1"/>
  <c r="GK152" i="1"/>
  <c r="GL152" i="1"/>
  <c r="GO152" i="1"/>
  <c r="GK153" i="1"/>
  <c r="GL153" i="1"/>
  <c r="GO153" i="1"/>
  <c r="GK154" i="1"/>
  <c r="GL154" i="1"/>
  <c r="GO154" i="1"/>
  <c r="GK155" i="1"/>
  <c r="GL155" i="1"/>
  <c r="GO155" i="1"/>
  <c r="GK156" i="1"/>
  <c r="GL156" i="1"/>
  <c r="GO156" i="1"/>
  <c r="GK157" i="1"/>
  <c r="GL157" i="1"/>
  <c r="GO157" i="1"/>
  <c r="GK158" i="1"/>
  <c r="GL158" i="1"/>
  <c r="GO158" i="1"/>
  <c r="GK159" i="1"/>
  <c r="GL159" i="1"/>
  <c r="GO159" i="1"/>
  <c r="GK160" i="1"/>
  <c r="GL160" i="1"/>
  <c r="GO160" i="1"/>
  <c r="GK161" i="1"/>
  <c r="GL161" i="1"/>
  <c r="GO161" i="1"/>
  <c r="GK162" i="1"/>
  <c r="GL162" i="1"/>
  <c r="GO162" i="1"/>
  <c r="GK163" i="1"/>
  <c r="GL163" i="1"/>
  <c r="GO163" i="1"/>
  <c r="GK164" i="1"/>
  <c r="GL164" i="1"/>
  <c r="GO164" i="1"/>
  <c r="GK165" i="1"/>
  <c r="GL165" i="1"/>
  <c r="GO165" i="1"/>
  <c r="GK166" i="1"/>
  <c r="GL166" i="1"/>
  <c r="GO166" i="1"/>
  <c r="GK167" i="1"/>
  <c r="GL167" i="1"/>
  <c r="GO167" i="1"/>
  <c r="GK168" i="1"/>
  <c r="GL168" i="1"/>
  <c r="GO168" i="1"/>
  <c r="GK169" i="1"/>
  <c r="GL169" i="1"/>
  <c r="GO169" i="1"/>
  <c r="GK170" i="1"/>
  <c r="GL170" i="1"/>
  <c r="GO170" i="1"/>
  <c r="GK171" i="1"/>
  <c r="GL171" i="1"/>
  <c r="GO171" i="1"/>
  <c r="GK172" i="1"/>
  <c r="GL172" i="1"/>
  <c r="GO172" i="1"/>
  <c r="GK173" i="1"/>
  <c r="GL173" i="1"/>
  <c r="GO173" i="1"/>
  <c r="GK174" i="1"/>
  <c r="GL174" i="1"/>
  <c r="GO174" i="1"/>
  <c r="GK175" i="1"/>
  <c r="GL175" i="1"/>
  <c r="GO175" i="1"/>
  <c r="GK176" i="1"/>
  <c r="GL176" i="1"/>
  <c r="GO176" i="1"/>
  <c r="GK177" i="1"/>
  <c r="GL177" i="1"/>
  <c r="GO177" i="1"/>
  <c r="GK178" i="1"/>
  <c r="GL178" i="1"/>
  <c r="GO178" i="1"/>
  <c r="GK179" i="1"/>
  <c r="GL179" i="1"/>
  <c r="GO179" i="1"/>
  <c r="GK180" i="1"/>
  <c r="GL180" i="1"/>
  <c r="GO180" i="1"/>
  <c r="GK181" i="1"/>
  <c r="GL181" i="1"/>
  <c r="GO181" i="1"/>
  <c r="GK182" i="1"/>
  <c r="GL182" i="1"/>
  <c r="GO182" i="1"/>
  <c r="GK183" i="1"/>
  <c r="GL183" i="1"/>
  <c r="GO183" i="1"/>
  <c r="GK184" i="1"/>
  <c r="GL184" i="1"/>
  <c r="GO184" i="1"/>
  <c r="GK185" i="1"/>
  <c r="GL185" i="1"/>
  <c r="GO185" i="1"/>
  <c r="GK186" i="1"/>
  <c r="GL186" i="1"/>
  <c r="GO186" i="1"/>
  <c r="GK187" i="1"/>
  <c r="GL187" i="1"/>
  <c r="GO187" i="1"/>
  <c r="GK188" i="1"/>
  <c r="GL188" i="1"/>
  <c r="GO188" i="1"/>
  <c r="GK189" i="1"/>
  <c r="GL189" i="1"/>
  <c r="GO189" i="1"/>
  <c r="GK190" i="1"/>
  <c r="GL190" i="1"/>
  <c r="GO190" i="1"/>
  <c r="GK191" i="1"/>
  <c r="GL191" i="1"/>
  <c r="GO191" i="1"/>
  <c r="GK192" i="1"/>
  <c r="GL192" i="1"/>
  <c r="GO192" i="1"/>
  <c r="GK193" i="1"/>
  <c r="GL193" i="1"/>
  <c r="GO193" i="1"/>
  <c r="GK194" i="1"/>
  <c r="GL194" i="1"/>
  <c r="GO194" i="1"/>
  <c r="GK195" i="1"/>
  <c r="GL195" i="1"/>
  <c r="GO195" i="1"/>
  <c r="GK196" i="1"/>
  <c r="GL196" i="1"/>
  <c r="GO196" i="1"/>
  <c r="GK197" i="1"/>
  <c r="GL197" i="1"/>
  <c r="GO197" i="1"/>
  <c r="GK198" i="1"/>
  <c r="GL198" i="1"/>
  <c r="GO198" i="1"/>
  <c r="GK199" i="1"/>
  <c r="GL199" i="1"/>
  <c r="GO199" i="1"/>
  <c r="GK200" i="1"/>
  <c r="GL200" i="1"/>
  <c r="GO200" i="1"/>
  <c r="GK201" i="1"/>
  <c r="GL201" i="1"/>
  <c r="GO201" i="1"/>
  <c r="GK202" i="1"/>
  <c r="GL202" i="1"/>
  <c r="GO202" i="1"/>
  <c r="GK203" i="1"/>
  <c r="GL203" i="1"/>
  <c r="GO203" i="1"/>
  <c r="GK204" i="1"/>
  <c r="GL204" i="1"/>
  <c r="GO204" i="1"/>
  <c r="GK205" i="1"/>
  <c r="GL205" i="1"/>
  <c r="GO205" i="1"/>
  <c r="GK206" i="1"/>
  <c r="GL206" i="1"/>
  <c r="GO206" i="1"/>
  <c r="GK207" i="1"/>
  <c r="GL207" i="1"/>
  <c r="GO207" i="1"/>
  <c r="GK208" i="1"/>
  <c r="GL208" i="1"/>
  <c r="GO208" i="1"/>
  <c r="GK209" i="1"/>
  <c r="GL209" i="1"/>
  <c r="GO209" i="1"/>
  <c r="GK210" i="1"/>
  <c r="GL210" i="1"/>
  <c r="GO210" i="1"/>
  <c r="GK211" i="1"/>
  <c r="GL211" i="1"/>
  <c r="GO211" i="1"/>
  <c r="GK212" i="1"/>
  <c r="GL212" i="1"/>
  <c r="GO212" i="1"/>
  <c r="GK213" i="1"/>
  <c r="GL213" i="1"/>
  <c r="GO213" i="1"/>
  <c r="GK214" i="1"/>
  <c r="GL214" i="1"/>
  <c r="GO214" i="1"/>
  <c r="GK215" i="1"/>
  <c r="GL215" i="1"/>
  <c r="GO215" i="1"/>
  <c r="GK216" i="1"/>
  <c r="GL216" i="1"/>
  <c r="GO216" i="1"/>
  <c r="GK217" i="1"/>
  <c r="GL217" i="1"/>
  <c r="GO217" i="1"/>
  <c r="GK218" i="1"/>
  <c r="GL218" i="1"/>
  <c r="GO218" i="1"/>
  <c r="GK219" i="1"/>
  <c r="GL219" i="1"/>
  <c r="GO219" i="1"/>
  <c r="GK220" i="1"/>
  <c r="GL220" i="1"/>
  <c r="GO220" i="1"/>
  <c r="GK221" i="1"/>
  <c r="GL221" i="1"/>
  <c r="GO221" i="1"/>
  <c r="GK222" i="1"/>
  <c r="GL222" i="1"/>
  <c r="GO222" i="1"/>
  <c r="GK223" i="1"/>
  <c r="GL223" i="1"/>
  <c r="GO223" i="1"/>
  <c r="GK224" i="1"/>
  <c r="GL224" i="1"/>
  <c r="GO224" i="1"/>
  <c r="GK225" i="1"/>
  <c r="GL225" i="1"/>
  <c r="GO225" i="1"/>
  <c r="GK226" i="1"/>
  <c r="GL226" i="1"/>
  <c r="GO226" i="1"/>
  <c r="GK227" i="1"/>
  <c r="GL227" i="1"/>
  <c r="GO227" i="1"/>
  <c r="GK228" i="1"/>
  <c r="GL228" i="1"/>
  <c r="GO228" i="1"/>
  <c r="GK229" i="1"/>
  <c r="GL229" i="1"/>
  <c r="GO229" i="1"/>
  <c r="GK230" i="1"/>
  <c r="GL230" i="1"/>
  <c r="GO230" i="1"/>
  <c r="GK231" i="1"/>
  <c r="GL231" i="1"/>
  <c r="GO231" i="1"/>
  <c r="GK232" i="1"/>
  <c r="GL232" i="1"/>
  <c r="GO232" i="1"/>
  <c r="GK233" i="1"/>
  <c r="GL233" i="1"/>
  <c r="GO233" i="1"/>
  <c r="GK234" i="1"/>
  <c r="GL234" i="1"/>
  <c r="GO234" i="1"/>
  <c r="GK235" i="1"/>
  <c r="GL235" i="1"/>
  <c r="GO235" i="1"/>
  <c r="GK236" i="1"/>
  <c r="GO236" i="1"/>
  <c r="GK237" i="1"/>
  <c r="GL237" i="1"/>
  <c r="GO237" i="1"/>
  <c r="GK238" i="1"/>
  <c r="GL238" i="1"/>
  <c r="GO238" i="1"/>
  <c r="GK239" i="1"/>
  <c r="GL239" i="1"/>
  <c r="GO239" i="1"/>
  <c r="GK240" i="1"/>
  <c r="GL240" i="1"/>
  <c r="GO240" i="1"/>
  <c r="GK241" i="1"/>
  <c r="GL241" i="1"/>
  <c r="GO241" i="1"/>
  <c r="GK242" i="1"/>
  <c r="GL242" i="1"/>
  <c r="GO242" i="1"/>
  <c r="GK243" i="1"/>
  <c r="GL243" i="1"/>
  <c r="GO243" i="1"/>
  <c r="GK244" i="1"/>
  <c r="GL244" i="1"/>
  <c r="GO244" i="1"/>
  <c r="GL245" i="1"/>
  <c r="GO245" i="1"/>
  <c r="GK246" i="1"/>
  <c r="GL246" i="1"/>
  <c r="GO246" i="1"/>
  <c r="GO142" i="1"/>
  <c r="GL142" i="1"/>
  <c r="GK142" i="1"/>
  <c r="GI137" i="1"/>
  <c r="GB143" i="1"/>
  <c r="GC143" i="1"/>
  <c r="GD143" i="1"/>
  <c r="GE143" i="1"/>
  <c r="GF143" i="1"/>
  <c r="GG143" i="1"/>
  <c r="GB144" i="1"/>
  <c r="GC144" i="1"/>
  <c r="GD144" i="1"/>
  <c r="GE144" i="1"/>
  <c r="GF144" i="1"/>
  <c r="GG144" i="1"/>
  <c r="GB145" i="1"/>
  <c r="GC145" i="1"/>
  <c r="GD145" i="1"/>
  <c r="GE145" i="1"/>
  <c r="GF145" i="1"/>
  <c r="GG145" i="1"/>
  <c r="GB146" i="1"/>
  <c r="GC146" i="1"/>
  <c r="GD146" i="1"/>
  <c r="GE146" i="1"/>
  <c r="GF146" i="1"/>
  <c r="GG146" i="1"/>
  <c r="GB147" i="1"/>
  <c r="GC147" i="1"/>
  <c r="GD147" i="1"/>
  <c r="GE147" i="1"/>
  <c r="GF147" i="1"/>
  <c r="GG147" i="1"/>
  <c r="GB148" i="1"/>
  <c r="GC148" i="1"/>
  <c r="GD148" i="1"/>
  <c r="GE148" i="1"/>
  <c r="GF148" i="1"/>
  <c r="GG148" i="1"/>
  <c r="GB149" i="1"/>
  <c r="GC149" i="1"/>
  <c r="GD149" i="1"/>
  <c r="GE149" i="1"/>
  <c r="GF149" i="1"/>
  <c r="GG149" i="1"/>
  <c r="GB150" i="1"/>
  <c r="GC150" i="1"/>
  <c r="GD150" i="1"/>
  <c r="GE150" i="1"/>
  <c r="GF150" i="1"/>
  <c r="GG150" i="1"/>
  <c r="GB151" i="1"/>
  <c r="GC151" i="1"/>
  <c r="GD151" i="1"/>
  <c r="GE151" i="1"/>
  <c r="GF151" i="1"/>
  <c r="GG151" i="1"/>
  <c r="GB152" i="1"/>
  <c r="GC152" i="1"/>
  <c r="GD152" i="1"/>
  <c r="GE152" i="1"/>
  <c r="GF152" i="1"/>
  <c r="GG152" i="1"/>
  <c r="GB153" i="1"/>
  <c r="GC153" i="1"/>
  <c r="GD153" i="1"/>
  <c r="GE153" i="1"/>
  <c r="GF153" i="1"/>
  <c r="GG153" i="1"/>
  <c r="GB154" i="1"/>
  <c r="GC154" i="1"/>
  <c r="GD154" i="1"/>
  <c r="GE154" i="1"/>
  <c r="GF154" i="1"/>
  <c r="GG154" i="1"/>
  <c r="GB155" i="1"/>
  <c r="GC155" i="1"/>
  <c r="GD155" i="1"/>
  <c r="GE155" i="1"/>
  <c r="GF155" i="1"/>
  <c r="GG155" i="1"/>
  <c r="GB156" i="1"/>
  <c r="GC156" i="1"/>
  <c r="GD156" i="1"/>
  <c r="GE156" i="1"/>
  <c r="GF156" i="1"/>
  <c r="GG156" i="1"/>
  <c r="GB157" i="1"/>
  <c r="GC157" i="1"/>
  <c r="GD157" i="1"/>
  <c r="GE157" i="1"/>
  <c r="GF157" i="1"/>
  <c r="GG157" i="1"/>
  <c r="GB158" i="1"/>
  <c r="GC158" i="1"/>
  <c r="GD158" i="1"/>
  <c r="GE158" i="1"/>
  <c r="GF158" i="1"/>
  <c r="GG158" i="1"/>
  <c r="GB159" i="1"/>
  <c r="GC159" i="1"/>
  <c r="GD159" i="1"/>
  <c r="GE159" i="1"/>
  <c r="GF159" i="1"/>
  <c r="GG159" i="1"/>
  <c r="GB160" i="1"/>
  <c r="GC160" i="1"/>
  <c r="GD160" i="1"/>
  <c r="GE160" i="1"/>
  <c r="GF160" i="1"/>
  <c r="GG160" i="1"/>
  <c r="GB161" i="1"/>
  <c r="GC161" i="1"/>
  <c r="GD161" i="1"/>
  <c r="GE161" i="1"/>
  <c r="GF161" i="1"/>
  <c r="GG161" i="1"/>
  <c r="GB162" i="1"/>
  <c r="GC162" i="1"/>
  <c r="GD162" i="1"/>
  <c r="GE162" i="1"/>
  <c r="GF162" i="1"/>
  <c r="GG162" i="1"/>
  <c r="GB163" i="1"/>
  <c r="GC163" i="1"/>
  <c r="GD163" i="1"/>
  <c r="GE163" i="1"/>
  <c r="GF163" i="1"/>
  <c r="GG163" i="1"/>
  <c r="GB164" i="1"/>
  <c r="GC164" i="1"/>
  <c r="GD164" i="1"/>
  <c r="GE164" i="1"/>
  <c r="GF164" i="1"/>
  <c r="GG164" i="1"/>
  <c r="GB165" i="1"/>
  <c r="GC165" i="1"/>
  <c r="GD165" i="1"/>
  <c r="GE165" i="1"/>
  <c r="GF165" i="1"/>
  <c r="GG165" i="1"/>
  <c r="GB166" i="1"/>
  <c r="GC166" i="1"/>
  <c r="GD166" i="1"/>
  <c r="GE166" i="1"/>
  <c r="GF166" i="1"/>
  <c r="GG166" i="1"/>
  <c r="GB167" i="1"/>
  <c r="GC167" i="1"/>
  <c r="GD167" i="1"/>
  <c r="GE167" i="1"/>
  <c r="GF167" i="1"/>
  <c r="GG167" i="1"/>
  <c r="GB168" i="1"/>
  <c r="GC168" i="1"/>
  <c r="GD168" i="1"/>
  <c r="GE168" i="1"/>
  <c r="GF168" i="1"/>
  <c r="GG168" i="1"/>
  <c r="GB169" i="1"/>
  <c r="GC169" i="1"/>
  <c r="GD169" i="1"/>
  <c r="GE169" i="1"/>
  <c r="GF169" i="1"/>
  <c r="GG169" i="1"/>
  <c r="GB170" i="1"/>
  <c r="GC170" i="1"/>
  <c r="GD170" i="1"/>
  <c r="GE170" i="1"/>
  <c r="GF170" i="1"/>
  <c r="GG170" i="1"/>
  <c r="GB171" i="1"/>
  <c r="GC171" i="1"/>
  <c r="GD171" i="1"/>
  <c r="GE171" i="1"/>
  <c r="GF171" i="1"/>
  <c r="GG171" i="1"/>
  <c r="GB172" i="1"/>
  <c r="GC172" i="1"/>
  <c r="GD172" i="1"/>
  <c r="GE172" i="1"/>
  <c r="GF172" i="1"/>
  <c r="GG172" i="1"/>
  <c r="GB173" i="1"/>
  <c r="GC173" i="1"/>
  <c r="GD173" i="1"/>
  <c r="GE173" i="1"/>
  <c r="GF173" i="1"/>
  <c r="GG173" i="1"/>
  <c r="GB174" i="1"/>
  <c r="GC174" i="1"/>
  <c r="GD174" i="1"/>
  <c r="GE174" i="1"/>
  <c r="GF174" i="1"/>
  <c r="GG174" i="1"/>
  <c r="GB175" i="1"/>
  <c r="GC175" i="1"/>
  <c r="GD175" i="1"/>
  <c r="GE175" i="1"/>
  <c r="GF175" i="1"/>
  <c r="GG175" i="1"/>
  <c r="GB176" i="1"/>
  <c r="GC176" i="1"/>
  <c r="GD176" i="1"/>
  <c r="GE176" i="1"/>
  <c r="GF176" i="1"/>
  <c r="GG176" i="1"/>
  <c r="GB177" i="1"/>
  <c r="GC177" i="1"/>
  <c r="GD177" i="1"/>
  <c r="GE177" i="1"/>
  <c r="GF177" i="1"/>
  <c r="GG177" i="1"/>
  <c r="GB178" i="1"/>
  <c r="GC178" i="1"/>
  <c r="GD178" i="1"/>
  <c r="GE178" i="1"/>
  <c r="GF178" i="1"/>
  <c r="GG178" i="1"/>
  <c r="GB179" i="1"/>
  <c r="GC179" i="1"/>
  <c r="GD179" i="1"/>
  <c r="GE179" i="1"/>
  <c r="GF179" i="1"/>
  <c r="GG179" i="1"/>
  <c r="GB180" i="1"/>
  <c r="GC180" i="1"/>
  <c r="GD180" i="1"/>
  <c r="GE180" i="1"/>
  <c r="GF180" i="1"/>
  <c r="GG180" i="1"/>
  <c r="GB181" i="1"/>
  <c r="GC181" i="1"/>
  <c r="GD181" i="1"/>
  <c r="GE181" i="1"/>
  <c r="GF181" i="1"/>
  <c r="GG181" i="1"/>
  <c r="GB182" i="1"/>
  <c r="GC182" i="1"/>
  <c r="GD182" i="1"/>
  <c r="GE182" i="1"/>
  <c r="GF182" i="1"/>
  <c r="GG182" i="1"/>
  <c r="GB183" i="1"/>
  <c r="GC183" i="1"/>
  <c r="GD183" i="1"/>
  <c r="GE183" i="1"/>
  <c r="GF183" i="1"/>
  <c r="GG183" i="1"/>
  <c r="GB184" i="1"/>
  <c r="GC184" i="1"/>
  <c r="GD184" i="1"/>
  <c r="GE184" i="1"/>
  <c r="GF184" i="1"/>
  <c r="GG184" i="1"/>
  <c r="GB185" i="1"/>
  <c r="GC185" i="1"/>
  <c r="GD185" i="1"/>
  <c r="GE185" i="1"/>
  <c r="GF185" i="1"/>
  <c r="GG185" i="1"/>
  <c r="GB186" i="1"/>
  <c r="GC186" i="1"/>
  <c r="GD186" i="1"/>
  <c r="GE186" i="1"/>
  <c r="GF186" i="1"/>
  <c r="GG186" i="1"/>
  <c r="GB187" i="1"/>
  <c r="GC187" i="1"/>
  <c r="GD187" i="1"/>
  <c r="GE187" i="1"/>
  <c r="GF187" i="1"/>
  <c r="GG187" i="1"/>
  <c r="GB188" i="1"/>
  <c r="GC188" i="1"/>
  <c r="GD188" i="1"/>
  <c r="GE188" i="1"/>
  <c r="GF188" i="1"/>
  <c r="GG188" i="1"/>
  <c r="GB189" i="1"/>
  <c r="GC189" i="1"/>
  <c r="GD189" i="1"/>
  <c r="GE189" i="1"/>
  <c r="GF189" i="1"/>
  <c r="GG189" i="1"/>
  <c r="GB190" i="1"/>
  <c r="GC190" i="1"/>
  <c r="GD190" i="1"/>
  <c r="GE190" i="1"/>
  <c r="GF190" i="1"/>
  <c r="GG190" i="1"/>
  <c r="GB191" i="1"/>
  <c r="GC191" i="1"/>
  <c r="GD191" i="1"/>
  <c r="GE191" i="1"/>
  <c r="GF191" i="1"/>
  <c r="GG191" i="1"/>
  <c r="GB192" i="1"/>
  <c r="GC192" i="1"/>
  <c r="GD192" i="1"/>
  <c r="GE192" i="1"/>
  <c r="GF192" i="1"/>
  <c r="GG192" i="1"/>
  <c r="GB193" i="1"/>
  <c r="GC193" i="1"/>
  <c r="GD193" i="1"/>
  <c r="GE193" i="1"/>
  <c r="GF193" i="1"/>
  <c r="GG193" i="1"/>
  <c r="GB194" i="1"/>
  <c r="GC194" i="1"/>
  <c r="GD194" i="1"/>
  <c r="GE194" i="1"/>
  <c r="GF194" i="1"/>
  <c r="GG194" i="1"/>
  <c r="GB195" i="1"/>
  <c r="GC195" i="1"/>
  <c r="GD195" i="1"/>
  <c r="GE195" i="1"/>
  <c r="GF195" i="1"/>
  <c r="GG195" i="1"/>
  <c r="GB196" i="1"/>
  <c r="GC196" i="1"/>
  <c r="GD196" i="1"/>
  <c r="GE196" i="1"/>
  <c r="GF196" i="1"/>
  <c r="GG196" i="1"/>
  <c r="GB197" i="1"/>
  <c r="GC197" i="1"/>
  <c r="GD197" i="1"/>
  <c r="GE197" i="1"/>
  <c r="GF197" i="1"/>
  <c r="GG197" i="1"/>
  <c r="GB198" i="1"/>
  <c r="GC198" i="1"/>
  <c r="GD198" i="1"/>
  <c r="GE198" i="1"/>
  <c r="GF198" i="1"/>
  <c r="GG198" i="1"/>
  <c r="GB199" i="1"/>
  <c r="GC199" i="1"/>
  <c r="GD199" i="1"/>
  <c r="GE199" i="1"/>
  <c r="GF199" i="1"/>
  <c r="GG199" i="1"/>
  <c r="GB200" i="1"/>
  <c r="GC200" i="1"/>
  <c r="GD200" i="1"/>
  <c r="GE200" i="1"/>
  <c r="GF200" i="1"/>
  <c r="GG200" i="1"/>
  <c r="GB201" i="1"/>
  <c r="GC201" i="1"/>
  <c r="GD201" i="1"/>
  <c r="GE201" i="1"/>
  <c r="GF201" i="1"/>
  <c r="GG201" i="1"/>
  <c r="GB202" i="1"/>
  <c r="GC202" i="1"/>
  <c r="GD202" i="1"/>
  <c r="GE202" i="1"/>
  <c r="GF202" i="1"/>
  <c r="GG202" i="1"/>
  <c r="GB203" i="1"/>
  <c r="GC203" i="1"/>
  <c r="GD203" i="1"/>
  <c r="GE203" i="1"/>
  <c r="GF203" i="1"/>
  <c r="GG203" i="1"/>
  <c r="GB204" i="1"/>
  <c r="GC204" i="1"/>
  <c r="GD204" i="1"/>
  <c r="GE204" i="1"/>
  <c r="GF204" i="1"/>
  <c r="GG204" i="1"/>
  <c r="GB205" i="1"/>
  <c r="GC205" i="1"/>
  <c r="GD205" i="1"/>
  <c r="GE205" i="1"/>
  <c r="GF205" i="1"/>
  <c r="GG205" i="1"/>
  <c r="GB206" i="1"/>
  <c r="GC206" i="1"/>
  <c r="GD206" i="1"/>
  <c r="GE206" i="1"/>
  <c r="GF206" i="1"/>
  <c r="GG206" i="1"/>
  <c r="GB207" i="1"/>
  <c r="GC207" i="1"/>
  <c r="GD207" i="1"/>
  <c r="GE207" i="1"/>
  <c r="GF207" i="1"/>
  <c r="GG207" i="1"/>
  <c r="GB208" i="1"/>
  <c r="GC208" i="1"/>
  <c r="GD208" i="1"/>
  <c r="GE208" i="1"/>
  <c r="GF208" i="1"/>
  <c r="GG208" i="1"/>
  <c r="GB209" i="1"/>
  <c r="GC209" i="1"/>
  <c r="GD209" i="1"/>
  <c r="GE209" i="1"/>
  <c r="GF209" i="1"/>
  <c r="GG209" i="1"/>
  <c r="GB210" i="1"/>
  <c r="GC210" i="1"/>
  <c r="GD210" i="1"/>
  <c r="GE210" i="1"/>
  <c r="GF210" i="1"/>
  <c r="GG210" i="1"/>
  <c r="GB211" i="1"/>
  <c r="GC211" i="1"/>
  <c r="GD211" i="1"/>
  <c r="GE211" i="1"/>
  <c r="GF211" i="1"/>
  <c r="GG211" i="1"/>
  <c r="GB212" i="1"/>
  <c r="GC212" i="1"/>
  <c r="GD212" i="1"/>
  <c r="GE212" i="1"/>
  <c r="GF212" i="1"/>
  <c r="GG212" i="1"/>
  <c r="GB213" i="1"/>
  <c r="GC213" i="1"/>
  <c r="GD213" i="1"/>
  <c r="GE213" i="1"/>
  <c r="GF213" i="1"/>
  <c r="GG213" i="1"/>
  <c r="GB214" i="1"/>
  <c r="GC214" i="1"/>
  <c r="GD214" i="1"/>
  <c r="GE214" i="1"/>
  <c r="GF214" i="1"/>
  <c r="GG214" i="1"/>
  <c r="GB215" i="1"/>
  <c r="GC215" i="1"/>
  <c r="GD215" i="1"/>
  <c r="GE215" i="1"/>
  <c r="GF215" i="1"/>
  <c r="GG215" i="1"/>
  <c r="GB216" i="1"/>
  <c r="GC216" i="1"/>
  <c r="GD216" i="1"/>
  <c r="GE216" i="1"/>
  <c r="GF216" i="1"/>
  <c r="GG216" i="1"/>
  <c r="GB217" i="1"/>
  <c r="GC217" i="1"/>
  <c r="GD217" i="1"/>
  <c r="GE217" i="1"/>
  <c r="GF217" i="1"/>
  <c r="GG217" i="1"/>
  <c r="GB218" i="1"/>
  <c r="GC218" i="1"/>
  <c r="GD218" i="1"/>
  <c r="GE218" i="1"/>
  <c r="GF218" i="1"/>
  <c r="GG218" i="1"/>
  <c r="GB219" i="1"/>
  <c r="GC219" i="1"/>
  <c r="GD219" i="1"/>
  <c r="GE219" i="1"/>
  <c r="GF219" i="1"/>
  <c r="GG219" i="1"/>
  <c r="GB220" i="1"/>
  <c r="GC220" i="1"/>
  <c r="GD220" i="1"/>
  <c r="GE220" i="1"/>
  <c r="GF220" i="1"/>
  <c r="GG220" i="1"/>
  <c r="GB221" i="1"/>
  <c r="GC221" i="1"/>
  <c r="GD221" i="1"/>
  <c r="GE221" i="1"/>
  <c r="GF221" i="1"/>
  <c r="GG221" i="1"/>
  <c r="GB222" i="1"/>
  <c r="GC222" i="1"/>
  <c r="GD222" i="1"/>
  <c r="GE222" i="1"/>
  <c r="GF222" i="1"/>
  <c r="GG222" i="1"/>
  <c r="GB223" i="1"/>
  <c r="GC223" i="1"/>
  <c r="GD223" i="1"/>
  <c r="GE223" i="1"/>
  <c r="GF223" i="1"/>
  <c r="GG223" i="1"/>
  <c r="GB224" i="1"/>
  <c r="GC224" i="1"/>
  <c r="GD224" i="1"/>
  <c r="GE224" i="1"/>
  <c r="GF224" i="1"/>
  <c r="GG224" i="1"/>
  <c r="GB225" i="1"/>
  <c r="GC225" i="1"/>
  <c r="GD225" i="1"/>
  <c r="GE225" i="1"/>
  <c r="GF225" i="1"/>
  <c r="GG225" i="1"/>
  <c r="GB226" i="1"/>
  <c r="GC226" i="1"/>
  <c r="GD226" i="1"/>
  <c r="GE226" i="1"/>
  <c r="GF226" i="1"/>
  <c r="GG226" i="1"/>
  <c r="GB227" i="1"/>
  <c r="GC227" i="1"/>
  <c r="GD227" i="1"/>
  <c r="GE227" i="1"/>
  <c r="GF227" i="1"/>
  <c r="GG227" i="1"/>
  <c r="GB228" i="1"/>
  <c r="GC228" i="1"/>
  <c r="GD228" i="1"/>
  <c r="GE228" i="1"/>
  <c r="GF228" i="1"/>
  <c r="GG228" i="1"/>
  <c r="GB229" i="1"/>
  <c r="GC229" i="1"/>
  <c r="GD229" i="1"/>
  <c r="GE229" i="1"/>
  <c r="GF229" i="1"/>
  <c r="GG229" i="1"/>
  <c r="GB230" i="1"/>
  <c r="GC230" i="1"/>
  <c r="GD230" i="1"/>
  <c r="GE230" i="1"/>
  <c r="GF230" i="1"/>
  <c r="GG230" i="1"/>
  <c r="GB231" i="1"/>
  <c r="GC231" i="1"/>
  <c r="GD231" i="1"/>
  <c r="GE231" i="1"/>
  <c r="GF231" i="1"/>
  <c r="GG231" i="1"/>
  <c r="GB232" i="1"/>
  <c r="GC232" i="1"/>
  <c r="GD232" i="1"/>
  <c r="GE232" i="1"/>
  <c r="GF232" i="1"/>
  <c r="GG232" i="1"/>
  <c r="GB233" i="1"/>
  <c r="GC233" i="1"/>
  <c r="GD233" i="1"/>
  <c r="GE233" i="1"/>
  <c r="GF233" i="1"/>
  <c r="GG233" i="1"/>
  <c r="GB234" i="1"/>
  <c r="GC234" i="1"/>
  <c r="GD234" i="1"/>
  <c r="GE234" i="1"/>
  <c r="GF234" i="1"/>
  <c r="GG234" i="1"/>
  <c r="GB235" i="1"/>
  <c r="GC235" i="1"/>
  <c r="GD235" i="1"/>
  <c r="GE235" i="1"/>
  <c r="GF235" i="1"/>
  <c r="GG235" i="1"/>
  <c r="GB236" i="1"/>
  <c r="GC236" i="1"/>
  <c r="GD236" i="1"/>
  <c r="GE236" i="1"/>
  <c r="GF236" i="1"/>
  <c r="GG236" i="1"/>
  <c r="GB237" i="1"/>
  <c r="GC237" i="1"/>
  <c r="GD237" i="1"/>
  <c r="GE237" i="1"/>
  <c r="GF237" i="1"/>
  <c r="GG237" i="1"/>
  <c r="GB238" i="1"/>
  <c r="GC238" i="1"/>
  <c r="GD238" i="1"/>
  <c r="GE238" i="1"/>
  <c r="GF238" i="1"/>
  <c r="GG238" i="1"/>
  <c r="GB239" i="1"/>
  <c r="GC239" i="1"/>
  <c r="GD239" i="1"/>
  <c r="GE239" i="1"/>
  <c r="GF239" i="1"/>
  <c r="GG239" i="1"/>
  <c r="GB240" i="1"/>
  <c r="GC240" i="1"/>
  <c r="GD240" i="1"/>
  <c r="GE240" i="1"/>
  <c r="GF240" i="1"/>
  <c r="GG240" i="1"/>
  <c r="GB241" i="1"/>
  <c r="GC241" i="1"/>
  <c r="GD241" i="1"/>
  <c r="GE241" i="1"/>
  <c r="GF241" i="1"/>
  <c r="GG241" i="1"/>
  <c r="GB242" i="1"/>
  <c r="GC242" i="1"/>
  <c r="GD242" i="1"/>
  <c r="GE242" i="1"/>
  <c r="GF242" i="1"/>
  <c r="GG242" i="1"/>
  <c r="GB243" i="1"/>
  <c r="GC243" i="1"/>
  <c r="GD243" i="1"/>
  <c r="GE243" i="1"/>
  <c r="GF243" i="1"/>
  <c r="GG243" i="1"/>
  <c r="GB244" i="1"/>
  <c r="GC244" i="1"/>
  <c r="GD244" i="1"/>
  <c r="GE244" i="1"/>
  <c r="GF244" i="1"/>
  <c r="GG244" i="1"/>
  <c r="GB245" i="1"/>
  <c r="GC245" i="1"/>
  <c r="GD245" i="1"/>
  <c r="GF245" i="1"/>
  <c r="GG245" i="1"/>
  <c r="GB246" i="1"/>
  <c r="GC246" i="1"/>
  <c r="GD246" i="1"/>
  <c r="GE246" i="1"/>
  <c r="GF246" i="1"/>
  <c r="GG246" i="1"/>
  <c r="GG142" i="1"/>
  <c r="GE142" i="1"/>
  <c r="GF142" i="1"/>
  <c r="GD142" i="1"/>
  <c r="GC142" i="1"/>
  <c r="GB142" i="1"/>
  <c r="GO137" i="1"/>
  <c r="GL137" i="1"/>
  <c r="GK137" i="1"/>
  <c r="GJ137" i="1"/>
  <c r="GG137" i="1"/>
  <c r="GF137" i="1"/>
  <c r="GE137" i="1"/>
  <c r="GD137" i="1"/>
  <c r="GC137" i="1"/>
  <c r="GB137" i="1"/>
  <c r="Q137" i="1"/>
  <c r="P137" i="1"/>
  <c r="O137" i="1"/>
  <c r="GO136" i="1"/>
  <c r="GL136" i="1"/>
  <c r="GK136" i="1"/>
  <c r="GG136" i="1"/>
  <c r="GF136" i="1"/>
  <c r="GE136" i="1"/>
  <c r="GD136" i="1"/>
  <c r="GC136" i="1"/>
  <c r="GB136" i="1"/>
  <c r="Q136" i="1"/>
  <c r="P136" i="1"/>
  <c r="O136" i="1"/>
  <c r="GO126" i="1"/>
  <c r="GL126" i="1"/>
  <c r="GK126" i="1"/>
  <c r="GG126" i="1"/>
  <c r="GF126" i="1"/>
  <c r="GE126" i="1"/>
  <c r="GD126" i="1"/>
  <c r="GC126" i="1"/>
  <c r="GB126" i="1"/>
  <c r="Q126" i="1"/>
  <c r="P126" i="1"/>
  <c r="O126" i="1"/>
  <c r="GO112" i="1"/>
  <c r="GL112" i="1"/>
  <c r="GK112" i="1"/>
  <c r="GJ112" i="1"/>
  <c r="GI112" i="1"/>
  <c r="GG112" i="1"/>
  <c r="GF112" i="1"/>
  <c r="GE112" i="1"/>
  <c r="GD112" i="1"/>
  <c r="GC112" i="1"/>
  <c r="GB112" i="1"/>
  <c r="Q112" i="1"/>
  <c r="P112" i="1"/>
  <c r="O112" i="1"/>
  <c r="GO106" i="1"/>
  <c r="GL106" i="1"/>
  <c r="GK106" i="1"/>
  <c r="GG106" i="1"/>
  <c r="GF106" i="1"/>
  <c r="GE106" i="1"/>
  <c r="GD106" i="1"/>
  <c r="GC106" i="1"/>
  <c r="GB106" i="1"/>
  <c r="Q106" i="1"/>
  <c r="P106" i="1"/>
  <c r="O106" i="1"/>
  <c r="GO105" i="1"/>
  <c r="GL105" i="1"/>
  <c r="GK105" i="1"/>
  <c r="GJ105" i="1"/>
  <c r="GI105" i="1"/>
  <c r="GG105" i="1"/>
  <c r="GF105" i="1"/>
  <c r="GE105" i="1"/>
  <c r="GD105" i="1"/>
  <c r="GC105" i="1"/>
  <c r="GB105" i="1"/>
  <c r="Q105" i="1"/>
  <c r="P105" i="1"/>
  <c r="O105" i="1"/>
  <c r="GO104" i="1"/>
  <c r="GL104" i="1"/>
  <c r="GK104" i="1"/>
  <c r="GJ104" i="1"/>
  <c r="GI104" i="1"/>
  <c r="GG104" i="1"/>
  <c r="GF104" i="1"/>
  <c r="GE104" i="1"/>
  <c r="GD104" i="1"/>
  <c r="GC104" i="1"/>
  <c r="GB104" i="1"/>
  <c r="Q104" i="1"/>
  <c r="P104" i="1"/>
  <c r="O104" i="1"/>
  <c r="GO103" i="1"/>
  <c r="GL103" i="1"/>
  <c r="GK103" i="1"/>
  <c r="GJ103" i="1"/>
  <c r="GI103" i="1"/>
  <c r="GG103" i="1"/>
  <c r="GF103" i="1"/>
  <c r="GE103" i="1"/>
  <c r="GD103" i="1"/>
  <c r="GC103" i="1"/>
  <c r="GB103" i="1"/>
  <c r="Q103" i="1"/>
  <c r="P103" i="1"/>
  <c r="O103" i="1"/>
  <c r="GO102" i="1"/>
  <c r="GL102" i="1"/>
  <c r="GK102" i="1"/>
  <c r="GJ102" i="1"/>
  <c r="GI102" i="1"/>
  <c r="GG102" i="1"/>
  <c r="GF102" i="1"/>
  <c r="GE102" i="1"/>
  <c r="GD102" i="1"/>
  <c r="GC102" i="1"/>
  <c r="GB102" i="1"/>
  <c r="Q102" i="1"/>
  <c r="P102" i="1"/>
  <c r="O102" i="1"/>
  <c r="GO101" i="1"/>
  <c r="GL101" i="1"/>
  <c r="GK101" i="1"/>
  <c r="GJ101" i="1"/>
  <c r="GI101" i="1"/>
  <c r="GG101" i="1"/>
  <c r="GF101" i="1"/>
  <c r="GE101" i="1"/>
  <c r="GD101" i="1"/>
  <c r="GC101" i="1"/>
  <c r="GB101" i="1"/>
  <c r="Q101" i="1"/>
  <c r="P101" i="1"/>
  <c r="O101" i="1"/>
  <c r="GO100" i="1"/>
  <c r="GL100" i="1"/>
  <c r="GK100" i="1"/>
  <c r="GG100" i="1"/>
  <c r="GF100" i="1"/>
  <c r="GE100" i="1"/>
  <c r="GD100" i="1"/>
  <c r="GC100" i="1"/>
  <c r="GB100" i="1"/>
  <c r="Q100" i="1"/>
  <c r="P100" i="1"/>
  <c r="O100" i="1"/>
  <c r="GO99" i="1"/>
  <c r="GL99" i="1"/>
  <c r="GK99" i="1"/>
  <c r="GJ99" i="1"/>
  <c r="GI99" i="1"/>
  <c r="GG99" i="1"/>
  <c r="GF99" i="1"/>
  <c r="GE99" i="1"/>
  <c r="GD99" i="1"/>
  <c r="GC99" i="1"/>
  <c r="GB99" i="1"/>
  <c r="Q99" i="1"/>
  <c r="P99" i="1"/>
  <c r="O99" i="1"/>
  <c r="GO98" i="1"/>
  <c r="GL98" i="1"/>
  <c r="GJ98" i="1"/>
  <c r="GI98" i="1"/>
  <c r="GG98" i="1"/>
  <c r="GF98" i="1"/>
  <c r="GE98" i="1"/>
  <c r="GD98" i="1"/>
  <c r="GC98" i="1"/>
  <c r="GB98" i="1"/>
  <c r="Q98" i="1"/>
  <c r="P98" i="1"/>
  <c r="O98" i="1"/>
  <c r="GO97" i="1"/>
  <c r="GL97" i="1"/>
  <c r="GK97" i="1"/>
  <c r="GJ97" i="1"/>
  <c r="GI97" i="1"/>
  <c r="GG97" i="1"/>
  <c r="GF97" i="1"/>
  <c r="GE97" i="1"/>
  <c r="GD97" i="1"/>
  <c r="GC97" i="1"/>
  <c r="GB97" i="1"/>
  <c r="Q97" i="1"/>
  <c r="P97" i="1"/>
  <c r="O97" i="1"/>
  <c r="GO96" i="1"/>
  <c r="GL96" i="1"/>
  <c r="GK96" i="1"/>
  <c r="GJ96" i="1"/>
  <c r="GI96" i="1"/>
  <c r="GG96" i="1"/>
  <c r="GF96" i="1"/>
  <c r="GE96" i="1"/>
  <c r="GD96" i="1"/>
  <c r="GC96" i="1"/>
  <c r="GB96" i="1"/>
  <c r="Q96" i="1"/>
  <c r="P96" i="1"/>
  <c r="O96" i="1"/>
  <c r="GO95" i="1"/>
  <c r="GL95" i="1"/>
  <c r="GK95" i="1"/>
  <c r="GJ95" i="1"/>
  <c r="GI95" i="1"/>
  <c r="GG95" i="1"/>
  <c r="GF95" i="1"/>
  <c r="GE95" i="1"/>
  <c r="GD95" i="1"/>
  <c r="GC95" i="1"/>
  <c r="GB95" i="1"/>
  <c r="Q95" i="1"/>
  <c r="P95" i="1"/>
  <c r="O95" i="1"/>
  <c r="GO94" i="1"/>
  <c r="GL94" i="1"/>
  <c r="GK94" i="1"/>
  <c r="GJ94" i="1"/>
  <c r="GI94" i="1"/>
  <c r="GG94" i="1"/>
  <c r="GF94" i="1"/>
  <c r="GE94" i="1"/>
  <c r="GD94" i="1"/>
  <c r="GC94" i="1"/>
  <c r="GB94" i="1"/>
  <c r="Q94" i="1"/>
  <c r="P94" i="1"/>
  <c r="O94" i="1"/>
  <c r="GO93" i="1"/>
  <c r="GL93" i="1"/>
  <c r="GK93" i="1"/>
  <c r="GJ93" i="1"/>
  <c r="GI93" i="1"/>
  <c r="GG93" i="1"/>
  <c r="GF93" i="1"/>
  <c r="GE93" i="1"/>
  <c r="GD93" i="1"/>
  <c r="GC93" i="1"/>
  <c r="GB93" i="1"/>
  <c r="Q93" i="1"/>
  <c r="P93" i="1"/>
  <c r="O93" i="1"/>
  <c r="GO92" i="1"/>
  <c r="GL92" i="1"/>
  <c r="GK92" i="1"/>
  <c r="GJ92" i="1"/>
  <c r="GI92" i="1"/>
  <c r="GG92" i="1"/>
  <c r="GF92" i="1"/>
  <c r="GE92" i="1"/>
  <c r="GD92" i="1"/>
  <c r="GC92" i="1"/>
  <c r="GB92" i="1"/>
  <c r="Q92" i="1"/>
  <c r="P92" i="1"/>
  <c r="O92" i="1"/>
  <c r="GO91" i="1"/>
  <c r="GL91" i="1"/>
  <c r="GK91" i="1"/>
  <c r="GJ91" i="1"/>
  <c r="GI91" i="1"/>
  <c r="GG91" i="1"/>
  <c r="GF91" i="1"/>
  <c r="GE91" i="1"/>
  <c r="GD91" i="1"/>
  <c r="GC91" i="1"/>
  <c r="GB91" i="1"/>
  <c r="Q91" i="1"/>
  <c r="P91" i="1"/>
  <c r="O91" i="1"/>
  <c r="GO90" i="1"/>
  <c r="GL90" i="1"/>
  <c r="GJ90" i="1"/>
  <c r="GI90" i="1"/>
  <c r="GG90" i="1"/>
  <c r="GF90" i="1"/>
  <c r="GE90" i="1"/>
  <c r="GD90" i="1"/>
  <c r="GC90" i="1"/>
  <c r="GB90" i="1"/>
  <c r="Q90" i="1"/>
  <c r="P90" i="1"/>
  <c r="O90" i="1"/>
  <c r="GO87" i="1"/>
  <c r="GL87" i="1"/>
  <c r="GK87" i="1"/>
  <c r="GJ87" i="1"/>
  <c r="GI87" i="1"/>
  <c r="GG87" i="1"/>
  <c r="GF87" i="1"/>
  <c r="GE87" i="1"/>
  <c r="GD87" i="1"/>
  <c r="GC87" i="1"/>
  <c r="GB87" i="1"/>
  <c r="Q87" i="1"/>
  <c r="P87" i="1"/>
  <c r="O87" i="1"/>
  <c r="GO86" i="1"/>
  <c r="GL86" i="1"/>
  <c r="GK86" i="1"/>
  <c r="GJ86" i="1"/>
  <c r="GI86" i="1"/>
  <c r="GG86" i="1"/>
  <c r="GF86" i="1"/>
  <c r="GE86" i="1"/>
  <c r="GD86" i="1"/>
  <c r="GC86" i="1"/>
  <c r="GB86" i="1"/>
  <c r="Q86" i="1"/>
  <c r="P86" i="1"/>
  <c r="O86" i="1"/>
  <c r="GO85" i="1"/>
  <c r="GL85" i="1"/>
  <c r="GK85" i="1"/>
  <c r="GJ85" i="1"/>
  <c r="GI85" i="1"/>
  <c r="GG85" i="1"/>
  <c r="GF85" i="1"/>
  <c r="GE85" i="1"/>
  <c r="GD85" i="1"/>
  <c r="GC85" i="1"/>
  <c r="GB85" i="1"/>
  <c r="Q85" i="1"/>
  <c r="P85" i="1"/>
  <c r="O85" i="1"/>
  <c r="GO84" i="1"/>
  <c r="GL84" i="1"/>
  <c r="GK84" i="1"/>
  <c r="GJ84" i="1"/>
  <c r="GI84" i="1"/>
  <c r="GG84" i="1"/>
  <c r="GF84" i="1"/>
  <c r="GE84" i="1"/>
  <c r="GD84" i="1"/>
  <c r="GC84" i="1"/>
  <c r="GB84" i="1"/>
  <c r="Q84" i="1"/>
  <c r="P84" i="1"/>
  <c r="O84" i="1"/>
  <c r="GO83" i="1"/>
  <c r="GL83" i="1"/>
  <c r="GK83" i="1"/>
  <c r="GJ83" i="1"/>
  <c r="GI83" i="1"/>
  <c r="GG83" i="1"/>
  <c r="GF83" i="1"/>
  <c r="GE83" i="1"/>
  <c r="GD83" i="1"/>
  <c r="GC83" i="1"/>
  <c r="GB83" i="1"/>
  <c r="Q83" i="1"/>
  <c r="P83" i="1"/>
  <c r="O83" i="1"/>
  <c r="GO82" i="1"/>
  <c r="GL82" i="1"/>
  <c r="GK82" i="1"/>
  <c r="GJ82" i="1"/>
  <c r="GI82" i="1"/>
  <c r="GG82" i="1"/>
  <c r="GF82" i="1"/>
  <c r="GE82" i="1"/>
  <c r="GD82" i="1"/>
  <c r="GC82" i="1"/>
  <c r="GB82" i="1"/>
  <c r="Q82" i="1"/>
  <c r="P82" i="1"/>
  <c r="O82" i="1"/>
  <c r="GO81" i="1"/>
  <c r="GL81" i="1"/>
  <c r="GK81" i="1"/>
  <c r="GJ81" i="1"/>
  <c r="GI81" i="1"/>
  <c r="GG81" i="1"/>
  <c r="GF81" i="1"/>
  <c r="GE81" i="1"/>
  <c r="GD81" i="1"/>
  <c r="GC81" i="1"/>
  <c r="GB81" i="1"/>
  <c r="Q81" i="1"/>
  <c r="P81" i="1"/>
  <c r="O81" i="1"/>
  <c r="GO80" i="1"/>
  <c r="GL80" i="1"/>
  <c r="GK80" i="1"/>
  <c r="GJ80" i="1"/>
  <c r="GI80" i="1"/>
  <c r="GG80" i="1"/>
  <c r="GF80" i="1"/>
  <c r="GE80" i="1"/>
  <c r="GD80" i="1"/>
  <c r="GC80" i="1"/>
  <c r="GB80" i="1"/>
  <c r="Q80" i="1"/>
  <c r="P80" i="1"/>
  <c r="O80" i="1"/>
  <c r="GO79" i="1"/>
  <c r="GL79" i="1"/>
  <c r="GK79" i="1"/>
  <c r="GJ79" i="1"/>
  <c r="GI79" i="1"/>
  <c r="GG79" i="1"/>
  <c r="GF79" i="1"/>
  <c r="GE79" i="1"/>
  <c r="GD79" i="1"/>
  <c r="GC79" i="1"/>
  <c r="GB79" i="1"/>
  <c r="Q79" i="1"/>
  <c r="P79" i="1"/>
  <c r="O79" i="1"/>
  <c r="GO78" i="1"/>
  <c r="GL78" i="1"/>
  <c r="GK78" i="1"/>
  <c r="GJ78" i="1"/>
  <c r="GI78" i="1"/>
  <c r="GG78" i="1"/>
  <c r="GF78" i="1"/>
  <c r="GE78" i="1"/>
  <c r="GD78" i="1"/>
  <c r="GC78" i="1"/>
  <c r="GB78" i="1"/>
  <c r="Q78" i="1"/>
  <c r="P78" i="1"/>
  <c r="O78" i="1"/>
  <c r="GO77" i="1"/>
  <c r="GL77" i="1"/>
  <c r="GK77" i="1"/>
  <c r="GJ77" i="1"/>
  <c r="GI77" i="1"/>
  <c r="GG77" i="1"/>
  <c r="GF77" i="1"/>
  <c r="GE77" i="1"/>
  <c r="GD77" i="1"/>
  <c r="GC77" i="1"/>
  <c r="GB77" i="1"/>
  <c r="Q77" i="1"/>
  <c r="P77" i="1"/>
  <c r="O77" i="1"/>
  <c r="GO76" i="1"/>
  <c r="GL76" i="1"/>
  <c r="GK76" i="1"/>
  <c r="GJ76" i="1"/>
  <c r="GI76" i="1"/>
  <c r="GG76" i="1"/>
  <c r="GF76" i="1"/>
  <c r="GE76" i="1"/>
  <c r="GD76" i="1"/>
  <c r="GC76" i="1"/>
  <c r="GB76" i="1"/>
  <c r="Q76" i="1"/>
  <c r="P76" i="1"/>
  <c r="O76" i="1"/>
  <c r="GO75" i="1"/>
  <c r="GL75" i="1"/>
  <c r="GK75" i="1"/>
  <c r="GJ75" i="1"/>
  <c r="GI75" i="1"/>
  <c r="GG75" i="1"/>
  <c r="GF75" i="1"/>
  <c r="GE75" i="1"/>
  <c r="GD75" i="1"/>
  <c r="GC75" i="1"/>
  <c r="GB75" i="1"/>
  <c r="Q75" i="1"/>
  <c r="P75" i="1"/>
  <c r="O75" i="1"/>
  <c r="GO74" i="1"/>
  <c r="GL74" i="1"/>
  <c r="GK74" i="1"/>
  <c r="GJ74" i="1"/>
  <c r="GI74" i="1"/>
  <c r="GG74" i="1"/>
  <c r="GF74" i="1"/>
  <c r="GE74" i="1"/>
  <c r="GD74" i="1"/>
  <c r="GC74" i="1"/>
  <c r="GB74" i="1"/>
  <c r="Q74" i="1"/>
  <c r="P74" i="1"/>
  <c r="O74" i="1"/>
  <c r="GO73" i="1"/>
  <c r="GL73" i="1"/>
  <c r="GK73" i="1"/>
  <c r="GJ73" i="1"/>
  <c r="GI73" i="1"/>
  <c r="GG73" i="1"/>
  <c r="GF73" i="1"/>
  <c r="GE73" i="1"/>
  <c r="GD73" i="1"/>
  <c r="GC73" i="1"/>
  <c r="GB73" i="1"/>
  <c r="Q73" i="1"/>
  <c r="P73" i="1"/>
  <c r="O73" i="1"/>
  <c r="GO72" i="1"/>
  <c r="GL72" i="1"/>
  <c r="GK72" i="1"/>
  <c r="GJ72" i="1"/>
  <c r="GI72" i="1"/>
  <c r="GG72" i="1"/>
  <c r="GF72" i="1"/>
  <c r="GE72" i="1"/>
  <c r="GD72" i="1"/>
  <c r="GC72" i="1"/>
  <c r="GB72" i="1"/>
  <c r="Q72" i="1"/>
  <c r="P72" i="1"/>
  <c r="O72" i="1"/>
  <c r="GO71" i="1"/>
  <c r="GL71" i="1"/>
  <c r="GK71" i="1"/>
  <c r="GJ71" i="1"/>
  <c r="GI71" i="1"/>
  <c r="GG71" i="1"/>
  <c r="GF71" i="1"/>
  <c r="GE71" i="1"/>
  <c r="GD71" i="1"/>
  <c r="GC71" i="1"/>
  <c r="GB71" i="1"/>
  <c r="Q71" i="1"/>
  <c r="P71" i="1"/>
  <c r="O71" i="1"/>
  <c r="GO70" i="1"/>
  <c r="GL70" i="1"/>
  <c r="GK70" i="1"/>
  <c r="GJ70" i="1"/>
  <c r="GI70" i="1"/>
  <c r="GG70" i="1"/>
  <c r="GF70" i="1"/>
  <c r="GE70" i="1"/>
  <c r="GD70" i="1"/>
  <c r="GC70" i="1"/>
  <c r="GB70" i="1"/>
  <c r="Q70" i="1"/>
  <c r="P70" i="1"/>
  <c r="O70" i="1"/>
  <c r="GO69" i="1"/>
  <c r="GL69" i="1"/>
  <c r="GK69" i="1"/>
  <c r="GJ69" i="1"/>
  <c r="GI69" i="1"/>
  <c r="GG69" i="1"/>
  <c r="GF69" i="1"/>
  <c r="GE69" i="1"/>
  <c r="GD69" i="1"/>
  <c r="GC69" i="1"/>
  <c r="GB69" i="1"/>
  <c r="Q69" i="1"/>
  <c r="P69" i="1"/>
  <c r="O69" i="1"/>
  <c r="GO68" i="1"/>
  <c r="GL68" i="1"/>
  <c r="GK68" i="1"/>
  <c r="GJ68" i="1"/>
  <c r="GI68" i="1"/>
  <c r="GG68" i="1"/>
  <c r="GF68" i="1"/>
  <c r="GE68" i="1"/>
  <c r="GD68" i="1"/>
  <c r="GC68" i="1"/>
  <c r="GB68" i="1"/>
  <c r="Q68" i="1"/>
  <c r="P68" i="1"/>
  <c r="O68" i="1"/>
  <c r="GO67" i="1"/>
  <c r="GL67" i="1"/>
  <c r="GK67" i="1"/>
  <c r="GJ67" i="1"/>
  <c r="GI67" i="1"/>
  <c r="GG67" i="1"/>
  <c r="GF67" i="1"/>
  <c r="GE67" i="1"/>
  <c r="GD67" i="1"/>
  <c r="GC67" i="1"/>
  <c r="GB67" i="1"/>
  <c r="Q67" i="1"/>
  <c r="P67" i="1"/>
  <c r="O67" i="1"/>
  <c r="GO66" i="1"/>
  <c r="GL66" i="1"/>
  <c r="GK66" i="1"/>
  <c r="GJ66" i="1"/>
  <c r="GI66" i="1"/>
  <c r="GG66" i="1"/>
  <c r="GF66" i="1"/>
  <c r="GE66" i="1"/>
  <c r="GD66" i="1"/>
  <c r="GC66" i="1"/>
  <c r="GB66" i="1"/>
  <c r="Q66" i="1"/>
  <c r="P66" i="1"/>
  <c r="O66" i="1"/>
  <c r="GO65" i="1"/>
  <c r="GL65" i="1"/>
  <c r="GK65" i="1"/>
  <c r="GJ65" i="1"/>
  <c r="GI65" i="1"/>
  <c r="GG65" i="1"/>
  <c r="GF65" i="1"/>
  <c r="GE65" i="1"/>
  <c r="GD65" i="1"/>
  <c r="GC65" i="1"/>
  <c r="GB65" i="1"/>
  <c r="Q65" i="1"/>
  <c r="P65" i="1"/>
  <c r="O65" i="1"/>
  <c r="GO63" i="1"/>
  <c r="GL63" i="1"/>
  <c r="GK63" i="1"/>
  <c r="GJ63" i="1"/>
  <c r="GI63" i="1"/>
  <c r="GG63" i="1"/>
  <c r="GF63" i="1"/>
  <c r="GE63" i="1"/>
  <c r="GD63" i="1"/>
  <c r="GC63" i="1"/>
  <c r="GB63" i="1"/>
  <c r="Q63" i="1"/>
  <c r="P63" i="1"/>
  <c r="O63" i="1"/>
  <c r="GO62" i="1"/>
  <c r="GL62" i="1"/>
  <c r="GK62" i="1"/>
  <c r="GJ62" i="1"/>
  <c r="GI62" i="1"/>
  <c r="GG62" i="1"/>
  <c r="GF62" i="1"/>
  <c r="GE62" i="1"/>
  <c r="GD62" i="1"/>
  <c r="GC62" i="1"/>
  <c r="GB62" i="1"/>
  <c r="Q62" i="1"/>
  <c r="P62" i="1"/>
  <c r="O62" i="1"/>
  <c r="GO61" i="1"/>
  <c r="GL61" i="1"/>
  <c r="GK61" i="1"/>
  <c r="GJ61" i="1"/>
  <c r="GI61" i="1"/>
  <c r="GG61" i="1"/>
  <c r="GF61" i="1"/>
  <c r="GE61" i="1"/>
  <c r="GD61" i="1"/>
  <c r="GC61" i="1"/>
  <c r="GB61" i="1"/>
  <c r="Q61" i="1"/>
  <c r="P61" i="1"/>
  <c r="O61" i="1"/>
  <c r="GO60" i="1"/>
  <c r="GL60" i="1"/>
  <c r="GK60" i="1"/>
  <c r="GJ60" i="1"/>
  <c r="GI60" i="1"/>
  <c r="GG60" i="1"/>
  <c r="GF60" i="1"/>
  <c r="GE60" i="1"/>
  <c r="GD60" i="1"/>
  <c r="GC60" i="1"/>
  <c r="GB60" i="1"/>
  <c r="Q60" i="1"/>
  <c r="P60" i="1"/>
  <c r="O60" i="1"/>
  <c r="GO59" i="1"/>
  <c r="GL59" i="1"/>
  <c r="GK59" i="1"/>
  <c r="GJ59" i="1"/>
  <c r="GI59" i="1"/>
  <c r="GG59" i="1"/>
  <c r="GF59" i="1"/>
  <c r="GE59" i="1"/>
  <c r="GD59" i="1"/>
  <c r="GC59" i="1"/>
  <c r="GB59" i="1"/>
  <c r="Q59" i="1"/>
  <c r="P59" i="1"/>
  <c r="O59" i="1"/>
  <c r="GO58" i="1"/>
  <c r="GL58" i="1"/>
  <c r="GK58" i="1"/>
  <c r="GJ58" i="1"/>
  <c r="GI58" i="1"/>
  <c r="GG58" i="1"/>
  <c r="GF58" i="1"/>
  <c r="GE58" i="1"/>
  <c r="GD58" i="1"/>
  <c r="GC58" i="1"/>
  <c r="GB58" i="1"/>
  <c r="Q58" i="1"/>
  <c r="P58" i="1"/>
  <c r="O58" i="1"/>
  <c r="GO57" i="1"/>
  <c r="GL57" i="1"/>
  <c r="GK57" i="1"/>
  <c r="GJ57" i="1"/>
  <c r="GI57" i="1"/>
  <c r="GG57" i="1"/>
  <c r="GF57" i="1"/>
  <c r="GE57" i="1"/>
  <c r="GD57" i="1"/>
  <c r="GC57" i="1"/>
  <c r="GB57" i="1"/>
  <c r="Q57" i="1"/>
  <c r="P57" i="1"/>
  <c r="O57" i="1"/>
  <c r="GO56" i="1"/>
  <c r="GL56" i="1"/>
  <c r="GK56" i="1"/>
  <c r="GJ56" i="1"/>
  <c r="GI56" i="1"/>
  <c r="GG56" i="1"/>
  <c r="GF56" i="1"/>
  <c r="GE56" i="1"/>
  <c r="GD56" i="1"/>
  <c r="GC56" i="1"/>
  <c r="GB56" i="1"/>
  <c r="Q56" i="1"/>
  <c r="P56" i="1"/>
  <c r="O56" i="1"/>
  <c r="GO55" i="1"/>
  <c r="GL55" i="1"/>
  <c r="GK55" i="1"/>
  <c r="GJ55" i="1"/>
  <c r="GI55" i="1"/>
  <c r="GG55" i="1"/>
  <c r="GF55" i="1"/>
  <c r="GE55" i="1"/>
  <c r="GD55" i="1"/>
  <c r="GC55" i="1"/>
  <c r="GB55" i="1"/>
  <c r="Q55" i="1"/>
  <c r="P55" i="1"/>
  <c r="O55" i="1"/>
  <c r="GO54" i="1"/>
  <c r="GL54" i="1"/>
  <c r="GK54" i="1"/>
  <c r="GJ54" i="1"/>
  <c r="GI54" i="1"/>
  <c r="GG54" i="1"/>
  <c r="GF54" i="1"/>
  <c r="GE54" i="1"/>
  <c r="GD54" i="1"/>
  <c r="GC54" i="1"/>
  <c r="GB54" i="1"/>
  <c r="Q54" i="1"/>
  <c r="P54" i="1"/>
  <c r="O54" i="1"/>
  <c r="GO53" i="1"/>
  <c r="GL53" i="1"/>
  <c r="GK53" i="1"/>
  <c r="GJ53" i="1"/>
  <c r="GI53" i="1"/>
  <c r="GG53" i="1"/>
  <c r="GF53" i="1"/>
  <c r="GE53" i="1"/>
  <c r="GD53" i="1"/>
  <c r="GC53" i="1"/>
  <c r="GB53" i="1"/>
  <c r="Q53" i="1"/>
  <c r="P53" i="1"/>
  <c r="O53" i="1"/>
  <c r="GO52" i="1"/>
  <c r="GL52" i="1"/>
  <c r="GK52" i="1"/>
  <c r="GJ52" i="1"/>
  <c r="GI52" i="1"/>
  <c r="GG52" i="1"/>
  <c r="GF52" i="1"/>
  <c r="GE52" i="1"/>
  <c r="GD52" i="1"/>
  <c r="GC52" i="1"/>
  <c r="GB52" i="1"/>
  <c r="Q52" i="1"/>
  <c r="P52" i="1"/>
  <c r="O52" i="1"/>
  <c r="GO51" i="1"/>
  <c r="GL51" i="1"/>
  <c r="GK51" i="1"/>
  <c r="GJ51" i="1"/>
  <c r="GI51" i="1"/>
  <c r="GG51" i="1"/>
  <c r="GF51" i="1"/>
  <c r="GE51" i="1"/>
  <c r="GD51" i="1"/>
  <c r="GC51" i="1"/>
  <c r="GB51" i="1"/>
  <c r="Q51" i="1"/>
  <c r="P51" i="1"/>
  <c r="O51" i="1"/>
  <c r="GO50" i="1"/>
  <c r="GL50" i="1"/>
  <c r="GK50" i="1"/>
  <c r="GJ50" i="1"/>
  <c r="GI50" i="1"/>
  <c r="GG50" i="1"/>
  <c r="GF50" i="1"/>
  <c r="GE50" i="1"/>
  <c r="GD50" i="1"/>
  <c r="GC50" i="1"/>
  <c r="GB50" i="1"/>
  <c r="Q50" i="1"/>
  <c r="P50" i="1"/>
  <c r="O50" i="1"/>
  <c r="GO49" i="1"/>
  <c r="GL49" i="1"/>
  <c r="GK49" i="1"/>
  <c r="GJ49" i="1"/>
  <c r="GI49" i="1"/>
  <c r="GG49" i="1"/>
  <c r="GF49" i="1"/>
  <c r="GE49" i="1"/>
  <c r="GD49" i="1"/>
  <c r="GC49" i="1"/>
  <c r="GB49" i="1"/>
  <c r="Q49" i="1"/>
  <c r="P49" i="1"/>
  <c r="O49" i="1"/>
  <c r="GO48" i="1"/>
  <c r="GL48" i="1"/>
  <c r="GK48" i="1"/>
  <c r="GJ48" i="1"/>
  <c r="GI48" i="1"/>
  <c r="GG48" i="1"/>
  <c r="GF48" i="1"/>
  <c r="GE48" i="1"/>
  <c r="GD48" i="1"/>
  <c r="GC48" i="1"/>
  <c r="GB48" i="1"/>
  <c r="Q48" i="1"/>
  <c r="P48" i="1"/>
  <c r="O48" i="1"/>
  <c r="GO47" i="1"/>
  <c r="GL47" i="1"/>
  <c r="GK47" i="1"/>
  <c r="GJ47" i="1"/>
  <c r="GI47" i="1"/>
  <c r="GG47" i="1"/>
  <c r="GF47" i="1"/>
  <c r="GE47" i="1"/>
  <c r="GD47" i="1"/>
  <c r="GC47" i="1"/>
  <c r="GB47" i="1"/>
  <c r="Q47" i="1"/>
  <c r="P47" i="1"/>
  <c r="O47" i="1"/>
  <c r="GO46" i="1"/>
  <c r="GL46" i="1"/>
  <c r="GK46" i="1"/>
  <c r="GJ46" i="1"/>
  <c r="GI46" i="1"/>
  <c r="GG46" i="1"/>
  <c r="GF46" i="1"/>
  <c r="GE46" i="1"/>
  <c r="GD46" i="1"/>
  <c r="GC46" i="1"/>
  <c r="GB46" i="1"/>
  <c r="Q46" i="1"/>
  <c r="P46" i="1"/>
  <c r="O46" i="1"/>
  <c r="GO45" i="1"/>
  <c r="GL45" i="1"/>
  <c r="GK45" i="1"/>
  <c r="GJ45" i="1"/>
  <c r="GI45" i="1"/>
  <c r="GG45" i="1"/>
  <c r="GF45" i="1"/>
  <c r="GE45" i="1"/>
  <c r="GD45" i="1"/>
  <c r="GC45" i="1"/>
  <c r="GB45" i="1"/>
  <c r="Q45" i="1"/>
  <c r="P45" i="1"/>
  <c r="O45" i="1"/>
  <c r="GO44" i="1"/>
  <c r="GL44" i="1"/>
  <c r="GK44" i="1"/>
  <c r="GJ44" i="1"/>
  <c r="GI44" i="1"/>
  <c r="GG44" i="1"/>
  <c r="GF44" i="1"/>
  <c r="GE44" i="1"/>
  <c r="GD44" i="1"/>
  <c r="GC44" i="1"/>
  <c r="GB44" i="1"/>
  <c r="Q44" i="1"/>
  <c r="P44" i="1"/>
  <c r="O44" i="1"/>
  <c r="GO43" i="1"/>
  <c r="GL43" i="1"/>
  <c r="GK43" i="1"/>
  <c r="GJ43" i="1"/>
  <c r="GI43" i="1"/>
  <c r="GG43" i="1"/>
  <c r="GF43" i="1"/>
  <c r="GE43" i="1"/>
  <c r="GD43" i="1"/>
  <c r="GC43" i="1"/>
  <c r="GB43" i="1"/>
  <c r="Q43" i="1"/>
  <c r="P43" i="1"/>
  <c r="O43" i="1"/>
  <c r="GO42" i="1"/>
  <c r="GL42" i="1"/>
  <c r="GK42" i="1"/>
  <c r="GJ42" i="1"/>
  <c r="GI42" i="1"/>
  <c r="GG42" i="1"/>
  <c r="GF42" i="1"/>
  <c r="GE42" i="1"/>
  <c r="GD42" i="1"/>
  <c r="GC42" i="1"/>
  <c r="GB42" i="1"/>
  <c r="Q42" i="1"/>
  <c r="P42" i="1"/>
  <c r="O42" i="1"/>
  <c r="GO41" i="1"/>
  <c r="GL41" i="1"/>
  <c r="GK41" i="1"/>
  <c r="GJ41" i="1"/>
  <c r="GI41" i="1"/>
  <c r="GG41" i="1"/>
  <c r="GF41" i="1"/>
  <c r="GE41" i="1"/>
  <c r="GD41" i="1"/>
  <c r="GC41" i="1"/>
  <c r="GB41" i="1"/>
  <c r="Q41" i="1"/>
  <c r="P41" i="1"/>
  <c r="O41" i="1"/>
  <c r="GO40" i="1"/>
  <c r="GL40" i="1"/>
  <c r="GK40" i="1"/>
  <c r="GJ40" i="1"/>
  <c r="GI40" i="1"/>
  <c r="GG40" i="1"/>
  <c r="GF40" i="1"/>
  <c r="GE40" i="1"/>
  <c r="GD40" i="1"/>
  <c r="GC40" i="1"/>
  <c r="GB40" i="1"/>
  <c r="Q40" i="1"/>
  <c r="P40" i="1"/>
  <c r="O40" i="1"/>
  <c r="GO39" i="1"/>
  <c r="GL39" i="1"/>
  <c r="GK39" i="1"/>
  <c r="GJ39" i="1"/>
  <c r="GI39" i="1"/>
  <c r="GG39" i="1"/>
  <c r="GF39" i="1"/>
  <c r="GD39" i="1"/>
  <c r="GC39" i="1"/>
  <c r="Q39" i="1"/>
  <c r="P39" i="1"/>
  <c r="O39" i="1"/>
  <c r="GO38" i="1"/>
  <c r="GL38" i="1"/>
  <c r="GK38" i="1"/>
  <c r="GJ38" i="1"/>
  <c r="GI38" i="1"/>
  <c r="GG38" i="1"/>
  <c r="GF38" i="1"/>
  <c r="GE38" i="1"/>
  <c r="GD38" i="1"/>
  <c r="GC38" i="1"/>
  <c r="GB38" i="1"/>
  <c r="Q38" i="1"/>
  <c r="P38" i="1"/>
  <c r="O38" i="1"/>
  <c r="GO37" i="1"/>
  <c r="GL37" i="1"/>
  <c r="GK37" i="1"/>
  <c r="GJ37" i="1"/>
  <c r="GI37" i="1"/>
  <c r="GG37" i="1"/>
  <c r="GF37" i="1"/>
  <c r="GE37" i="1"/>
  <c r="GD37" i="1"/>
  <c r="GC37" i="1"/>
  <c r="GB37" i="1"/>
  <c r="Q37" i="1"/>
  <c r="P37" i="1"/>
  <c r="O37" i="1"/>
  <c r="GO36" i="1"/>
  <c r="GL36" i="1"/>
  <c r="GK36" i="1"/>
  <c r="GJ36" i="1"/>
  <c r="GI36" i="1"/>
  <c r="GG36" i="1"/>
  <c r="GF36" i="1"/>
  <c r="GE36" i="1"/>
  <c r="GD36" i="1"/>
  <c r="GC36" i="1"/>
  <c r="GB36" i="1"/>
  <c r="Q36" i="1"/>
  <c r="P36" i="1"/>
  <c r="O36" i="1"/>
  <c r="GO35" i="1"/>
  <c r="GL35" i="1"/>
  <c r="GK35" i="1"/>
  <c r="GJ35" i="1"/>
  <c r="GI35" i="1"/>
  <c r="GG35" i="1"/>
  <c r="GF35" i="1"/>
  <c r="GE35" i="1"/>
  <c r="GD35" i="1"/>
  <c r="GC35" i="1"/>
  <c r="GB35" i="1"/>
  <c r="Q35" i="1"/>
  <c r="P35" i="1"/>
  <c r="O35" i="1"/>
  <c r="GO34" i="1"/>
  <c r="GL34" i="1"/>
  <c r="GK34" i="1"/>
  <c r="GJ34" i="1"/>
  <c r="GI34" i="1"/>
  <c r="GG34" i="1"/>
  <c r="GF34" i="1"/>
  <c r="GE34" i="1"/>
  <c r="GD34" i="1"/>
  <c r="GC34" i="1"/>
  <c r="GB34" i="1"/>
  <c r="Q34" i="1"/>
  <c r="P34" i="1"/>
  <c r="O34" i="1"/>
  <c r="GO33" i="1"/>
  <c r="GL33" i="1"/>
  <c r="GK33" i="1"/>
  <c r="GJ33" i="1"/>
  <c r="GI33" i="1"/>
  <c r="GG33" i="1"/>
  <c r="GF33" i="1"/>
  <c r="GE33" i="1"/>
  <c r="GD33" i="1"/>
  <c r="GC33" i="1"/>
  <c r="GB33" i="1"/>
  <c r="Q33" i="1"/>
  <c r="P33" i="1"/>
  <c r="O33" i="1"/>
  <c r="GO32" i="1"/>
  <c r="GL32" i="1"/>
  <c r="GK32" i="1"/>
  <c r="GJ32" i="1"/>
  <c r="GI32" i="1"/>
  <c r="GG32" i="1"/>
  <c r="GF32" i="1"/>
  <c r="GE32" i="1"/>
  <c r="GD32" i="1"/>
  <c r="GC32" i="1"/>
  <c r="GB32" i="1"/>
  <c r="Q32" i="1"/>
  <c r="P32" i="1"/>
  <c r="O32" i="1"/>
  <c r="GO31" i="1"/>
  <c r="GL31" i="1"/>
  <c r="GK31" i="1"/>
  <c r="GJ31" i="1"/>
  <c r="GI31" i="1"/>
  <c r="GG31" i="1"/>
  <c r="GF31" i="1"/>
  <c r="GE31" i="1"/>
  <c r="GD31" i="1"/>
  <c r="GC31" i="1"/>
  <c r="GB31" i="1"/>
  <c r="Q31" i="1"/>
  <c r="P31" i="1"/>
  <c r="O31" i="1"/>
  <c r="GO30" i="1"/>
  <c r="GL30" i="1"/>
  <c r="GK30" i="1"/>
  <c r="GJ30" i="1"/>
  <c r="GI30" i="1"/>
  <c r="GG30" i="1"/>
  <c r="GF30" i="1"/>
  <c r="GE30" i="1"/>
  <c r="GD30" i="1"/>
  <c r="GC30" i="1"/>
  <c r="GB30" i="1"/>
  <c r="Q30" i="1"/>
  <c r="P30" i="1"/>
  <c r="O30" i="1"/>
  <c r="GO29" i="1"/>
  <c r="GL29" i="1"/>
  <c r="GK29" i="1"/>
  <c r="GJ29" i="1"/>
  <c r="GI29" i="1"/>
  <c r="GG29" i="1"/>
  <c r="GF29" i="1"/>
  <c r="GE29" i="1"/>
  <c r="GD29" i="1"/>
  <c r="GC29" i="1"/>
  <c r="GB29" i="1"/>
  <c r="Q29" i="1"/>
  <c r="P29" i="1"/>
  <c r="O29" i="1"/>
  <c r="GO28" i="1"/>
  <c r="GL28" i="1"/>
  <c r="GK28" i="1"/>
  <c r="GJ28" i="1"/>
  <c r="GI28" i="1"/>
  <c r="GG28" i="1"/>
  <c r="GF28" i="1"/>
  <c r="GE28" i="1"/>
  <c r="GD28" i="1"/>
  <c r="GC28" i="1"/>
  <c r="GB28" i="1"/>
  <c r="Q28" i="1"/>
  <c r="P28" i="1"/>
  <c r="O28" i="1"/>
  <c r="GO27" i="1"/>
  <c r="GL27" i="1"/>
  <c r="GK27" i="1"/>
  <c r="GJ27" i="1"/>
  <c r="GI27" i="1"/>
  <c r="GG27" i="1"/>
  <c r="GF27" i="1"/>
  <c r="GE27" i="1"/>
  <c r="GD27" i="1"/>
  <c r="GC27" i="1"/>
  <c r="GB27" i="1"/>
  <c r="Q27" i="1"/>
  <c r="P27" i="1"/>
  <c r="O27" i="1"/>
  <c r="GO26" i="1"/>
  <c r="GL26" i="1"/>
  <c r="GK26" i="1"/>
  <c r="GJ26" i="1"/>
  <c r="GI26" i="1"/>
  <c r="GG26" i="1"/>
  <c r="GF26" i="1"/>
  <c r="GE26" i="1"/>
  <c r="GD26" i="1"/>
  <c r="GC26" i="1"/>
  <c r="GB26" i="1"/>
  <c r="Q26" i="1"/>
  <c r="P26" i="1"/>
  <c r="O26" i="1"/>
  <c r="GO25" i="1"/>
  <c r="GL25" i="1"/>
  <c r="GK25" i="1"/>
  <c r="GJ25" i="1"/>
  <c r="GI25" i="1"/>
  <c r="GG25" i="1"/>
  <c r="GF25" i="1"/>
  <c r="GE25" i="1"/>
  <c r="GD25" i="1"/>
  <c r="GC25" i="1"/>
  <c r="GB25" i="1"/>
  <c r="Q25" i="1"/>
  <c r="P25" i="1"/>
  <c r="O25" i="1"/>
  <c r="GO24" i="1"/>
  <c r="GL24" i="1"/>
  <c r="GK24" i="1"/>
  <c r="GJ24" i="1"/>
  <c r="GI24" i="1"/>
  <c r="GG24" i="1"/>
  <c r="GF24" i="1"/>
  <c r="GE24" i="1"/>
  <c r="GD24" i="1"/>
  <c r="GC24" i="1"/>
  <c r="GB24" i="1"/>
  <c r="Q24" i="1"/>
  <c r="P24" i="1"/>
  <c r="O24" i="1"/>
  <c r="GO23" i="1"/>
  <c r="GL23" i="1"/>
  <c r="GK23" i="1"/>
  <c r="GJ23" i="1"/>
  <c r="GI23" i="1"/>
  <c r="GG23" i="1"/>
  <c r="GF23" i="1"/>
  <c r="GE23" i="1"/>
  <c r="GD23" i="1"/>
  <c r="GC23" i="1"/>
  <c r="GB23" i="1"/>
  <c r="Q23" i="1"/>
  <c r="P23" i="1"/>
  <c r="O23" i="1"/>
  <c r="GO21" i="1"/>
  <c r="GL21" i="1"/>
  <c r="GK21" i="1"/>
  <c r="GJ21" i="1"/>
  <c r="GI21" i="1"/>
  <c r="GG21" i="1"/>
  <c r="GF21" i="1"/>
  <c r="GE21" i="1"/>
  <c r="GD21" i="1"/>
  <c r="GC21" i="1"/>
  <c r="GB21" i="1"/>
  <c r="Q21" i="1"/>
  <c r="P21" i="1"/>
  <c r="O21" i="1"/>
  <c r="GO20" i="1"/>
  <c r="GL20" i="1"/>
  <c r="GK20" i="1"/>
  <c r="GJ20" i="1"/>
  <c r="GI20" i="1"/>
  <c r="GG20" i="1"/>
  <c r="GF20" i="1"/>
  <c r="GE20" i="1"/>
  <c r="GD20" i="1"/>
  <c r="GC20" i="1"/>
  <c r="GB20" i="1"/>
  <c r="Q20" i="1"/>
  <c r="P20" i="1"/>
  <c r="O20" i="1"/>
  <c r="GO19" i="1"/>
  <c r="GL19" i="1"/>
  <c r="GK19" i="1"/>
  <c r="GJ19" i="1"/>
  <c r="GI19" i="1"/>
  <c r="GG19" i="1"/>
  <c r="GF19" i="1"/>
  <c r="GE19" i="1"/>
  <c r="GD19" i="1"/>
  <c r="GC19" i="1"/>
  <c r="GB19" i="1"/>
  <c r="Q19" i="1"/>
  <c r="P19" i="1"/>
  <c r="O19" i="1"/>
  <c r="GO18" i="1"/>
  <c r="GL18" i="1"/>
  <c r="GK18" i="1"/>
  <c r="GJ18" i="1"/>
  <c r="GI18" i="1"/>
  <c r="GG18" i="1"/>
  <c r="GF18" i="1"/>
  <c r="GE18" i="1"/>
  <c r="GD18" i="1"/>
  <c r="GC18" i="1"/>
  <c r="GB18" i="1"/>
  <c r="Q18" i="1"/>
  <c r="P18" i="1"/>
  <c r="O18" i="1"/>
  <c r="GO17" i="1"/>
  <c r="GL17" i="1"/>
  <c r="GK17" i="1"/>
  <c r="GJ17" i="1"/>
  <c r="GI17" i="1"/>
  <c r="GG17" i="1"/>
  <c r="GF17" i="1"/>
  <c r="GE17" i="1"/>
  <c r="GD17" i="1"/>
  <c r="GC17" i="1"/>
  <c r="GB17" i="1"/>
  <c r="Q17" i="1"/>
  <c r="P17" i="1"/>
  <c r="O17" i="1"/>
  <c r="GO16" i="1"/>
  <c r="GL16" i="1"/>
  <c r="GK16" i="1"/>
  <c r="GJ16" i="1"/>
  <c r="GI16" i="1"/>
  <c r="GG16" i="1"/>
  <c r="GF16" i="1"/>
  <c r="GE16" i="1"/>
  <c r="GD16" i="1"/>
  <c r="GC16" i="1"/>
  <c r="GB16" i="1"/>
  <c r="Q16" i="1"/>
  <c r="P16" i="1"/>
  <c r="O16" i="1"/>
  <c r="GO15" i="1"/>
  <c r="GL15" i="1"/>
  <c r="GK15" i="1"/>
  <c r="GJ15" i="1"/>
  <c r="GI15" i="1"/>
  <c r="GG15" i="1"/>
  <c r="GF15" i="1"/>
  <c r="GE15" i="1"/>
  <c r="GD15" i="1"/>
  <c r="GC15" i="1"/>
  <c r="GB15" i="1"/>
  <c r="Q15" i="1"/>
  <c r="P15" i="1"/>
  <c r="O15" i="1"/>
  <c r="GO14" i="1"/>
  <c r="GL14" i="1"/>
  <c r="GK14" i="1"/>
  <c r="GJ14" i="1"/>
  <c r="GI14" i="1"/>
  <c r="GG14" i="1"/>
  <c r="GF14" i="1"/>
  <c r="GE14" i="1"/>
  <c r="GD14" i="1"/>
  <c r="GC14" i="1"/>
  <c r="GB14" i="1"/>
  <c r="Q14" i="1"/>
  <c r="P14" i="1"/>
  <c r="O14" i="1"/>
  <c r="GO13" i="1"/>
  <c r="GL13" i="1"/>
  <c r="GK13" i="1"/>
  <c r="GJ13" i="1"/>
  <c r="GI13" i="1"/>
  <c r="GG13" i="1"/>
  <c r="GF13" i="1"/>
  <c r="GE13" i="1"/>
  <c r="GD13" i="1"/>
  <c r="GC13" i="1"/>
  <c r="GB13" i="1"/>
  <c r="Q13" i="1"/>
  <c r="P13" i="1"/>
  <c r="O13" i="1"/>
  <c r="GO12" i="1"/>
  <c r="GL12" i="1"/>
  <c r="GK12" i="1"/>
  <c r="GJ12" i="1"/>
  <c r="GI12" i="1"/>
  <c r="GG12" i="1"/>
  <c r="GF12" i="1"/>
  <c r="GE12" i="1"/>
  <c r="GD12" i="1"/>
  <c r="GC12" i="1"/>
  <c r="GB12" i="1"/>
  <c r="Q12" i="1"/>
  <c r="P12" i="1"/>
  <c r="O12" i="1"/>
  <c r="GO11" i="1"/>
  <c r="GL11" i="1"/>
  <c r="GK11" i="1"/>
  <c r="GJ11" i="1"/>
  <c r="GI11" i="1"/>
  <c r="GG11" i="1"/>
  <c r="GF11" i="1"/>
  <c r="GE11" i="1"/>
  <c r="GD11" i="1"/>
  <c r="GC11" i="1"/>
  <c r="GB11" i="1"/>
  <c r="Q11" i="1"/>
  <c r="P11" i="1"/>
  <c r="O11" i="1"/>
  <c r="GO10" i="1"/>
  <c r="GL10" i="1"/>
  <c r="GK10" i="1"/>
  <c r="GJ10" i="1"/>
  <c r="GI10" i="1"/>
  <c r="GG10" i="1"/>
  <c r="GF10" i="1"/>
  <c r="GE10" i="1"/>
  <c r="GD10" i="1"/>
  <c r="GC10" i="1"/>
  <c r="GB10" i="1"/>
  <c r="Q10" i="1"/>
  <c r="P10" i="1"/>
  <c r="O10" i="1"/>
  <c r="GO9" i="1"/>
  <c r="GL9" i="1"/>
  <c r="GK9" i="1"/>
  <c r="GJ9" i="1"/>
  <c r="GI9" i="1"/>
  <c r="GG9" i="1"/>
  <c r="GF9" i="1"/>
  <c r="GE9" i="1"/>
  <c r="GD9" i="1"/>
  <c r="GC9" i="1"/>
  <c r="GB9" i="1"/>
  <c r="Q9" i="1"/>
  <c r="P9" i="1"/>
  <c r="O9" i="1"/>
  <c r="GO8" i="1"/>
  <c r="GL8" i="1"/>
  <c r="GK8" i="1"/>
  <c r="GJ8" i="1"/>
  <c r="GI8" i="1"/>
  <c r="GG8" i="1"/>
  <c r="GF8" i="1"/>
  <c r="GE8" i="1"/>
  <c r="GD8" i="1"/>
  <c r="GC8" i="1"/>
  <c r="GB8" i="1"/>
  <c r="Q8" i="1"/>
  <c r="P8" i="1"/>
  <c r="O8" i="1"/>
  <c r="GO7" i="1"/>
  <c r="GL7" i="1"/>
  <c r="GK7" i="1"/>
  <c r="GJ7" i="1"/>
  <c r="GI7" i="1"/>
  <c r="GG7" i="1"/>
  <c r="GF7" i="1"/>
  <c r="GE7" i="1"/>
  <c r="GD7" i="1"/>
  <c r="GC7" i="1"/>
  <c r="GB7" i="1"/>
  <c r="Q7" i="1"/>
  <c r="P7" i="1"/>
  <c r="O7" i="1"/>
  <c r="GO6" i="1"/>
  <c r="GL6" i="1"/>
  <c r="GK6" i="1"/>
  <c r="GJ6" i="1"/>
  <c r="GI6" i="1"/>
  <c r="GG6" i="1"/>
  <c r="GF6" i="1"/>
  <c r="GE6" i="1"/>
  <c r="GD6" i="1"/>
  <c r="GC6" i="1"/>
  <c r="GB6" i="1"/>
  <c r="Q6" i="1"/>
  <c r="P6" i="1"/>
  <c r="O6" i="1"/>
  <c r="GO5" i="1"/>
  <c r="GL5" i="1"/>
  <c r="GK5" i="1"/>
  <c r="GJ5" i="1"/>
  <c r="GI5" i="1"/>
  <c r="GG5" i="1"/>
  <c r="GF5" i="1"/>
  <c r="GE5" i="1"/>
  <c r="GD5" i="1"/>
  <c r="GC5" i="1"/>
  <c r="GB5" i="1"/>
  <c r="Q5" i="1"/>
  <c r="P5" i="1"/>
  <c r="O5" i="1"/>
  <c r="GO4" i="1"/>
  <c r="GL4" i="1"/>
  <c r="GK4" i="1"/>
  <c r="GJ4" i="1"/>
  <c r="GI4" i="1"/>
  <c r="GG4" i="1"/>
  <c r="GF4" i="1"/>
  <c r="GE4" i="1"/>
  <c r="GD4" i="1"/>
  <c r="GC4" i="1"/>
  <c r="GB4" i="1"/>
  <c r="Q4" i="1"/>
  <c r="P4" i="1"/>
  <c r="O4" i="1"/>
  <c r="GO3" i="1"/>
  <c r="GL3" i="1"/>
  <c r="GK3" i="1"/>
  <c r="GJ3" i="1"/>
  <c r="GI3" i="1"/>
  <c r="GG3" i="1"/>
  <c r="GF3" i="1"/>
  <c r="GE3" i="1"/>
  <c r="GD3" i="1"/>
  <c r="GC3" i="1"/>
  <c r="GB3" i="1"/>
  <c r="Q3" i="1"/>
  <c r="P3" i="1"/>
  <c r="O3" i="1"/>
  <c r="GO2" i="1"/>
  <c r="GJ2" i="1"/>
  <c r="GI2" i="1"/>
  <c r="GG2" i="1"/>
  <c r="GF2" i="1"/>
  <c r="GE2" i="1"/>
  <c r="GD2" i="1"/>
  <c r="GB2" i="1"/>
  <c r="Q2" i="1"/>
  <c r="P2" i="1"/>
  <c r="O2" i="1"/>
  <c r="CJ137" i="1" l="1"/>
  <c r="CJ185" i="1"/>
  <c r="CJ209" i="1"/>
  <c r="JD237" i="1"/>
  <c r="JD173" i="1"/>
  <c r="JD76" i="1"/>
  <c r="JD10" i="1"/>
  <c r="IZ236" i="1"/>
  <c r="JD180" i="1"/>
  <c r="JD156" i="1"/>
  <c r="IZ101" i="1"/>
  <c r="IZ75" i="1"/>
  <c r="JD17" i="1"/>
  <c r="FN169" i="1"/>
  <c r="FI38" i="1"/>
  <c r="FI186" i="1"/>
  <c r="FN203" i="1"/>
  <c r="FN155" i="1"/>
  <c r="FN165" i="1"/>
  <c r="FN76" i="1"/>
  <c r="FN58" i="1"/>
  <c r="FI222" i="1"/>
  <c r="FI99" i="1"/>
  <c r="FN81" i="1"/>
  <c r="CJ11" i="1"/>
  <c r="CJ15" i="1"/>
  <c r="CJ246" i="1"/>
  <c r="JD228" i="1"/>
  <c r="JD204" i="1"/>
  <c r="JD67" i="1"/>
  <c r="JD42" i="1"/>
  <c r="FN162" i="1"/>
  <c r="FN97" i="1"/>
  <c r="FN21" i="1"/>
  <c r="FN241" i="1"/>
  <c r="FN157" i="1"/>
  <c r="FN188" i="1"/>
  <c r="JD189" i="1"/>
  <c r="JD94" i="1"/>
  <c r="JD27" i="1"/>
  <c r="JD148" i="1"/>
  <c r="JD93" i="1"/>
  <c r="IZ11" i="1"/>
  <c r="FN8" i="1"/>
  <c r="FN142" i="1"/>
  <c r="FN71" i="1"/>
  <c r="FN195" i="1"/>
  <c r="FN237" i="1"/>
  <c r="FN153" i="1"/>
  <c r="FI31" i="1"/>
  <c r="FI63" i="1"/>
  <c r="FI218" i="1"/>
  <c r="FI95" i="1"/>
  <c r="JD196" i="1"/>
  <c r="JD172" i="1"/>
  <c r="JD34" i="1"/>
  <c r="JD9" i="1"/>
  <c r="FN208" i="1"/>
  <c r="FN9" i="1"/>
  <c r="FN106" i="1"/>
  <c r="FI174" i="1"/>
  <c r="FN65" i="1"/>
  <c r="FI33" i="1"/>
  <c r="CJ37" i="1"/>
  <c r="JD205" i="1"/>
  <c r="JD137" i="1"/>
  <c r="JD43" i="1"/>
  <c r="JD244" i="1"/>
  <c r="JD220" i="1"/>
  <c r="JD83" i="1"/>
  <c r="JD58" i="1"/>
  <c r="FN215" i="1"/>
  <c r="FN179" i="1"/>
  <c r="FN104" i="1"/>
  <c r="FN102" i="1"/>
  <c r="FN87" i="1"/>
  <c r="FN59" i="1"/>
  <c r="FI112" i="1"/>
  <c r="JD166" i="1"/>
  <c r="JD95" i="1"/>
  <c r="JD52" i="1"/>
  <c r="JD28" i="1"/>
  <c r="FN200" i="1"/>
  <c r="JD230" i="1"/>
  <c r="JD214" i="1"/>
  <c r="JD198" i="1"/>
  <c r="JD182" i="1"/>
  <c r="FN239" i="1"/>
  <c r="FN78" i="1"/>
  <c r="FI150" i="1"/>
  <c r="FI29" i="1"/>
  <c r="CJ7" i="1"/>
  <c r="CJ19" i="1"/>
  <c r="JD142" i="1"/>
  <c r="JD69" i="1"/>
  <c r="JD44" i="1"/>
  <c r="JD3" i="1"/>
  <c r="FN4" i="1"/>
  <c r="FN168" i="1"/>
  <c r="FN180" i="1"/>
  <c r="FN11" i="1"/>
  <c r="JD158" i="1"/>
  <c r="FN66" i="1"/>
  <c r="FI6" i="1"/>
  <c r="FI73" i="1"/>
  <c r="FI246" i="1"/>
  <c r="CJ16" i="1"/>
  <c r="JD174" i="1"/>
  <c r="JD85" i="1"/>
  <c r="JD60" i="1"/>
  <c r="JD19" i="1"/>
  <c r="FN223" i="1"/>
  <c r="FI46" i="1"/>
  <c r="FI24" i="1"/>
  <c r="JD238" i="1"/>
  <c r="JD222" i="1"/>
  <c r="JD206" i="1"/>
  <c r="JD190" i="1"/>
  <c r="FN219" i="1"/>
  <c r="FN175" i="1"/>
  <c r="FN161" i="1"/>
  <c r="FN80" i="1"/>
  <c r="FN53" i="1"/>
  <c r="FN160" i="1"/>
  <c r="JD96" i="1"/>
  <c r="FN187" i="1"/>
  <c r="FN92" i="1"/>
  <c r="FN17" i="1"/>
  <c r="FN136" i="1"/>
  <c r="FI43" i="1"/>
  <c r="FI30" i="1"/>
  <c r="JD175" i="1"/>
  <c r="JD61" i="1"/>
  <c r="FN244" i="1"/>
  <c r="FN196" i="1"/>
  <c r="FN183" i="1"/>
  <c r="FN86" i="1"/>
  <c r="FN145" i="1"/>
  <c r="CJ49" i="1"/>
  <c r="CJ53" i="1"/>
  <c r="CJ126" i="1"/>
  <c r="JD223" i="1"/>
  <c r="FN83" i="1"/>
  <c r="FN137" i="1"/>
  <c r="FN204" i="1"/>
  <c r="FI182" i="1"/>
  <c r="FI152" i="1"/>
  <c r="JD143" i="1"/>
  <c r="FN209" i="1"/>
  <c r="CJ5" i="1"/>
  <c r="CJ21" i="1"/>
  <c r="CJ38" i="1"/>
  <c r="CJ42" i="1"/>
  <c r="CJ79" i="1"/>
  <c r="CJ83" i="1"/>
  <c r="CJ93" i="1"/>
  <c r="CJ136" i="1"/>
  <c r="CJ144" i="1"/>
  <c r="CJ152" i="1"/>
  <c r="CJ156" i="1"/>
  <c r="CJ172" i="1"/>
  <c r="CJ176" i="1"/>
  <c r="CJ180" i="1"/>
  <c r="CJ204" i="1"/>
  <c r="CJ208" i="1"/>
  <c r="CJ236" i="1"/>
  <c r="JD191" i="1"/>
  <c r="FN143" i="1"/>
  <c r="FN224" i="1"/>
  <c r="FN235" i="1"/>
  <c r="FN171" i="1"/>
  <c r="FN74" i="1"/>
  <c r="FN205" i="1"/>
  <c r="FI35" i="1"/>
  <c r="JD239" i="1"/>
  <c r="FN207" i="1"/>
  <c r="JD159" i="1"/>
  <c r="JD45" i="1"/>
  <c r="FN79" i="1"/>
  <c r="FN19" i="1"/>
  <c r="FI10" i="1"/>
  <c r="FI55" i="1"/>
  <c r="FI49" i="1"/>
  <c r="FN15" i="1"/>
  <c r="D342" i="3"/>
  <c r="E342" i="3" s="1"/>
  <c r="B415" i="3"/>
  <c r="D415" i="3"/>
  <c r="C415" i="3"/>
  <c r="FN176" i="1"/>
  <c r="FN245" i="1"/>
  <c r="FN213" i="1"/>
  <c r="FN181" i="1"/>
  <c r="FN149" i="1"/>
  <c r="FN84" i="1"/>
  <c r="FI51" i="1"/>
  <c r="FI61" i="1"/>
  <c r="JD4" i="1"/>
  <c r="IZ4" i="1"/>
  <c r="JD20" i="1"/>
  <c r="IZ20" i="1"/>
  <c r="JD37" i="1"/>
  <c r="IZ37" i="1"/>
  <c r="JD53" i="1"/>
  <c r="IZ53" i="1"/>
  <c r="JD70" i="1"/>
  <c r="IZ70" i="1"/>
  <c r="JD86" i="1"/>
  <c r="IZ86" i="1"/>
  <c r="JD104" i="1"/>
  <c r="IZ104" i="1"/>
  <c r="JD151" i="1"/>
  <c r="IZ151" i="1"/>
  <c r="JD167" i="1"/>
  <c r="IZ167" i="1"/>
  <c r="JD183" i="1"/>
  <c r="IZ183" i="1"/>
  <c r="JD199" i="1"/>
  <c r="IZ199" i="1"/>
  <c r="JD215" i="1"/>
  <c r="IZ215" i="1"/>
  <c r="JD231" i="1"/>
  <c r="IZ231" i="1"/>
  <c r="FI20" i="1"/>
  <c r="D414" i="3"/>
  <c r="C414" i="3"/>
  <c r="FN240" i="1"/>
  <c r="FN144" i="1"/>
  <c r="FI230" i="1"/>
  <c r="FI198" i="1"/>
  <c r="FI166" i="1"/>
  <c r="FI103" i="1"/>
  <c r="FI69" i="1"/>
  <c r="FI57" i="1"/>
  <c r="FN2" i="1"/>
  <c r="C418" i="3"/>
  <c r="B418" i="3"/>
  <c r="E418" i="3"/>
  <c r="JD29" i="1"/>
  <c r="JD78" i="1"/>
  <c r="IZ2" i="1"/>
  <c r="IZ232" i="1"/>
  <c r="IZ216" i="1"/>
  <c r="IZ200" i="1"/>
  <c r="IZ184" i="1"/>
  <c r="IZ168" i="1"/>
  <c r="IZ152" i="1"/>
  <c r="IZ105" i="1"/>
  <c r="IZ87" i="1"/>
  <c r="IZ71" i="1"/>
  <c r="IZ54" i="1"/>
  <c r="IZ38" i="1"/>
  <c r="IZ21" i="1"/>
  <c r="IZ5" i="1"/>
  <c r="JD246" i="1"/>
  <c r="JD229" i="1"/>
  <c r="JD213" i="1"/>
  <c r="JD197" i="1"/>
  <c r="JD181" i="1"/>
  <c r="JD165" i="1"/>
  <c r="JD149" i="1"/>
  <c r="JD102" i="1"/>
  <c r="JD84" i="1"/>
  <c r="JD68" i="1"/>
  <c r="JD51" i="1"/>
  <c r="JD35" i="1"/>
  <c r="JD18" i="1"/>
  <c r="JD99" i="1"/>
  <c r="JD81" i="1"/>
  <c r="JD65" i="1"/>
  <c r="JD48" i="1"/>
  <c r="JD32" i="1"/>
  <c r="JD15" i="1"/>
</calcChain>
</file>

<file path=xl/sharedStrings.xml><?xml version="1.0" encoding="utf-8"?>
<sst xmlns="http://schemas.openxmlformats.org/spreadsheetml/2006/main" count="1242" uniqueCount="463">
  <si>
    <t>Plot</t>
  </si>
  <si>
    <t>Rep</t>
  </si>
  <si>
    <t>Hybrid</t>
  </si>
  <si>
    <t>YOR</t>
  </si>
  <si>
    <t>Nrate</t>
  </si>
  <si>
    <t>V2Pop</t>
  </si>
  <si>
    <t>R1Height</t>
  </si>
  <si>
    <t>R6Lodge</t>
  </si>
  <si>
    <t>R6Barren</t>
  </si>
  <si>
    <t>R1GL</t>
  </si>
  <si>
    <t>R3GL</t>
  </si>
  <si>
    <t>R5GL</t>
  </si>
  <si>
    <t>V14LAI</t>
  </si>
  <si>
    <t>V17LAI</t>
  </si>
  <si>
    <t>R1LAI</t>
  </si>
  <si>
    <t>R2LAI</t>
  </si>
  <si>
    <t>R3LAI</t>
  </si>
  <si>
    <t>R5LAI</t>
  </si>
  <si>
    <t>R1PKRow</t>
  </si>
  <si>
    <t>R1PKLen</t>
  </si>
  <si>
    <t>R1PNK</t>
  </si>
  <si>
    <t>R1ASI</t>
  </si>
  <si>
    <t>R1DaysR1</t>
  </si>
  <si>
    <t>R1SPAD</t>
  </si>
  <si>
    <t>R2SPAD</t>
  </si>
  <si>
    <t>R3SPAD</t>
  </si>
  <si>
    <t>R5SPAD</t>
  </si>
  <si>
    <t>R6ComGYBu</t>
  </si>
  <si>
    <t>R6ComGYKg</t>
  </si>
  <si>
    <t>R6Shell%Barren</t>
  </si>
  <si>
    <t>R6GYHand</t>
  </si>
  <si>
    <t>-2TotDwKg</t>
  </si>
  <si>
    <t>R1LvsDwKg</t>
  </si>
  <si>
    <t>R1StmDwKg</t>
  </si>
  <si>
    <t>R1EarsDwKg</t>
  </si>
  <si>
    <t>R1Ears2DwKg</t>
  </si>
  <si>
    <t>R1TotDwKg</t>
  </si>
  <si>
    <t>+2LvsDwKg</t>
  </si>
  <si>
    <t>+2StmDwKg</t>
  </si>
  <si>
    <t>+2TotDwKg</t>
  </si>
  <si>
    <t>R1S:LDwKg</t>
  </si>
  <si>
    <t>R1%LvsDwKg</t>
  </si>
  <si>
    <t>R1%StmDwKg</t>
  </si>
  <si>
    <t>R6LvsDwK</t>
  </si>
  <si>
    <t>R6StmDwK</t>
  </si>
  <si>
    <t>R6StovDwK</t>
  </si>
  <si>
    <t>R6KerDwK</t>
  </si>
  <si>
    <t>R6CobDwK</t>
  </si>
  <si>
    <t>R6TotDwK</t>
  </si>
  <si>
    <t>R6S:LDwK</t>
  </si>
  <si>
    <t>R6%LvsDwK</t>
  </si>
  <si>
    <t>R6%StmDwK</t>
  </si>
  <si>
    <t>R6LvsRemobDwK</t>
  </si>
  <si>
    <t>R6StmRemobDwk</t>
  </si>
  <si>
    <t>R6StovRemobDwK</t>
  </si>
  <si>
    <t>PostDM</t>
  </si>
  <si>
    <t>%PostDM</t>
  </si>
  <si>
    <t>R1LvsNc</t>
  </si>
  <si>
    <t>R1StmNc</t>
  </si>
  <si>
    <t>R1EarsNc</t>
  </si>
  <si>
    <t>R1Ears2Nc</t>
  </si>
  <si>
    <t>R1TotNc</t>
  </si>
  <si>
    <t>R6LvsNc</t>
  </si>
  <si>
    <t>R6StmNc</t>
  </si>
  <si>
    <t>R6StovNc</t>
  </si>
  <si>
    <t>R6KerNc</t>
  </si>
  <si>
    <t>R6CobNc</t>
  </si>
  <si>
    <t>R6TotNc</t>
  </si>
  <si>
    <t>-2TotNKg</t>
  </si>
  <si>
    <t>R1LvsNKg</t>
  </si>
  <si>
    <t>R1StmNKg</t>
  </si>
  <si>
    <t>R1EarsNKg</t>
  </si>
  <si>
    <t>R1Ears2NKg</t>
  </si>
  <si>
    <t>R1TotNKg</t>
  </si>
  <si>
    <t>+2LvsNKg</t>
  </si>
  <si>
    <t>+2StmNKg</t>
  </si>
  <si>
    <t>+2TotNKg</t>
  </si>
  <si>
    <t>R1S:LNKg</t>
  </si>
  <si>
    <t>R1%LvsNKg</t>
  </si>
  <si>
    <t>R1%StmNKg</t>
  </si>
  <si>
    <t>R6LvsNKg</t>
  </si>
  <si>
    <t>R6StmNKg</t>
  </si>
  <si>
    <t>R6StovNKg</t>
  </si>
  <si>
    <t>R6KerNKg</t>
  </si>
  <si>
    <t>R6CobNKg</t>
  </si>
  <si>
    <t>R6TotNKg</t>
  </si>
  <si>
    <t>R6S:LNKg</t>
  </si>
  <si>
    <t>R6%LvsNKg</t>
  </si>
  <si>
    <t>R6%StmNKg</t>
  </si>
  <si>
    <t>R6LvsRemobNKg</t>
  </si>
  <si>
    <t>R6StmRemobNKg</t>
  </si>
  <si>
    <t>R6RembTotNK</t>
  </si>
  <si>
    <t>%TotRemLvsN</t>
  </si>
  <si>
    <t>%TotRemStemN</t>
  </si>
  <si>
    <t>PostN</t>
  </si>
  <si>
    <t>%PostN</t>
  </si>
  <si>
    <t>R1NNI</t>
  </si>
  <si>
    <t>CritNR1</t>
  </si>
  <si>
    <t>HI</t>
  </si>
  <si>
    <t>NHI</t>
  </si>
  <si>
    <t>NUE</t>
  </si>
  <si>
    <t>NIE</t>
  </si>
  <si>
    <t>NRE</t>
  </si>
  <si>
    <t>m2SLA</t>
  </si>
  <si>
    <t>R1SLA</t>
  </si>
  <si>
    <t>p2SLA</t>
  </si>
  <si>
    <t>m2SLN</t>
  </si>
  <si>
    <t>R1SLN</t>
  </si>
  <si>
    <t>p2SLN</t>
  </si>
  <si>
    <t>%filled kernels</t>
  </si>
  <si>
    <t>%Filled10Ears</t>
  </si>
  <si>
    <t>%R1LeafNRemob</t>
  </si>
  <si>
    <t>%R1StmNRemob</t>
  </si>
  <si>
    <t>352HYB</t>
  </si>
  <si>
    <t>0_0</t>
  </si>
  <si>
    <t>354A</t>
  </si>
  <si>
    <t>34N425</t>
  </si>
  <si>
    <t>Year</t>
  </si>
  <si>
    <t>200_0</t>
  </si>
  <si>
    <t>34N42</t>
  </si>
  <si>
    <t>50_150</t>
  </si>
  <si>
    <t>0_200</t>
  </si>
  <si>
    <t>150_50</t>
  </si>
  <si>
    <t>V11LAI</t>
  </si>
  <si>
    <t>R6KWmg</t>
  </si>
  <si>
    <t>Row Labels</t>
  </si>
  <si>
    <t>Grand Total</t>
  </si>
  <si>
    <t>Average of %LossR1-R5GL</t>
  </si>
  <si>
    <t>Average of R6LvsRemobNKg</t>
  </si>
  <si>
    <t>Average of R6StmRemobNKg</t>
  </si>
  <si>
    <t>Average of %R1StmNRemob</t>
  </si>
  <si>
    <t>Average of %R1LeafNRemob</t>
  </si>
  <si>
    <t>Average of R1S:LNKg</t>
  </si>
  <si>
    <t>%KerNPostN</t>
  </si>
  <si>
    <t>Average of %KerNPostN</t>
  </si>
  <si>
    <t>Average of -2LvsNKg</t>
  </si>
  <si>
    <t>Average of R1LvsNKg</t>
  </si>
  <si>
    <t>Average of +2LvsNKg</t>
  </si>
  <si>
    <t>Average of -2LvsNARKg</t>
  </si>
  <si>
    <t>Average of +2LvsNARKg</t>
  </si>
  <si>
    <t>Average of -2StmNARKg</t>
  </si>
  <si>
    <t>Average of +2StmNARKg</t>
  </si>
  <si>
    <t>Average of -2StmsNKg</t>
  </si>
  <si>
    <t>Average of R1StmNKg</t>
  </si>
  <si>
    <t>Average of +2StmNKg</t>
  </si>
  <si>
    <t>GY/PostDM</t>
  </si>
  <si>
    <t>NUtE</t>
  </si>
  <si>
    <t>CPCGRDwKg</t>
  </si>
  <si>
    <t>CPNARKg</t>
  </si>
  <si>
    <t>GFTotRemob</t>
  </si>
  <si>
    <t>GFLvsRemob</t>
  </si>
  <si>
    <t>GFStmsRemob</t>
  </si>
  <si>
    <t>%LagStmRemob</t>
  </si>
  <si>
    <t>%p2LeafNRemob</t>
  </si>
  <si>
    <t>Avg</t>
  </si>
  <si>
    <t>%R1LvsRem</t>
  </si>
  <si>
    <t>R6L:Sremob</t>
  </si>
  <si>
    <t>2LvsDwKg</t>
  </si>
  <si>
    <t>2StmsDwKg</t>
  </si>
  <si>
    <t>2LvsDwMg</t>
  </si>
  <si>
    <t>2StmsDwMg</t>
  </si>
  <si>
    <t>-2TotDwMg</t>
  </si>
  <si>
    <t>R1LvsDwMg</t>
  </si>
  <si>
    <t>R1StmDwMg</t>
  </si>
  <si>
    <t>R1TotDwMg</t>
  </si>
  <si>
    <t>+2LvsDwMg</t>
  </si>
  <si>
    <t>+2StmDwMg</t>
  </si>
  <si>
    <t>+2TotDwMg</t>
  </si>
  <si>
    <t>2LvsNKg</t>
  </si>
  <si>
    <t>2StmsNKg</t>
  </si>
  <si>
    <t>R6LvsDwMg</t>
  </si>
  <si>
    <t>R6StmDwMg</t>
  </si>
  <si>
    <t>R6TotDwMg</t>
  </si>
  <si>
    <t>R6KerDwMg</t>
  </si>
  <si>
    <t xml:space="preserve"> NUE</t>
  </si>
  <si>
    <t xml:space="preserve"> NIE</t>
  </si>
  <si>
    <t xml:space="preserve"> NRE</t>
  </si>
  <si>
    <t xml:space="preserve"> NUtE</t>
  </si>
  <si>
    <t>Average of R6StmNKg</t>
  </si>
  <si>
    <t>Average of R6LvsNKg</t>
  </si>
  <si>
    <t>0N</t>
  </si>
  <si>
    <t>Overall</t>
  </si>
  <si>
    <t>HC</t>
  </si>
  <si>
    <t>R6/R1StmN%</t>
  </si>
  <si>
    <t>R1 Luxury Allocation</t>
  </si>
  <si>
    <t>R6 Luxury Allocation</t>
  </si>
  <si>
    <t>S 50_150</t>
  </si>
  <si>
    <t>S 200_0</t>
  </si>
  <si>
    <t>L 50_150</t>
  </si>
  <si>
    <t>L 200_0</t>
  </si>
  <si>
    <t>R2 Luxury Allocation</t>
  </si>
  <si>
    <t>GrainNc</t>
  </si>
  <si>
    <t>R1NCE</t>
  </si>
  <si>
    <t>R6NCE</t>
  </si>
  <si>
    <t>N</t>
  </si>
  <si>
    <t>AvgGY</t>
  </si>
  <si>
    <t>KN</t>
  </si>
  <si>
    <t>KW</t>
  </si>
  <si>
    <t>Average of R6S:LDwK</t>
  </si>
  <si>
    <t>Average of R1S:LDwKg</t>
  </si>
  <si>
    <t>Average of R6S:LNKg</t>
  </si>
  <si>
    <t>Average of -2S:LNKg</t>
  </si>
  <si>
    <t>Average of +2S:LNKg</t>
  </si>
  <si>
    <t>Average of -2S:LDwKg</t>
  </si>
  <si>
    <t>Average of +2S:LDwKg</t>
  </si>
  <si>
    <t>0_0-Plateau</t>
  </si>
  <si>
    <t>0_200B</t>
  </si>
  <si>
    <t>200_0B</t>
  </si>
  <si>
    <t>R2StmDwRem</t>
  </si>
  <si>
    <t>R2LvsDwRem</t>
  </si>
  <si>
    <t>R2TotDwRem</t>
  </si>
  <si>
    <t>Average of R6KerDwK</t>
  </si>
  <si>
    <t>Average of R6KerNKg</t>
  </si>
  <si>
    <t>Average of R6StmDwK</t>
  </si>
  <si>
    <t>Average of R6LvsDwK</t>
  </si>
  <si>
    <t>Average of R6CobNKg</t>
  </si>
  <si>
    <t>Average of m2SLA</t>
  </si>
  <si>
    <t>Average of R1SLA</t>
  </si>
  <si>
    <t>Average of p2SLA</t>
  </si>
  <si>
    <t>Average of -2TotNKg</t>
  </si>
  <si>
    <t>Average of +2TotNKg</t>
  </si>
  <si>
    <t>(All)</t>
  </si>
  <si>
    <t>Average of R1TotNKg</t>
  </si>
  <si>
    <t>16 0_0</t>
  </si>
  <si>
    <t>16 0_200</t>
  </si>
  <si>
    <t>16 50_150</t>
  </si>
  <si>
    <t>16 150_50</t>
  </si>
  <si>
    <t>16 200_0</t>
  </si>
  <si>
    <t>17 0_0</t>
  </si>
  <si>
    <t>17 0_200</t>
  </si>
  <si>
    <t>17 50_150</t>
  </si>
  <si>
    <t>17 150_50</t>
  </si>
  <si>
    <t>17 200_0</t>
  </si>
  <si>
    <t>-2StvNKg</t>
  </si>
  <si>
    <t>R1StvNKg</t>
  </si>
  <si>
    <t>+2StvNKg</t>
  </si>
  <si>
    <t>R1LvsDwgP</t>
  </si>
  <si>
    <t>R1StmDwgP</t>
  </si>
  <si>
    <t>R1EarsDwgP</t>
  </si>
  <si>
    <t>R1Ears2DwgP</t>
  </si>
  <si>
    <t>R1TotDwgP</t>
  </si>
  <si>
    <t>-2TotNgP</t>
  </si>
  <si>
    <t>R1LvsNgP</t>
  </si>
  <si>
    <t>R1StmNgP</t>
  </si>
  <si>
    <t>R1EarsNgP</t>
  </si>
  <si>
    <t>R1Ears2NgP</t>
  </si>
  <si>
    <t>R1TotNgP</t>
  </si>
  <si>
    <t>+2TotNgP</t>
  </si>
  <si>
    <t>R6LvsNgP</t>
  </si>
  <si>
    <t>R6StmNgP</t>
  </si>
  <si>
    <t>R6StovNgP</t>
  </si>
  <si>
    <t>R6KerNgP</t>
  </si>
  <si>
    <t>R6CobNgP</t>
  </si>
  <si>
    <t>R6TotNgP</t>
  </si>
  <si>
    <t>R6LvsRemobNgP</t>
  </si>
  <si>
    <t>R6StmRemobNgP</t>
  </si>
  <si>
    <t>R6LvsDwgP</t>
  </si>
  <si>
    <t>R6StmDwgP</t>
  </si>
  <si>
    <t>R6StovDwgP</t>
  </si>
  <si>
    <t>R6KerDwgP</t>
  </si>
  <si>
    <t>R6CobDwgP</t>
  </si>
  <si>
    <t>R6TotDwgP</t>
  </si>
  <si>
    <t>R6LvsRemobDwgP</t>
  </si>
  <si>
    <t>R6StmRemobDwgP</t>
  </si>
  <si>
    <t>R6StovRemobDwgP</t>
  </si>
  <si>
    <t>R6RembTotNgP</t>
  </si>
  <si>
    <t>%TotRemLvsNgP</t>
  </si>
  <si>
    <t>%TotRemStemNgP</t>
  </si>
  <si>
    <t>PostNgP</t>
  </si>
  <si>
    <t>%PostNgP</t>
  </si>
  <si>
    <t>Average of R1SPAD</t>
  </si>
  <si>
    <t>Average of R2SPAD</t>
  </si>
  <si>
    <t>Average of R3SPAD</t>
  </si>
  <si>
    <t>Average of R5SPAD</t>
  </si>
  <si>
    <t>PostV13NgP</t>
  </si>
  <si>
    <t>%PostV13NGPl</t>
  </si>
  <si>
    <t>GY Hand</t>
  </si>
  <si>
    <t>PostR2NgP</t>
  </si>
  <si>
    <t>%PostR2NgP</t>
  </si>
  <si>
    <t>CP</t>
  </si>
  <si>
    <t>R6</t>
  </si>
  <si>
    <t>V13</t>
  </si>
  <si>
    <t>b</t>
  </si>
  <si>
    <t>a</t>
  </si>
  <si>
    <t>ab</t>
  </si>
  <si>
    <t>CPNgP</t>
  </si>
  <si>
    <t>c</t>
  </si>
  <si>
    <t>Average of R6TotNgP</t>
  </si>
  <si>
    <t>%KerNPostV13N</t>
  </si>
  <si>
    <t>RelYield</t>
  </si>
  <si>
    <t>R1mR3GL</t>
  </si>
  <si>
    <t>R3mR5GL</t>
  </si>
  <si>
    <t>R1mR5GL</t>
  </si>
  <si>
    <t>R6KNPm10Plants</t>
  </si>
  <si>
    <t>R6KNPmNonmbarren</t>
  </si>
  <si>
    <t>m2LvsDwKg</t>
  </si>
  <si>
    <t>m2StmsDwKg</t>
  </si>
  <si>
    <t>m2EarsDwKg</t>
  </si>
  <si>
    <t>m2TotDwKg</t>
  </si>
  <si>
    <t>m1EarsDwKg</t>
  </si>
  <si>
    <t>m2CGRDwKg</t>
  </si>
  <si>
    <t>m2LvsGRDwKg</t>
  </si>
  <si>
    <t>m2StmGRDwKd</t>
  </si>
  <si>
    <t>m2S:LDwKg</t>
  </si>
  <si>
    <t>m2%LvsDwKg</t>
  </si>
  <si>
    <t>m2%StmDwKg</t>
  </si>
  <si>
    <t>m2LvsNc</t>
  </si>
  <si>
    <t>m2StmsNc</t>
  </si>
  <si>
    <t>m2EarsNc</t>
  </si>
  <si>
    <t>m2TotNc</t>
  </si>
  <si>
    <t>m1EarsNc</t>
  </si>
  <si>
    <t>m2LvsNKg</t>
  </si>
  <si>
    <t>m2StmsNKg</t>
  </si>
  <si>
    <t>m2EarsNKg</t>
  </si>
  <si>
    <t>m2TotNKg</t>
  </si>
  <si>
    <t>m1EarsNKg</t>
  </si>
  <si>
    <t>m2CNARKg</t>
  </si>
  <si>
    <t>m2LvsNARKg</t>
  </si>
  <si>
    <t>m2StmNARKg</t>
  </si>
  <si>
    <t>m2S:LNKg</t>
  </si>
  <si>
    <t>m2%LvsNKg</t>
  </si>
  <si>
    <t>m2%StmNKg</t>
  </si>
  <si>
    <t>GFLvRemmTot</t>
  </si>
  <si>
    <t>totmGFStmRem</t>
  </si>
  <si>
    <t>R1mp2StmN</t>
  </si>
  <si>
    <t>R1mp2LvsN</t>
  </si>
  <si>
    <t>%R1mp2LvsN</t>
  </si>
  <si>
    <t>%R1mp2StmsN</t>
  </si>
  <si>
    <t>m2NNI</t>
  </si>
  <si>
    <t>CritNm2</t>
  </si>
  <si>
    <t>%LossR1mR5GL</t>
  </si>
  <si>
    <t>m2LvsDwgP</t>
  </si>
  <si>
    <t>m2StmsDwgP</t>
  </si>
  <si>
    <t>m2EarsDwgP</t>
  </si>
  <si>
    <t>m2TotDwgP</t>
  </si>
  <si>
    <t>m1EarsDwgP</t>
  </si>
  <si>
    <t>m2LvsNgP</t>
  </si>
  <si>
    <t>m2StmsNgP</t>
  </si>
  <si>
    <t>m2EarsNgP</t>
  </si>
  <si>
    <t>m2TotNgP</t>
  </si>
  <si>
    <t>m1EarsNgP</t>
  </si>
  <si>
    <t>p1EarsDwKg</t>
  </si>
  <si>
    <t>p2LvsDwKg</t>
  </si>
  <si>
    <t>p2StmDwKg</t>
  </si>
  <si>
    <t>p2EarsDwKg</t>
  </si>
  <si>
    <t>p2Ears2DwKg</t>
  </si>
  <si>
    <t>p2TotDwKg</t>
  </si>
  <si>
    <t>p2CGRDwKg</t>
  </si>
  <si>
    <t>p2LvsGRDwKg</t>
  </si>
  <si>
    <t>p2StmGRDwKg</t>
  </si>
  <si>
    <t>p2S:LDwKg</t>
  </si>
  <si>
    <t>p2%LvsDwKg</t>
  </si>
  <si>
    <t>p2%StmDwKg</t>
  </si>
  <si>
    <t>p1EarsNc</t>
  </si>
  <si>
    <t>p2LvsNc</t>
  </si>
  <si>
    <t>p2StmNc</t>
  </si>
  <si>
    <t>p2EarsNc</t>
  </si>
  <si>
    <t>p2Ears2Nc</t>
  </si>
  <si>
    <t>p2TotNc</t>
  </si>
  <si>
    <t>p1EarsNKg</t>
  </si>
  <si>
    <t>p2LvsNKg</t>
  </si>
  <si>
    <t>p2StmNKg</t>
  </si>
  <si>
    <t>p2EarsNKg</t>
  </si>
  <si>
    <t>p2Ears2NKg</t>
  </si>
  <si>
    <t>p2TotNKg</t>
  </si>
  <si>
    <t>p2CNARKg</t>
  </si>
  <si>
    <t>p2LvsNARKg</t>
  </si>
  <si>
    <t>p2StmNARKg</t>
  </si>
  <si>
    <t>p2S:LNKg</t>
  </si>
  <si>
    <t>p2%LvsNKg</t>
  </si>
  <si>
    <t>p2%StmNKg</t>
  </si>
  <si>
    <t>p2NNI</t>
  </si>
  <si>
    <t>CritNp2</t>
  </si>
  <si>
    <t>p1EarsDwgP</t>
  </si>
  <si>
    <t>p2LvsDwgP</t>
  </si>
  <si>
    <t>p2StmDwgP</t>
  </si>
  <si>
    <t>p2EarsDwgP</t>
  </si>
  <si>
    <t>p2Ears2DwgP</t>
  </si>
  <si>
    <t>p2TotDwgP</t>
  </si>
  <si>
    <t>p1EarsNgP</t>
  </si>
  <si>
    <t>p2LvsNgP</t>
  </si>
  <si>
    <t>p2StmNgP</t>
  </si>
  <si>
    <t>p2EarsNgP</t>
  </si>
  <si>
    <t>p2Ears2NgP</t>
  </si>
  <si>
    <t>p2TotNgP</t>
  </si>
  <si>
    <t>Average of R6KerDwgP</t>
  </si>
  <si>
    <t>Grain N</t>
  </si>
  <si>
    <t>Yield</t>
  </si>
  <si>
    <t>Average of -2EarsNgP</t>
  </si>
  <si>
    <t>Average of -1EarsNgP</t>
  </si>
  <si>
    <t>Average of R1EarsNgP</t>
  </si>
  <si>
    <t>Average of +1EarsNgP</t>
  </si>
  <si>
    <t>Average of +2EarsNgP</t>
  </si>
  <si>
    <t>N mg Plant</t>
  </si>
  <si>
    <t>N%</t>
  </si>
  <si>
    <t xml:space="preserve">N mg </t>
  </si>
  <si>
    <t>StdDev of R1SPAD</t>
  </si>
  <si>
    <t>StdDev of R3SPAD</t>
  </si>
  <si>
    <t>StdDev of R5SPAD</t>
  </si>
  <si>
    <t>SE</t>
  </si>
  <si>
    <t>R1</t>
  </si>
  <si>
    <t>R3</t>
  </si>
  <si>
    <t>R5</t>
  </si>
  <si>
    <t>StdDev of R1GL</t>
  </si>
  <si>
    <t>StdDev of R3GL</t>
  </si>
  <si>
    <t>StdDev of R5GL</t>
  </si>
  <si>
    <t>Average of R1LvsNc</t>
  </si>
  <si>
    <t>Average of +2LvsNc</t>
  </si>
  <si>
    <t>Average of -2LvsNc</t>
  </si>
  <si>
    <t>Average of R6LvsNc</t>
  </si>
  <si>
    <t>BMNIE</t>
  </si>
  <si>
    <t xml:space="preserve">Non-0N </t>
  </si>
  <si>
    <t>Non-0N Stover</t>
  </si>
  <si>
    <t>PFP</t>
  </si>
  <si>
    <t>Nlevel</t>
  </si>
  <si>
    <t>TotDM</t>
  </si>
  <si>
    <t>0_220</t>
  </si>
  <si>
    <t>55_165</t>
  </si>
  <si>
    <t>165_55</t>
  </si>
  <si>
    <t>220_0</t>
  </si>
  <si>
    <t>Average of R6KerNc</t>
  </si>
  <si>
    <t>Average of R6ComGYKg</t>
  </si>
  <si>
    <t>All</t>
  </si>
  <si>
    <t>Non-0</t>
  </si>
  <si>
    <t>Hand Harvest</t>
  </si>
  <si>
    <t>%Change</t>
  </si>
  <si>
    <t>Combine</t>
  </si>
  <si>
    <t>R6%CobNKg</t>
  </si>
  <si>
    <t>StdDev of R1DaysR1</t>
  </si>
  <si>
    <t>StdDev of R1ASI</t>
  </si>
  <si>
    <t>StdDev of %R1LeafNRemob</t>
  </si>
  <si>
    <t>StdDev of %R1StmNRemob</t>
  </si>
  <si>
    <t>StdDev of NHI</t>
  </si>
  <si>
    <t>StdDev of R6%CobNKg</t>
  </si>
  <si>
    <t>StdDev of R6%LvsNKg</t>
  </si>
  <si>
    <t>StdDev of R6%StmNKg</t>
  </si>
  <si>
    <t>Count of R1DaysR1</t>
  </si>
  <si>
    <t>Count of R1ASI</t>
  </si>
  <si>
    <t>Count of %R1LeafNRemob</t>
  </si>
  <si>
    <t>Count of %R1StmNRemob</t>
  </si>
  <si>
    <t>Count of NHI</t>
  </si>
  <si>
    <t>Count of R6%CobNKg</t>
  </si>
  <si>
    <t>Count of R6%LvsNKg</t>
  </si>
  <si>
    <t>Count of R6%StmNKg</t>
  </si>
  <si>
    <t>SE R1DaysR1</t>
  </si>
  <si>
    <t>SE R1ASI</t>
  </si>
  <si>
    <t>SE %R1LeafNRemob</t>
  </si>
  <si>
    <t>SE %R1StmNRemob</t>
  </si>
  <si>
    <t>SE NHI</t>
  </si>
  <si>
    <t>SE R6%CobNKg</t>
  </si>
  <si>
    <t>SE R6%LvsNKg</t>
  </si>
  <si>
    <t>SE R6%StmNKg</t>
  </si>
  <si>
    <t>StdDev of R6KWmg</t>
  </si>
  <si>
    <t>StdDev of R6KNPm10Plants</t>
  </si>
  <si>
    <t>Count of R6KWmg</t>
  </si>
  <si>
    <t>Count of R6KNPm10Plants</t>
  </si>
  <si>
    <t>SE R6KNPm10Plants</t>
  </si>
  <si>
    <t>SE R6KWmg</t>
  </si>
  <si>
    <t>Average of R6KerNgP</t>
  </si>
  <si>
    <t>Average of R6CobNgP</t>
  </si>
  <si>
    <t>%N in cob</t>
  </si>
  <si>
    <t>Average of R6CobDwgP</t>
  </si>
  <si>
    <t>%DW in cob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</si>
</sst>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4">
    <xf numFmtId="0" fontId="0" fillId="0" borderId="0"/>
    <xf numFmtId="0" fontId="2" fillId="12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5">
    <xf numFmtId="0" fontId="0" fillId="0" borderId="0" xfId="0"/>
    <xf numFmtId="0" fontId="0" fillId="2" borderId="0" xfId="0" applyFill="1"/>
    <xf numFmtId="164" fontId="0" fillId="0" borderId="0" xfId="0" applyNumberFormat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1" fillId="7" borderId="1" xfId="0" applyFont="1" applyFill="1" applyBorder="1"/>
    <xf numFmtId="0" fontId="0" fillId="0" borderId="0" xfId="0" applyFont="1"/>
    <xf numFmtId="0" fontId="1" fillId="7" borderId="0" xfId="0" applyFont="1" applyFill="1"/>
    <xf numFmtId="0" fontId="1" fillId="7" borderId="0" xfId="0" applyFont="1" applyFill="1" applyBorder="1"/>
    <xf numFmtId="0" fontId="0" fillId="0" borderId="0" xfId="0" quotePrefix="1"/>
    <xf numFmtId="0" fontId="1" fillId="7" borderId="1" xfId="0" quotePrefix="1" applyFont="1" applyFill="1" applyBorder="1"/>
    <xf numFmtId="1" fontId="0" fillId="0" borderId="0" xfId="0" applyNumberFormat="1"/>
    <xf numFmtId="2" fontId="0" fillId="0" borderId="0" xfId="0" applyNumberFormat="1"/>
    <xf numFmtId="2" fontId="0" fillId="8" borderId="0" xfId="0" applyNumberFormat="1" applyFill="1"/>
    <xf numFmtId="164" fontId="0" fillId="8" borderId="0" xfId="0" applyNumberFormat="1" applyFill="1"/>
    <xf numFmtId="0" fontId="0" fillId="0" borderId="0" xfId="0" applyNumberFormat="1"/>
    <xf numFmtId="2" fontId="0" fillId="9" borderId="0" xfId="0" applyNumberFormat="1" applyFill="1"/>
    <xf numFmtId="2" fontId="0" fillId="10" borderId="0" xfId="0" applyNumberFormat="1" applyFill="1"/>
    <xf numFmtId="2" fontId="0" fillId="11" borderId="0" xfId="0" applyNumberFormat="1" applyFill="1"/>
    <xf numFmtId="0" fontId="2" fillId="12" borderId="0" xfId="1"/>
    <xf numFmtId="164" fontId="0" fillId="6" borderId="0" xfId="0" applyNumberFormat="1" applyFill="1"/>
    <xf numFmtId="164" fontId="0" fillId="4" borderId="0" xfId="0" applyNumberFormat="1" applyFill="1"/>
    <xf numFmtId="164" fontId="0" fillId="13" borderId="0" xfId="0" applyNumberFormat="1" applyFill="1"/>
    <xf numFmtId="2" fontId="2" fillId="12" borderId="0" xfId="1" applyNumberFormat="1"/>
    <xf numFmtId="0" fontId="1" fillId="7" borderId="2" xfId="0" applyFont="1" applyFill="1" applyBorder="1" applyAlignment="1">
      <alignment horizontal="left"/>
    </xf>
    <xf numFmtId="164" fontId="1" fillId="7" borderId="2" xfId="0" applyNumberFormat="1" applyFont="1" applyFill="1" applyBorder="1"/>
    <xf numFmtId="0" fontId="1" fillId="14" borderId="1" xfId="0" applyFont="1" applyFill="1" applyBorder="1"/>
    <xf numFmtId="0" fontId="0" fillId="11" borderId="0" xfId="0" applyFill="1"/>
    <xf numFmtId="0" fontId="0" fillId="10" borderId="0" xfId="0" applyFill="1"/>
    <xf numFmtId="164" fontId="0" fillId="10" borderId="0" xfId="0" applyNumberFormat="1" applyFill="1"/>
    <xf numFmtId="164" fontId="0" fillId="0" borderId="0" xfId="0" applyNumberFormat="1" applyFill="1"/>
    <xf numFmtId="0" fontId="1" fillId="0" borderId="0" xfId="0" applyFont="1" applyFill="1" applyBorder="1"/>
    <xf numFmtId="0" fontId="0" fillId="0" borderId="0" xfId="0" applyFill="1" applyBorder="1"/>
    <xf numFmtId="0" fontId="0" fillId="0" borderId="0" xfId="0" applyFill="1" applyBorder="1" applyAlignment="1">
      <alignment horizontal="left"/>
    </xf>
    <xf numFmtId="1" fontId="0" fillId="0" borderId="0" xfId="0" applyNumberFormat="1" applyFill="1" applyBorder="1"/>
    <xf numFmtId="2" fontId="0" fillId="0" borderId="0" xfId="0" applyNumberFormat="1" applyFill="1" applyBorder="1"/>
    <xf numFmtId="164" fontId="0" fillId="0" borderId="0" xfId="0" applyNumberFormat="1" applyFill="1" applyBorder="1"/>
    <xf numFmtId="0" fontId="1" fillId="0" borderId="0" xfId="0" quotePrefix="1" applyFont="1" applyFill="1" applyBorder="1"/>
    <xf numFmtId="0" fontId="1" fillId="0" borderId="0" xfId="0" applyFont="1" applyFill="1" applyBorder="1" applyAlignment="1">
      <alignment horizontal="left"/>
    </xf>
    <xf numFmtId="2" fontId="1" fillId="0" borderId="0" xfId="0" applyNumberFormat="1" applyFont="1" applyFill="1" applyBorder="1"/>
    <xf numFmtId="0" fontId="0" fillId="0" borderId="0" xfId="0" applyFill="1" applyBorder="1" applyAlignment="1">
      <alignment horizontal="left" indent="1"/>
    </xf>
  </cellXfs>
  <cellStyles count="4">
    <cellStyle name="Followed Hyperlink" xfId="3" builtinId="9" hidden="1"/>
    <cellStyle name="Good" xfId="1" builtinId="26"/>
    <cellStyle name="Hyperlink" xfId="2" builtinId="8" hidden="1"/>
    <cellStyle name="Normal" xfId="0" builtinId="0"/>
  </cellStyles>
  <dxfs count="37">
    <dxf>
      <numFmt numFmtId="2" formatCode="0.00"/>
    </dxf>
    <dxf>
      <numFmt numFmtId="164" formatCode="0.0"/>
    </dxf>
    <dxf>
      <numFmt numFmtId="164" formatCode="0.0"/>
    </dxf>
    <dxf>
      <numFmt numFmtId="1" formatCode="0"/>
    </dxf>
    <dxf>
      <numFmt numFmtId="2" formatCode="0.00"/>
    </dxf>
    <dxf>
      <numFmt numFmtId="2" formatCode="0.00"/>
    </dxf>
    <dxf>
      <numFmt numFmtId="164" formatCode="0.0"/>
    </dxf>
    <dxf>
      <numFmt numFmtId="1" formatCode="0"/>
    </dxf>
    <dxf>
      <numFmt numFmtId="2" formatCode="0.00"/>
    </dxf>
    <dxf>
      <numFmt numFmtId="2" formatCode="0.00"/>
    </dxf>
    <dxf>
      <numFmt numFmtId="164" formatCode="0.0"/>
    </dxf>
    <dxf>
      <numFmt numFmtId="1" formatCode="0"/>
    </dxf>
    <dxf>
      <numFmt numFmtId="2" formatCode="0.00"/>
    </dxf>
    <dxf>
      <numFmt numFmtId="2" formatCode="0.00"/>
    </dxf>
    <dxf>
      <numFmt numFmtId="164" formatCode="0.0"/>
    </dxf>
    <dxf>
      <numFmt numFmtId="1" formatCode="0"/>
    </dxf>
    <dxf>
      <numFmt numFmtId="2" formatCode="0.00"/>
    </dxf>
    <dxf>
      <numFmt numFmtId="2" formatCode="0.00"/>
    </dxf>
    <dxf>
      <numFmt numFmtId="164" formatCode="0.0"/>
    </dxf>
    <dxf>
      <numFmt numFmtId="1" formatCode="0"/>
    </dxf>
    <dxf>
      <numFmt numFmtId="2" formatCode="0.00"/>
    </dxf>
    <dxf>
      <numFmt numFmtId="2" formatCode="0.00"/>
    </dxf>
    <dxf>
      <numFmt numFmtId="164" formatCode="0.0"/>
    </dxf>
    <dxf>
      <numFmt numFmtId="1" formatCode="0"/>
    </dxf>
    <dxf>
      <numFmt numFmtId="2" formatCode="0.00"/>
    </dxf>
    <dxf>
      <numFmt numFmtId="2" formatCode="0.00"/>
    </dxf>
    <dxf>
      <numFmt numFmtId="164" formatCode="0.0"/>
    </dxf>
    <dxf>
      <numFmt numFmtId="1" formatCode="0"/>
    </dxf>
    <dxf>
      <numFmt numFmtId="2" formatCode="0.00"/>
    </dxf>
    <dxf>
      <numFmt numFmtId="2" formatCode="0.00"/>
    </dxf>
    <dxf>
      <numFmt numFmtId="164" formatCode="0.0"/>
    </dxf>
    <dxf>
      <numFmt numFmtId="1" formatCode="0"/>
    </dxf>
    <dxf>
      <numFmt numFmtId="2" formatCode="0.00"/>
    </dxf>
    <dxf>
      <numFmt numFmtId="2" formatCode="0.00"/>
    </dxf>
    <dxf>
      <numFmt numFmtId="2" formatCode="0.00"/>
    </dxf>
    <dxf>
      <numFmt numFmtId="1" formatCode="0"/>
    </dxf>
    <dxf>
      <numFmt numFmtId="164" formatCode="0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 Nkg-Yrs Sep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'Nrate Charts'!$A$2</c:f>
              <c:strCache>
                <c:ptCount val="1"/>
                <c:pt idx="0">
                  <c:v>16 0_0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'Nrate Charts'!$B$1:$D$1</c:f>
              <c:strCache>
                <c:ptCount val="3"/>
                <c:pt idx="0">
                  <c:v>-2TotNKg</c:v>
                </c:pt>
                <c:pt idx="1">
                  <c:v>R1TotNKg</c:v>
                </c:pt>
                <c:pt idx="2">
                  <c:v>+2TotNKg</c:v>
                </c:pt>
              </c:strCache>
            </c:strRef>
          </c:cat>
          <c:val>
            <c:numRef>
              <c:f>'Nrate Charts'!$B$2:$D$2</c:f>
              <c:numCache>
                <c:formatCode>0.00</c:formatCode>
                <c:ptCount val="3"/>
                <c:pt idx="0">
                  <c:v>83.871144897035961</c:v>
                </c:pt>
                <c:pt idx="1">
                  <c:v>87.419974210465796</c:v>
                </c:pt>
                <c:pt idx="2">
                  <c:v>92.428918128125787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47-462A-9061-43D5F55039B3}"/>
            </c:ext>
          </c:extLst>
        </c:ser>
        <c:ser>
          <c:idx val="1"/>
          <c:order val="1"/>
          <c:tx>
            <c:strRef>
              <c:f>'Nrate Charts'!$A$3</c:f>
              <c:strCache>
                <c:ptCount val="1"/>
                <c:pt idx="0">
                  <c:v>16 0_200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'Nrate Charts'!$B$1:$D$1</c:f>
              <c:strCache>
                <c:ptCount val="3"/>
                <c:pt idx="0">
                  <c:v>-2TotNKg</c:v>
                </c:pt>
                <c:pt idx="1">
                  <c:v>R1TotNKg</c:v>
                </c:pt>
                <c:pt idx="2">
                  <c:v>+2TotNKg</c:v>
                </c:pt>
              </c:strCache>
            </c:strRef>
          </c:cat>
          <c:val>
            <c:numRef>
              <c:f>'Nrate Charts'!$B$3:$D$3</c:f>
              <c:numCache>
                <c:formatCode>0.00</c:formatCode>
                <c:ptCount val="3"/>
                <c:pt idx="0">
                  <c:v>75.394469694996658</c:v>
                </c:pt>
                <c:pt idx="1">
                  <c:v>84.412414866226001</c:v>
                </c:pt>
                <c:pt idx="2">
                  <c:v>134.02035771502395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47-462A-9061-43D5F55039B3}"/>
            </c:ext>
          </c:extLst>
        </c:ser>
        <c:ser>
          <c:idx val="2"/>
          <c:order val="2"/>
          <c:tx>
            <c:strRef>
              <c:f>'Nrate Charts'!$A$4</c:f>
              <c:strCache>
                <c:ptCount val="1"/>
                <c:pt idx="0">
                  <c:v>16 50_150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'Nrate Charts'!$B$1:$D$1</c:f>
              <c:strCache>
                <c:ptCount val="3"/>
                <c:pt idx="0">
                  <c:v>-2TotNKg</c:v>
                </c:pt>
                <c:pt idx="1">
                  <c:v>R1TotNKg</c:v>
                </c:pt>
                <c:pt idx="2">
                  <c:v>+2TotNKg</c:v>
                </c:pt>
              </c:strCache>
            </c:strRef>
          </c:cat>
          <c:val>
            <c:numRef>
              <c:f>'Nrate Charts'!$B$4:$D$4</c:f>
              <c:numCache>
                <c:formatCode>0.00</c:formatCode>
                <c:ptCount val="3"/>
                <c:pt idx="0">
                  <c:v>118.35259523022796</c:v>
                </c:pt>
                <c:pt idx="1">
                  <c:v>137.35818030072591</c:v>
                </c:pt>
                <c:pt idx="2">
                  <c:v>173.30094633912663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47-462A-9061-43D5F55039B3}"/>
            </c:ext>
          </c:extLst>
        </c:ser>
        <c:ser>
          <c:idx val="3"/>
          <c:order val="3"/>
          <c:tx>
            <c:strRef>
              <c:f>'Nrate Charts'!$A$5</c:f>
              <c:strCache>
                <c:ptCount val="1"/>
                <c:pt idx="0">
                  <c:v>16 150_50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'Nrate Charts'!$B$1:$D$1</c:f>
              <c:strCache>
                <c:ptCount val="3"/>
                <c:pt idx="0">
                  <c:v>-2TotNKg</c:v>
                </c:pt>
                <c:pt idx="1">
                  <c:v>R1TotNKg</c:v>
                </c:pt>
                <c:pt idx="2">
                  <c:v>+2TotNKg</c:v>
                </c:pt>
              </c:strCache>
            </c:strRef>
          </c:cat>
          <c:val>
            <c:numRef>
              <c:f>'Nrate Charts'!$B$5:$D$5</c:f>
              <c:numCache>
                <c:formatCode>0.00</c:formatCode>
                <c:ptCount val="3"/>
                <c:pt idx="0">
                  <c:v>162.13732136813647</c:v>
                </c:pt>
                <c:pt idx="1">
                  <c:v>200.51196209802484</c:v>
                </c:pt>
                <c:pt idx="2">
                  <c:v>217.29957983628833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647-462A-9061-43D5F55039B3}"/>
            </c:ext>
          </c:extLst>
        </c:ser>
        <c:ser>
          <c:idx val="4"/>
          <c:order val="4"/>
          <c:tx>
            <c:strRef>
              <c:f>'Nrate Charts'!$A$6</c:f>
              <c:strCache>
                <c:ptCount val="1"/>
                <c:pt idx="0">
                  <c:v>16 200_0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'Nrate Charts'!$B$1:$D$1</c:f>
              <c:strCache>
                <c:ptCount val="3"/>
                <c:pt idx="0">
                  <c:v>-2TotNKg</c:v>
                </c:pt>
                <c:pt idx="1">
                  <c:v>R1TotNKg</c:v>
                </c:pt>
                <c:pt idx="2">
                  <c:v>+2TotNKg</c:v>
                </c:pt>
              </c:strCache>
            </c:strRef>
          </c:cat>
          <c:val>
            <c:numRef>
              <c:f>'Nrate Charts'!$B$6:$D$6</c:f>
              <c:numCache>
                <c:formatCode>0.00</c:formatCode>
                <c:ptCount val="3"/>
                <c:pt idx="0">
                  <c:v>152.39005798261968</c:v>
                </c:pt>
                <c:pt idx="1">
                  <c:v>182.71154784347559</c:v>
                </c:pt>
                <c:pt idx="2">
                  <c:v>219.86011608992166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647-462A-9061-43D5F55039B3}"/>
            </c:ext>
          </c:extLst>
        </c:ser>
        <c:ser>
          <c:idx val="5"/>
          <c:order val="5"/>
          <c:tx>
            <c:strRef>
              <c:f>'Nrate Charts'!$A$7</c:f>
              <c:strCache>
                <c:ptCount val="1"/>
                <c:pt idx="0">
                  <c:v>17 0_0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'Nrate Charts'!$B$1:$D$1</c:f>
              <c:strCache>
                <c:ptCount val="3"/>
                <c:pt idx="0">
                  <c:v>-2TotNKg</c:v>
                </c:pt>
                <c:pt idx="1">
                  <c:v>R1TotNKg</c:v>
                </c:pt>
                <c:pt idx="2">
                  <c:v>+2TotNKg</c:v>
                </c:pt>
              </c:strCache>
            </c:strRef>
          </c:cat>
          <c:val>
            <c:numRef>
              <c:f>'Nrate Charts'!$B$7:$D$7</c:f>
              <c:numCache>
                <c:formatCode>0.00</c:formatCode>
                <c:ptCount val="3"/>
                <c:pt idx="0">
                  <c:v>43.505969707572461</c:v>
                </c:pt>
                <c:pt idx="1">
                  <c:v>56.150403937103356</c:v>
                </c:pt>
                <c:pt idx="2">
                  <c:v>68.639903144869137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647-462A-9061-43D5F55039B3}"/>
            </c:ext>
          </c:extLst>
        </c:ser>
        <c:ser>
          <c:idx val="6"/>
          <c:order val="6"/>
          <c:tx>
            <c:strRef>
              <c:f>'Nrate Charts'!$A$8</c:f>
              <c:strCache>
                <c:ptCount val="1"/>
                <c:pt idx="0">
                  <c:v>17 0_200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'Nrate Charts'!$B$1:$D$1</c:f>
              <c:strCache>
                <c:ptCount val="3"/>
                <c:pt idx="0">
                  <c:v>-2TotNKg</c:v>
                </c:pt>
                <c:pt idx="1">
                  <c:v>R1TotNKg</c:v>
                </c:pt>
                <c:pt idx="2">
                  <c:v>+2TotNKg</c:v>
                </c:pt>
              </c:strCache>
            </c:strRef>
          </c:cat>
          <c:val>
            <c:numRef>
              <c:f>'Nrate Charts'!$B$8:$D$8</c:f>
              <c:numCache>
                <c:formatCode>0.00</c:formatCode>
                <c:ptCount val="3"/>
                <c:pt idx="0">
                  <c:v>51.25399510963863</c:v>
                </c:pt>
                <c:pt idx="1">
                  <c:v>86.929392152515575</c:v>
                </c:pt>
                <c:pt idx="2">
                  <c:v>124.9892151792524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647-462A-9061-43D5F55039B3}"/>
            </c:ext>
          </c:extLst>
        </c:ser>
        <c:ser>
          <c:idx val="7"/>
          <c:order val="7"/>
          <c:tx>
            <c:strRef>
              <c:f>'Nrate Charts'!$A$9</c:f>
              <c:strCache>
                <c:ptCount val="1"/>
                <c:pt idx="0">
                  <c:v>17 50_150</c:v>
                </c:pt>
              </c:strCache>
            </c:strRef>
          </c:tx>
          <c:spPr>
            <a:ln w="19050" cap="rnd">
              <a:solidFill>
                <a:schemeClr val="accent6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'Nrate Charts'!$B$1:$D$1</c:f>
              <c:strCache>
                <c:ptCount val="3"/>
                <c:pt idx="0">
                  <c:v>-2TotNKg</c:v>
                </c:pt>
                <c:pt idx="1">
                  <c:v>R1TotNKg</c:v>
                </c:pt>
                <c:pt idx="2">
                  <c:v>+2TotNKg</c:v>
                </c:pt>
              </c:strCache>
            </c:strRef>
          </c:cat>
          <c:val>
            <c:numRef>
              <c:f>'Nrate Charts'!$B$9:$D$9</c:f>
              <c:numCache>
                <c:formatCode>0.00</c:formatCode>
                <c:ptCount val="3"/>
                <c:pt idx="0">
                  <c:v>57.774377283890196</c:v>
                </c:pt>
                <c:pt idx="1">
                  <c:v>102.93088946758239</c:v>
                </c:pt>
                <c:pt idx="2">
                  <c:v>136.95827042517735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647-462A-9061-43D5F55039B3}"/>
            </c:ext>
          </c:extLst>
        </c:ser>
        <c:ser>
          <c:idx val="8"/>
          <c:order val="8"/>
          <c:tx>
            <c:strRef>
              <c:f>'Nrate Charts'!$A$10</c:f>
              <c:strCache>
                <c:ptCount val="1"/>
                <c:pt idx="0">
                  <c:v>17 150_50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'Nrate Charts'!$B$1:$D$1</c:f>
              <c:strCache>
                <c:ptCount val="3"/>
                <c:pt idx="0">
                  <c:v>-2TotNKg</c:v>
                </c:pt>
                <c:pt idx="1">
                  <c:v>R1TotNKg</c:v>
                </c:pt>
                <c:pt idx="2">
                  <c:v>+2TotNKg</c:v>
                </c:pt>
              </c:strCache>
            </c:strRef>
          </c:cat>
          <c:val>
            <c:numRef>
              <c:f>'Nrate Charts'!$B$10:$D$10</c:f>
              <c:numCache>
                <c:formatCode>0.00</c:formatCode>
                <c:ptCount val="3"/>
                <c:pt idx="0">
                  <c:v>88.034573987779552</c:v>
                </c:pt>
                <c:pt idx="1">
                  <c:v>137.82484838356993</c:v>
                </c:pt>
                <c:pt idx="2">
                  <c:v>153.83391297270109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647-462A-9061-43D5F55039B3}"/>
            </c:ext>
          </c:extLst>
        </c:ser>
        <c:ser>
          <c:idx val="9"/>
          <c:order val="9"/>
          <c:tx>
            <c:strRef>
              <c:f>'Nrate Charts'!$A$11</c:f>
              <c:strCache>
                <c:ptCount val="1"/>
                <c:pt idx="0">
                  <c:v>17 200_0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'Nrate Charts'!$B$1:$D$1</c:f>
              <c:strCache>
                <c:ptCount val="3"/>
                <c:pt idx="0">
                  <c:v>-2TotNKg</c:v>
                </c:pt>
                <c:pt idx="1">
                  <c:v>R1TotNKg</c:v>
                </c:pt>
                <c:pt idx="2">
                  <c:v>+2TotNKg</c:v>
                </c:pt>
              </c:strCache>
            </c:strRef>
          </c:cat>
          <c:val>
            <c:numRef>
              <c:f>'Nrate Charts'!$B$11:$D$11</c:f>
              <c:numCache>
                <c:formatCode>0.00</c:formatCode>
                <c:ptCount val="3"/>
                <c:pt idx="0">
                  <c:v>94.649707972155937</c:v>
                </c:pt>
                <c:pt idx="1">
                  <c:v>146.20274382545173</c:v>
                </c:pt>
                <c:pt idx="2">
                  <c:v>174.06212691371948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647-462A-9061-43D5F55039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11954736"/>
        <c:axId val="-2112594480"/>
      </c:lineChart>
      <c:catAx>
        <c:axId val="-2111954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2594480"/>
        <c:crosses val="autoZero"/>
        <c:auto val="1"/>
        <c:lblAlgn val="ctr"/>
        <c:lblOffset val="100"/>
        <c:noMultiLvlLbl val="0"/>
      </c:catAx>
      <c:valAx>
        <c:axId val="-2112594480"/>
        <c:scaling>
          <c:orientation val="minMax"/>
          <c:max val="230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1954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PostV13 N g plant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'Nrate Charts'!$P$79</c:f>
              <c:strCache>
                <c:ptCount val="1"/>
                <c:pt idx="0">
                  <c:v>1946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'Nrate Charts'!$O$80:$O$84</c:f>
              <c:strCache>
                <c:ptCount val="5"/>
                <c:pt idx="0">
                  <c:v>0_0</c:v>
                </c:pt>
                <c:pt idx="1">
                  <c:v>0_200</c:v>
                </c:pt>
                <c:pt idx="2">
                  <c:v>50_150</c:v>
                </c:pt>
                <c:pt idx="3">
                  <c:v>150_50</c:v>
                </c:pt>
                <c:pt idx="4">
                  <c:v>200_0</c:v>
                </c:pt>
              </c:strCache>
            </c:strRef>
          </c:xVal>
          <c:yVal>
            <c:numRef>
              <c:f>'Nrate Charts'!$P$80:$P$84</c:f>
              <c:numCache>
                <c:formatCode>0.0</c:formatCode>
                <c:ptCount val="5"/>
                <c:pt idx="0">
                  <c:v>0.24850115747258061</c:v>
                </c:pt>
                <c:pt idx="1">
                  <c:v>1.0836622832930136</c:v>
                </c:pt>
                <c:pt idx="2">
                  <c:v>1.0477257924162489</c:v>
                </c:pt>
                <c:pt idx="3">
                  <c:v>0.97622181187502799</c:v>
                </c:pt>
                <c:pt idx="4">
                  <c:v>0.89467528402648122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D29-4F01-87F9-2156C4EEE518}"/>
            </c:ext>
          </c:extLst>
        </c:ser>
        <c:ser>
          <c:idx val="1"/>
          <c:order val="1"/>
          <c:tx>
            <c:strRef>
              <c:f>'Nrate Charts'!$Q$79</c:f>
              <c:strCache>
                <c:ptCount val="1"/>
                <c:pt idx="0">
                  <c:v>1958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'Nrate Charts'!$O$80:$O$84</c:f>
              <c:strCache>
                <c:ptCount val="5"/>
                <c:pt idx="0">
                  <c:v>0_0</c:v>
                </c:pt>
                <c:pt idx="1">
                  <c:v>0_200</c:v>
                </c:pt>
                <c:pt idx="2">
                  <c:v>50_150</c:v>
                </c:pt>
                <c:pt idx="3">
                  <c:v>150_50</c:v>
                </c:pt>
                <c:pt idx="4">
                  <c:v>200_0</c:v>
                </c:pt>
              </c:strCache>
            </c:strRef>
          </c:xVal>
          <c:yVal>
            <c:numRef>
              <c:f>'Nrate Charts'!$Q$80:$Q$84</c:f>
              <c:numCache>
                <c:formatCode>0.0</c:formatCode>
                <c:ptCount val="5"/>
                <c:pt idx="0">
                  <c:v>0.25162756599754399</c:v>
                </c:pt>
                <c:pt idx="1">
                  <c:v>1.0462255831373675</c:v>
                </c:pt>
                <c:pt idx="2">
                  <c:v>0.99611581356131573</c:v>
                </c:pt>
                <c:pt idx="3">
                  <c:v>0.88315940908047941</c:v>
                </c:pt>
                <c:pt idx="4">
                  <c:v>0.96917491583475934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D29-4F01-87F9-2156C4EEE518}"/>
            </c:ext>
          </c:extLst>
        </c:ser>
        <c:ser>
          <c:idx val="2"/>
          <c:order val="2"/>
          <c:tx>
            <c:strRef>
              <c:f>'Nrate Charts'!$R$79</c:f>
              <c:strCache>
                <c:ptCount val="1"/>
                <c:pt idx="0">
                  <c:v>1967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'Nrate Charts'!$O$80:$O$84</c:f>
              <c:strCache>
                <c:ptCount val="5"/>
                <c:pt idx="0">
                  <c:v>0_0</c:v>
                </c:pt>
                <c:pt idx="1">
                  <c:v>0_200</c:v>
                </c:pt>
                <c:pt idx="2">
                  <c:v>50_150</c:v>
                </c:pt>
                <c:pt idx="3">
                  <c:v>150_50</c:v>
                </c:pt>
                <c:pt idx="4">
                  <c:v>200_0</c:v>
                </c:pt>
              </c:strCache>
            </c:strRef>
          </c:xVal>
          <c:yVal>
            <c:numRef>
              <c:f>'Nrate Charts'!$R$80:$R$84</c:f>
              <c:numCache>
                <c:formatCode>0.0</c:formatCode>
                <c:ptCount val="5"/>
                <c:pt idx="0">
                  <c:v>0.27580566096407494</c:v>
                </c:pt>
                <c:pt idx="1">
                  <c:v>1.0914042058714153</c:v>
                </c:pt>
                <c:pt idx="2">
                  <c:v>1.0349512276112236</c:v>
                </c:pt>
                <c:pt idx="3">
                  <c:v>0.95153598003209561</c:v>
                </c:pt>
                <c:pt idx="4">
                  <c:v>0.94048488393043284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D29-4F01-87F9-2156C4EEE518}"/>
            </c:ext>
          </c:extLst>
        </c:ser>
        <c:ser>
          <c:idx val="3"/>
          <c:order val="3"/>
          <c:tx>
            <c:strRef>
              <c:f>'Nrate Charts'!$S$79</c:f>
              <c:strCache>
                <c:ptCount val="1"/>
                <c:pt idx="0">
                  <c:v>1976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'Nrate Charts'!$O$80:$O$84</c:f>
              <c:strCache>
                <c:ptCount val="5"/>
                <c:pt idx="0">
                  <c:v>0_0</c:v>
                </c:pt>
                <c:pt idx="1">
                  <c:v>0_200</c:v>
                </c:pt>
                <c:pt idx="2">
                  <c:v>50_150</c:v>
                </c:pt>
                <c:pt idx="3">
                  <c:v>150_50</c:v>
                </c:pt>
                <c:pt idx="4">
                  <c:v>200_0</c:v>
                </c:pt>
              </c:strCache>
            </c:strRef>
          </c:xVal>
          <c:yVal>
            <c:numRef>
              <c:f>'Nrate Charts'!$S$80:$S$84</c:f>
              <c:numCache>
                <c:formatCode>0.0</c:formatCode>
                <c:ptCount val="5"/>
                <c:pt idx="0">
                  <c:v>0.60254046524981331</c:v>
                </c:pt>
                <c:pt idx="1">
                  <c:v>1.2314802731570527</c:v>
                </c:pt>
                <c:pt idx="2">
                  <c:v>1.2837481182715551</c:v>
                </c:pt>
                <c:pt idx="3">
                  <c:v>1.240324510868287</c:v>
                </c:pt>
                <c:pt idx="4">
                  <c:v>1.1364512119674401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D29-4F01-87F9-2156C4EEE518}"/>
            </c:ext>
          </c:extLst>
        </c:ser>
        <c:ser>
          <c:idx val="4"/>
          <c:order val="4"/>
          <c:tx>
            <c:strRef>
              <c:f>'Nrate Charts'!$T$79</c:f>
              <c:strCache>
                <c:ptCount val="1"/>
                <c:pt idx="0">
                  <c:v>1995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'Nrate Charts'!$O$80:$O$84</c:f>
              <c:strCache>
                <c:ptCount val="5"/>
                <c:pt idx="0">
                  <c:v>0_0</c:v>
                </c:pt>
                <c:pt idx="1">
                  <c:v>0_200</c:v>
                </c:pt>
                <c:pt idx="2">
                  <c:v>50_150</c:v>
                </c:pt>
                <c:pt idx="3">
                  <c:v>150_50</c:v>
                </c:pt>
                <c:pt idx="4">
                  <c:v>200_0</c:v>
                </c:pt>
              </c:strCache>
            </c:strRef>
          </c:xVal>
          <c:yVal>
            <c:numRef>
              <c:f>'Nrate Charts'!$T$80:$T$84</c:f>
              <c:numCache>
                <c:formatCode>0.0</c:formatCode>
                <c:ptCount val="5"/>
                <c:pt idx="0">
                  <c:v>0.39903736122446914</c:v>
                </c:pt>
                <c:pt idx="1">
                  <c:v>1.4430740847949488</c:v>
                </c:pt>
                <c:pt idx="2">
                  <c:v>1.3668436060532656</c:v>
                </c:pt>
                <c:pt idx="3">
                  <c:v>1.0706821093526186</c:v>
                </c:pt>
                <c:pt idx="4">
                  <c:v>1.143750322534413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D29-4F01-87F9-2156C4EEE518}"/>
            </c:ext>
          </c:extLst>
        </c:ser>
        <c:ser>
          <c:idx val="5"/>
          <c:order val="5"/>
          <c:tx>
            <c:strRef>
              <c:f>'Nrate Charts'!$U$79</c:f>
              <c:strCache>
                <c:ptCount val="1"/>
                <c:pt idx="0">
                  <c:v>2003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'Nrate Charts'!$O$80:$O$84</c:f>
              <c:strCache>
                <c:ptCount val="5"/>
                <c:pt idx="0">
                  <c:v>0_0</c:v>
                </c:pt>
                <c:pt idx="1">
                  <c:v>0_200</c:v>
                </c:pt>
                <c:pt idx="2">
                  <c:v>50_150</c:v>
                </c:pt>
                <c:pt idx="3">
                  <c:v>150_50</c:v>
                </c:pt>
                <c:pt idx="4">
                  <c:v>200_0</c:v>
                </c:pt>
              </c:strCache>
            </c:strRef>
          </c:xVal>
          <c:yVal>
            <c:numRef>
              <c:f>'Nrate Charts'!$U$80:$U$84</c:f>
              <c:numCache>
                <c:formatCode>0.0</c:formatCode>
                <c:ptCount val="5"/>
                <c:pt idx="0">
                  <c:v>0.34051768448740649</c:v>
                </c:pt>
                <c:pt idx="1">
                  <c:v>1.468797199281566</c:v>
                </c:pt>
                <c:pt idx="2">
                  <c:v>1.3359033006507646</c:v>
                </c:pt>
                <c:pt idx="3">
                  <c:v>1.2782270135668734</c:v>
                </c:pt>
                <c:pt idx="4">
                  <c:v>1.1421457032708127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D29-4F01-87F9-2156C4EEE518}"/>
            </c:ext>
          </c:extLst>
        </c:ser>
        <c:ser>
          <c:idx val="6"/>
          <c:order val="6"/>
          <c:tx>
            <c:strRef>
              <c:f>'Nrate Charts'!$V$79</c:f>
              <c:strCache>
                <c:ptCount val="1"/>
                <c:pt idx="0">
                  <c:v>2015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strRef>
              <c:f>'Nrate Charts'!$O$80:$O$84</c:f>
              <c:strCache>
                <c:ptCount val="5"/>
                <c:pt idx="0">
                  <c:v>0_0</c:v>
                </c:pt>
                <c:pt idx="1">
                  <c:v>0_200</c:v>
                </c:pt>
                <c:pt idx="2">
                  <c:v>50_150</c:v>
                </c:pt>
                <c:pt idx="3">
                  <c:v>150_50</c:v>
                </c:pt>
                <c:pt idx="4">
                  <c:v>200_0</c:v>
                </c:pt>
              </c:strCache>
            </c:strRef>
          </c:xVal>
          <c:yVal>
            <c:numRef>
              <c:f>'Nrate Charts'!$V$80:$V$84</c:f>
              <c:numCache>
                <c:formatCode>0.0</c:formatCode>
                <c:ptCount val="5"/>
                <c:pt idx="0">
                  <c:v>0.31347934927859861</c:v>
                </c:pt>
                <c:pt idx="1">
                  <c:v>1.5248884527709485</c:v>
                </c:pt>
                <c:pt idx="2">
                  <c:v>1.5601273891898826</c:v>
                </c:pt>
                <c:pt idx="3">
                  <c:v>1.2347725030843744</c:v>
                </c:pt>
                <c:pt idx="4">
                  <c:v>1.1899507410213925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D29-4F01-87F9-2156C4EEE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5779056"/>
        <c:axId val="-2115775952"/>
      </c:scatterChart>
      <c:valAx>
        <c:axId val="-2115779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5775952"/>
        <c:crosses val="autoZero"/>
        <c:crossBetween val="midCat"/>
      </c:valAx>
      <c:valAx>
        <c:axId val="-211577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5779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%PostV13 N g plant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'Nrate Charts'!$P$95</c:f>
              <c:strCache>
                <c:ptCount val="1"/>
                <c:pt idx="0">
                  <c:v>1946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'Nrate Charts'!$O$96:$O$100</c:f>
              <c:strCache>
                <c:ptCount val="5"/>
                <c:pt idx="0">
                  <c:v>0_0</c:v>
                </c:pt>
                <c:pt idx="1">
                  <c:v>0_200</c:v>
                </c:pt>
                <c:pt idx="2">
                  <c:v>50_150</c:v>
                </c:pt>
                <c:pt idx="3">
                  <c:v>150_50</c:v>
                </c:pt>
                <c:pt idx="4">
                  <c:v>200_0</c:v>
                </c:pt>
              </c:strCache>
            </c:strRef>
          </c:xVal>
          <c:yVal>
            <c:numRef>
              <c:f>'Nrate Charts'!$P$96:$P$100</c:f>
              <c:numCache>
                <c:formatCode>0.0</c:formatCode>
                <c:ptCount val="5"/>
                <c:pt idx="0">
                  <c:v>23.175696594814966</c:v>
                </c:pt>
                <c:pt idx="1">
                  <c:v>60.759757433311414</c:v>
                </c:pt>
                <c:pt idx="2">
                  <c:v>52.680882305924563</c:v>
                </c:pt>
                <c:pt idx="3">
                  <c:v>37.828165207657456</c:v>
                </c:pt>
                <c:pt idx="4">
                  <c:v>36.019370436760163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169-49F1-AA87-1E4FD392D31D}"/>
            </c:ext>
          </c:extLst>
        </c:ser>
        <c:ser>
          <c:idx val="1"/>
          <c:order val="1"/>
          <c:tx>
            <c:strRef>
              <c:f>'Nrate Charts'!$Q$95</c:f>
              <c:strCache>
                <c:ptCount val="1"/>
                <c:pt idx="0">
                  <c:v>1958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'Nrate Charts'!$O$96:$O$100</c:f>
              <c:strCache>
                <c:ptCount val="5"/>
                <c:pt idx="0">
                  <c:v>0_0</c:v>
                </c:pt>
                <c:pt idx="1">
                  <c:v>0_200</c:v>
                </c:pt>
                <c:pt idx="2">
                  <c:v>50_150</c:v>
                </c:pt>
                <c:pt idx="3">
                  <c:v>150_50</c:v>
                </c:pt>
                <c:pt idx="4">
                  <c:v>200_0</c:v>
                </c:pt>
              </c:strCache>
            </c:strRef>
          </c:xVal>
          <c:yVal>
            <c:numRef>
              <c:f>'Nrate Charts'!$Q$96:$Q$100</c:f>
              <c:numCache>
                <c:formatCode>0.0</c:formatCode>
                <c:ptCount val="5"/>
                <c:pt idx="0">
                  <c:v>20.657063482076953</c:v>
                </c:pt>
                <c:pt idx="1">
                  <c:v>55.801407703579564</c:v>
                </c:pt>
                <c:pt idx="2">
                  <c:v>50.23689736127924</c:v>
                </c:pt>
                <c:pt idx="3">
                  <c:v>37.344300478681753</c:v>
                </c:pt>
                <c:pt idx="4">
                  <c:v>41.155663171604949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169-49F1-AA87-1E4FD392D31D}"/>
            </c:ext>
          </c:extLst>
        </c:ser>
        <c:ser>
          <c:idx val="2"/>
          <c:order val="2"/>
          <c:tx>
            <c:strRef>
              <c:f>'Nrate Charts'!$R$95</c:f>
              <c:strCache>
                <c:ptCount val="1"/>
                <c:pt idx="0">
                  <c:v>1967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'Nrate Charts'!$O$96:$O$100</c:f>
              <c:strCache>
                <c:ptCount val="5"/>
                <c:pt idx="0">
                  <c:v>0_0</c:v>
                </c:pt>
                <c:pt idx="1">
                  <c:v>0_200</c:v>
                </c:pt>
                <c:pt idx="2">
                  <c:v>50_150</c:v>
                </c:pt>
                <c:pt idx="3">
                  <c:v>150_50</c:v>
                </c:pt>
                <c:pt idx="4">
                  <c:v>200_0</c:v>
                </c:pt>
              </c:strCache>
            </c:strRef>
          </c:xVal>
          <c:yVal>
            <c:numRef>
              <c:f>'Nrate Charts'!$R$96:$R$100</c:f>
              <c:numCache>
                <c:formatCode>0.0</c:formatCode>
                <c:ptCount val="5"/>
                <c:pt idx="0">
                  <c:v>28.811319810244665</c:v>
                </c:pt>
                <c:pt idx="1">
                  <c:v>60.825627750379653</c:v>
                </c:pt>
                <c:pt idx="2">
                  <c:v>51.475324314526965</c:v>
                </c:pt>
                <c:pt idx="3">
                  <c:v>38.840916730927923</c:v>
                </c:pt>
                <c:pt idx="4">
                  <c:v>36.905089047328808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169-49F1-AA87-1E4FD392D31D}"/>
            </c:ext>
          </c:extLst>
        </c:ser>
        <c:ser>
          <c:idx val="3"/>
          <c:order val="3"/>
          <c:tx>
            <c:strRef>
              <c:f>'Nrate Charts'!$S$95</c:f>
              <c:strCache>
                <c:ptCount val="1"/>
                <c:pt idx="0">
                  <c:v>1976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'Nrate Charts'!$O$96:$O$100</c:f>
              <c:strCache>
                <c:ptCount val="5"/>
                <c:pt idx="0">
                  <c:v>0_0</c:v>
                </c:pt>
                <c:pt idx="1">
                  <c:v>0_200</c:v>
                </c:pt>
                <c:pt idx="2">
                  <c:v>50_150</c:v>
                </c:pt>
                <c:pt idx="3">
                  <c:v>150_50</c:v>
                </c:pt>
                <c:pt idx="4">
                  <c:v>200_0</c:v>
                </c:pt>
              </c:strCache>
            </c:strRef>
          </c:xVal>
          <c:yVal>
            <c:numRef>
              <c:f>'Nrate Charts'!$S$96:$S$100</c:f>
              <c:numCache>
                <c:formatCode>0.0</c:formatCode>
                <c:ptCount val="5"/>
                <c:pt idx="0">
                  <c:v>50.028514410565009</c:v>
                </c:pt>
                <c:pt idx="1">
                  <c:v>62.852876576464801</c:v>
                </c:pt>
                <c:pt idx="2">
                  <c:v>55.455180813243906</c:v>
                </c:pt>
                <c:pt idx="3">
                  <c:v>47.900995276548862</c:v>
                </c:pt>
                <c:pt idx="4">
                  <c:v>45.624715340825823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169-49F1-AA87-1E4FD392D31D}"/>
            </c:ext>
          </c:extLst>
        </c:ser>
        <c:ser>
          <c:idx val="4"/>
          <c:order val="4"/>
          <c:tx>
            <c:strRef>
              <c:f>'Nrate Charts'!$T$95</c:f>
              <c:strCache>
                <c:ptCount val="1"/>
                <c:pt idx="0">
                  <c:v>1995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'Nrate Charts'!$O$96:$O$100</c:f>
              <c:strCache>
                <c:ptCount val="5"/>
                <c:pt idx="0">
                  <c:v>0_0</c:v>
                </c:pt>
                <c:pt idx="1">
                  <c:v>0_200</c:v>
                </c:pt>
                <c:pt idx="2">
                  <c:v>50_150</c:v>
                </c:pt>
                <c:pt idx="3">
                  <c:v>150_50</c:v>
                </c:pt>
                <c:pt idx="4">
                  <c:v>200_0</c:v>
                </c:pt>
              </c:strCache>
            </c:strRef>
          </c:xVal>
          <c:yVal>
            <c:numRef>
              <c:f>'Nrate Charts'!$T$96:$T$100</c:f>
              <c:numCache>
                <c:formatCode>0.0</c:formatCode>
                <c:ptCount val="5"/>
                <c:pt idx="0">
                  <c:v>34.53024890493419</c:v>
                </c:pt>
                <c:pt idx="1">
                  <c:v>59.835896732473181</c:v>
                </c:pt>
                <c:pt idx="2">
                  <c:v>56.102806051665738</c:v>
                </c:pt>
                <c:pt idx="3">
                  <c:v>39.682017237844754</c:v>
                </c:pt>
                <c:pt idx="4">
                  <c:v>43.857971350415312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169-49F1-AA87-1E4FD392D31D}"/>
            </c:ext>
          </c:extLst>
        </c:ser>
        <c:ser>
          <c:idx val="5"/>
          <c:order val="5"/>
          <c:tx>
            <c:strRef>
              <c:f>'Nrate Charts'!$U$95</c:f>
              <c:strCache>
                <c:ptCount val="1"/>
                <c:pt idx="0">
                  <c:v>2003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'Nrate Charts'!$O$96:$O$100</c:f>
              <c:strCache>
                <c:ptCount val="5"/>
                <c:pt idx="0">
                  <c:v>0_0</c:v>
                </c:pt>
                <c:pt idx="1">
                  <c:v>0_200</c:v>
                </c:pt>
                <c:pt idx="2">
                  <c:v>50_150</c:v>
                </c:pt>
                <c:pt idx="3">
                  <c:v>150_50</c:v>
                </c:pt>
                <c:pt idx="4">
                  <c:v>200_0</c:v>
                </c:pt>
              </c:strCache>
            </c:strRef>
          </c:xVal>
          <c:yVal>
            <c:numRef>
              <c:f>'Nrate Charts'!$U$96:$U$100</c:f>
              <c:numCache>
                <c:formatCode>0.0</c:formatCode>
                <c:ptCount val="5"/>
                <c:pt idx="0">
                  <c:v>32.749967376414112</c:v>
                </c:pt>
                <c:pt idx="1">
                  <c:v>63.384860159038887</c:v>
                </c:pt>
                <c:pt idx="2">
                  <c:v>53.102499801067403</c:v>
                </c:pt>
                <c:pt idx="3">
                  <c:v>45.416771173142855</c:v>
                </c:pt>
                <c:pt idx="4">
                  <c:v>41.520765286438213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169-49F1-AA87-1E4FD392D31D}"/>
            </c:ext>
          </c:extLst>
        </c:ser>
        <c:ser>
          <c:idx val="6"/>
          <c:order val="6"/>
          <c:tx>
            <c:strRef>
              <c:f>'Nrate Charts'!$V$95</c:f>
              <c:strCache>
                <c:ptCount val="1"/>
                <c:pt idx="0">
                  <c:v>2015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strRef>
              <c:f>'Nrate Charts'!$O$96:$O$100</c:f>
              <c:strCache>
                <c:ptCount val="5"/>
                <c:pt idx="0">
                  <c:v>0_0</c:v>
                </c:pt>
                <c:pt idx="1">
                  <c:v>0_200</c:v>
                </c:pt>
                <c:pt idx="2">
                  <c:v>50_150</c:v>
                </c:pt>
                <c:pt idx="3">
                  <c:v>150_50</c:v>
                </c:pt>
                <c:pt idx="4">
                  <c:v>200_0</c:v>
                </c:pt>
              </c:strCache>
            </c:strRef>
          </c:xVal>
          <c:yVal>
            <c:numRef>
              <c:f>'Nrate Charts'!$V$96:$V$100</c:f>
              <c:numCache>
                <c:formatCode>0.0</c:formatCode>
                <c:ptCount val="5"/>
                <c:pt idx="0">
                  <c:v>30.149575371210343</c:v>
                </c:pt>
                <c:pt idx="1">
                  <c:v>66.324418167254137</c:v>
                </c:pt>
                <c:pt idx="2">
                  <c:v>58.065279027853911</c:v>
                </c:pt>
                <c:pt idx="3">
                  <c:v>42.761538904957057</c:v>
                </c:pt>
                <c:pt idx="4">
                  <c:v>40.352369220935657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169-49F1-AA87-1E4FD392D3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5706816"/>
        <c:axId val="-2115703536"/>
      </c:scatterChart>
      <c:valAx>
        <c:axId val="-2115706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5703536"/>
        <c:crosses val="autoZero"/>
        <c:crossBetween val="midCat"/>
      </c:valAx>
      <c:valAx>
        <c:axId val="-211570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5706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Timing of N Uptake- Content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'Nrate Charts'!$B$112</c:f>
              <c:strCache>
                <c:ptCount val="1"/>
                <c:pt idx="0">
                  <c:v>V13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'Nrate Charts'!$A$113:$A$117</c:f>
              <c:strCache>
                <c:ptCount val="5"/>
                <c:pt idx="0">
                  <c:v>0_0</c:v>
                </c:pt>
                <c:pt idx="1">
                  <c:v>0_200</c:v>
                </c:pt>
                <c:pt idx="2">
                  <c:v>50_150</c:v>
                </c:pt>
                <c:pt idx="3">
                  <c:v>150_50</c:v>
                </c:pt>
                <c:pt idx="4">
                  <c:v>200_0</c:v>
                </c:pt>
              </c:strCache>
            </c:strRef>
          </c:cat>
          <c:val>
            <c:numRef>
              <c:f>'Nrate Charts'!$B$113:$B$117</c:f>
              <c:numCache>
                <c:formatCode>0.00</c:formatCode>
                <c:ptCount val="5"/>
                <c:pt idx="0">
                  <c:v>0.79268413242359037</c:v>
                </c:pt>
                <c:pt idx="1">
                  <c:v>0.78260828538715799</c:v>
                </c:pt>
                <c:pt idx="2">
                  <c:v>1.0833723837105684</c:v>
                </c:pt>
                <c:pt idx="3">
                  <c:v>1.5633824482122018</c:v>
                </c:pt>
                <c:pt idx="4">
                  <c:v>1.5236276039495031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02-43B4-B989-6EF7C2F5346F}"/>
            </c:ext>
          </c:extLst>
        </c:ser>
        <c:ser>
          <c:idx val="1"/>
          <c:order val="1"/>
          <c:tx>
            <c:strRef>
              <c:f>'Nrate Charts'!$C$112</c:f>
              <c:strCache>
                <c:ptCount val="1"/>
                <c:pt idx="0">
                  <c:v>CP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'Nrate Charts'!$A$113:$A$117</c:f>
              <c:strCache>
                <c:ptCount val="5"/>
                <c:pt idx="0">
                  <c:v>0_0</c:v>
                </c:pt>
                <c:pt idx="1">
                  <c:v>0_200</c:v>
                </c:pt>
                <c:pt idx="2">
                  <c:v>50_150</c:v>
                </c:pt>
                <c:pt idx="3">
                  <c:v>150_50</c:v>
                </c:pt>
                <c:pt idx="4">
                  <c:v>200_0</c:v>
                </c:pt>
              </c:strCache>
            </c:strRef>
          </c:cat>
          <c:val>
            <c:numRef>
              <c:f>'Nrate Charts'!$C$113:$C$117</c:f>
              <c:numCache>
                <c:formatCode>0.00</c:formatCode>
                <c:ptCount val="5"/>
                <c:pt idx="0">
                  <c:v>0.22133539787477041</c:v>
                </c:pt>
                <c:pt idx="1">
                  <c:v>0.82398826636119649</c:v>
                </c:pt>
                <c:pt idx="2">
                  <c:v>0.84215708123025745</c:v>
                </c:pt>
                <c:pt idx="3">
                  <c:v>0.74447515630511019</c:v>
                </c:pt>
                <c:pt idx="4">
                  <c:v>0.92760783172357986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02-43B4-B989-6EF7C2F5346F}"/>
            </c:ext>
          </c:extLst>
        </c:ser>
        <c:ser>
          <c:idx val="2"/>
          <c:order val="2"/>
          <c:tx>
            <c:strRef>
              <c:f>'Nrate Charts'!$D$112</c:f>
              <c:strCache>
                <c:ptCount val="1"/>
                <c:pt idx="0">
                  <c:v>R6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'Nrate Charts'!$A$113:$A$117</c:f>
              <c:strCache>
                <c:ptCount val="5"/>
                <c:pt idx="0">
                  <c:v>0_0</c:v>
                </c:pt>
                <c:pt idx="1">
                  <c:v>0_200</c:v>
                </c:pt>
                <c:pt idx="2">
                  <c:v>50_150</c:v>
                </c:pt>
                <c:pt idx="3">
                  <c:v>150_50</c:v>
                </c:pt>
                <c:pt idx="4">
                  <c:v>200_0</c:v>
                </c:pt>
              </c:strCache>
            </c:strRef>
          </c:cat>
          <c:val>
            <c:numRef>
              <c:f>'Nrate Charts'!$D$113:$D$117</c:f>
              <c:numCache>
                <c:formatCode>0.00</c:formatCode>
                <c:ptCount val="5"/>
                <c:pt idx="0">
                  <c:v>0.12602306565015575</c:v>
                </c:pt>
                <c:pt idx="1">
                  <c:v>0.44594488825399003</c:v>
                </c:pt>
                <c:pt idx="2">
                  <c:v>0.39004509702035062</c:v>
                </c:pt>
                <c:pt idx="3">
                  <c:v>0.35211687596936203</c:v>
                </c:pt>
                <c:pt idx="4">
                  <c:v>0.13191117721723877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702-43B4-B989-6EF7C2F5346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-2120613504"/>
        <c:axId val="-2122245008"/>
      </c:barChart>
      <c:catAx>
        <c:axId val="-2120613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2245008"/>
        <c:crosses val="autoZero"/>
        <c:auto val="1"/>
        <c:lblAlgn val="ctr"/>
        <c:lblOffset val="100"/>
        <c:noMultiLvlLbl val="0"/>
      </c:catAx>
      <c:valAx>
        <c:axId val="-212224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0613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Timing of N Uptake- Percents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'Nrate Charts'!$B$126</c:f>
              <c:strCache>
                <c:ptCount val="1"/>
                <c:pt idx="0">
                  <c:v>V13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'Nrate Charts'!$A$127:$A$131</c:f>
              <c:strCache>
                <c:ptCount val="5"/>
                <c:pt idx="0">
                  <c:v>0_0</c:v>
                </c:pt>
                <c:pt idx="1">
                  <c:v>0_200</c:v>
                </c:pt>
                <c:pt idx="2">
                  <c:v>50_150</c:v>
                </c:pt>
                <c:pt idx="3">
                  <c:v>150_50</c:v>
                </c:pt>
                <c:pt idx="4">
                  <c:v>200_0</c:v>
                </c:pt>
              </c:strCache>
            </c:strRef>
          </c:cat>
          <c:val>
            <c:numRef>
              <c:f>'Nrate Charts'!$B$127:$B$131</c:f>
              <c:numCache>
                <c:formatCode>0</c:formatCode>
                <c:ptCount val="5"/>
                <c:pt idx="0">
                  <c:v>69.53109780640051</c:v>
                </c:pt>
                <c:pt idx="1">
                  <c:v>38.128744693518293</c:v>
                </c:pt>
                <c:pt idx="2">
                  <c:v>46.786331198638052</c:v>
                </c:pt>
                <c:pt idx="3">
                  <c:v>58.774340117960918</c:v>
                </c:pt>
                <c:pt idx="4">
                  <c:v>58.983396310002448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DF-4837-AD81-8A22E6F601B4}"/>
            </c:ext>
          </c:extLst>
        </c:ser>
        <c:ser>
          <c:idx val="1"/>
          <c:order val="1"/>
          <c:tx>
            <c:strRef>
              <c:f>'Nrate Charts'!$C$126</c:f>
              <c:strCache>
                <c:ptCount val="1"/>
                <c:pt idx="0">
                  <c:v>CP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'Nrate Charts'!$A$127:$A$131</c:f>
              <c:strCache>
                <c:ptCount val="5"/>
                <c:pt idx="0">
                  <c:v>0_0</c:v>
                </c:pt>
                <c:pt idx="1">
                  <c:v>0_200</c:v>
                </c:pt>
                <c:pt idx="2">
                  <c:v>50_150</c:v>
                </c:pt>
                <c:pt idx="3">
                  <c:v>150_50</c:v>
                </c:pt>
                <c:pt idx="4">
                  <c:v>200_0</c:v>
                </c:pt>
              </c:strCache>
            </c:strRef>
          </c:cat>
          <c:val>
            <c:numRef>
              <c:f>'Nrate Charts'!$C$127:$C$131</c:f>
              <c:numCache>
                <c:formatCode>0</c:formatCode>
                <c:ptCount val="5"/>
                <c:pt idx="0">
                  <c:v>19.414660352284393</c:v>
                </c:pt>
                <c:pt idx="1">
                  <c:v>40.144781016467824</c:v>
                </c:pt>
                <c:pt idx="2">
                  <c:v>36.369249129986656</c:v>
                </c:pt>
                <c:pt idx="3">
                  <c:v>27.988056342890161</c:v>
                </c:pt>
                <c:pt idx="4">
                  <c:v>35.909995471982342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DF-4837-AD81-8A22E6F601B4}"/>
            </c:ext>
          </c:extLst>
        </c:ser>
        <c:ser>
          <c:idx val="2"/>
          <c:order val="2"/>
          <c:tx>
            <c:strRef>
              <c:f>'Nrate Charts'!$D$126</c:f>
              <c:strCache>
                <c:ptCount val="1"/>
                <c:pt idx="0">
                  <c:v>R6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'Nrate Charts'!$A$127:$A$131</c:f>
              <c:strCache>
                <c:ptCount val="5"/>
                <c:pt idx="0">
                  <c:v>0_0</c:v>
                </c:pt>
                <c:pt idx="1">
                  <c:v>0_200</c:v>
                </c:pt>
                <c:pt idx="2">
                  <c:v>50_150</c:v>
                </c:pt>
                <c:pt idx="3">
                  <c:v>150_50</c:v>
                </c:pt>
                <c:pt idx="4">
                  <c:v>200_0</c:v>
                </c:pt>
              </c:strCache>
            </c:strRef>
          </c:cat>
          <c:val>
            <c:numRef>
              <c:f>'Nrate Charts'!$D$127:$D$131</c:f>
              <c:numCache>
                <c:formatCode>0</c:formatCode>
                <c:ptCount val="5"/>
                <c:pt idx="0">
                  <c:v>11.054241841315099</c:v>
                </c:pt>
                <c:pt idx="1">
                  <c:v>21.726474290013879</c:v>
                </c:pt>
                <c:pt idx="2">
                  <c:v>16.844419671375292</c:v>
                </c:pt>
                <c:pt idx="3">
                  <c:v>13.237603539148918</c:v>
                </c:pt>
                <c:pt idx="4">
                  <c:v>5.1066082180152117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DF-4837-AD81-8A22E6F601B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-2121525792"/>
        <c:axId val="2130646368"/>
      </c:barChart>
      <c:catAx>
        <c:axId val="-2121525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0646368"/>
        <c:crosses val="autoZero"/>
        <c:auto val="1"/>
        <c:lblAlgn val="ctr"/>
        <c:lblOffset val="100"/>
        <c:noMultiLvlLbl val="0"/>
      </c:catAx>
      <c:valAx>
        <c:axId val="213064636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1525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Proportional allocation of R6 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'Nrate Charts'!$B$92</c:f>
              <c:strCache>
                <c:ptCount val="1"/>
                <c:pt idx="0">
                  <c:v>R6LvsNgP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'Nrate Charts'!$A$93:$A$97</c:f>
              <c:strCache>
                <c:ptCount val="5"/>
                <c:pt idx="0">
                  <c:v>0_0</c:v>
                </c:pt>
                <c:pt idx="1">
                  <c:v>0_200</c:v>
                </c:pt>
                <c:pt idx="2">
                  <c:v>50_150</c:v>
                </c:pt>
                <c:pt idx="3">
                  <c:v>150_50</c:v>
                </c:pt>
                <c:pt idx="4">
                  <c:v>200_0</c:v>
                </c:pt>
              </c:strCache>
            </c:strRef>
          </c:cat>
          <c:val>
            <c:numRef>
              <c:f>'Nrate Charts'!$B$93:$B$97</c:f>
              <c:numCache>
                <c:formatCode>0.0</c:formatCode>
                <c:ptCount val="5"/>
                <c:pt idx="0">
                  <c:v>0.23400222904057741</c:v>
                </c:pt>
                <c:pt idx="1">
                  <c:v>0.37920228657836014</c:v>
                </c:pt>
                <c:pt idx="2">
                  <c:v>0.45707122964234592</c:v>
                </c:pt>
                <c:pt idx="3">
                  <c:v>0.50750530533563531</c:v>
                </c:pt>
                <c:pt idx="4">
                  <c:v>0.47249988621473304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5E-4084-BC80-678BC8FC9CA0}"/>
            </c:ext>
          </c:extLst>
        </c:ser>
        <c:ser>
          <c:idx val="1"/>
          <c:order val="1"/>
          <c:tx>
            <c:strRef>
              <c:f>'Nrate Charts'!$C$92</c:f>
              <c:strCache>
                <c:ptCount val="1"/>
                <c:pt idx="0">
                  <c:v>R6StmNgP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'Nrate Charts'!$A$93:$A$97</c:f>
              <c:strCache>
                <c:ptCount val="5"/>
                <c:pt idx="0">
                  <c:v>0_0</c:v>
                </c:pt>
                <c:pt idx="1">
                  <c:v>0_200</c:v>
                </c:pt>
                <c:pt idx="2">
                  <c:v>50_150</c:v>
                </c:pt>
                <c:pt idx="3">
                  <c:v>150_50</c:v>
                </c:pt>
                <c:pt idx="4">
                  <c:v>200_0</c:v>
                </c:pt>
              </c:strCache>
            </c:strRef>
          </c:cat>
          <c:val>
            <c:numRef>
              <c:f>'Nrate Charts'!$C$93:$C$97</c:f>
              <c:numCache>
                <c:formatCode>0.0</c:formatCode>
                <c:ptCount val="5"/>
                <c:pt idx="0">
                  <c:v>0.15926000011144648</c:v>
                </c:pt>
                <c:pt idx="1">
                  <c:v>0.19538792323959728</c:v>
                </c:pt>
                <c:pt idx="2">
                  <c:v>0.25571900101360817</c:v>
                </c:pt>
                <c:pt idx="3">
                  <c:v>0.34876608549413235</c:v>
                </c:pt>
                <c:pt idx="4">
                  <c:v>0.32807123383382947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5E-4084-BC80-678BC8FC9CA0}"/>
            </c:ext>
          </c:extLst>
        </c:ser>
        <c:ser>
          <c:idx val="2"/>
          <c:order val="2"/>
          <c:tx>
            <c:strRef>
              <c:f>'Nrate Charts'!$D$92</c:f>
              <c:strCache>
                <c:ptCount val="1"/>
                <c:pt idx="0">
                  <c:v>R6CobNgP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'Nrate Charts'!$A$93:$A$97</c:f>
              <c:strCache>
                <c:ptCount val="5"/>
                <c:pt idx="0">
                  <c:v>0_0</c:v>
                </c:pt>
                <c:pt idx="1">
                  <c:v>0_200</c:v>
                </c:pt>
                <c:pt idx="2">
                  <c:v>50_150</c:v>
                </c:pt>
                <c:pt idx="3">
                  <c:v>150_50</c:v>
                </c:pt>
                <c:pt idx="4">
                  <c:v>200_0</c:v>
                </c:pt>
              </c:strCache>
            </c:strRef>
          </c:cat>
          <c:val>
            <c:numRef>
              <c:f>'Nrate Charts'!$D$93:$D$97</c:f>
              <c:numCache>
                <c:formatCode>0.0</c:formatCode>
                <c:ptCount val="5"/>
                <c:pt idx="0">
                  <c:v>6.5488812911623992E-2</c:v>
                </c:pt>
                <c:pt idx="1">
                  <c:v>9.7499861485525252E-2</c:v>
                </c:pt>
                <c:pt idx="2">
                  <c:v>9.0664018152781925E-2</c:v>
                </c:pt>
                <c:pt idx="3">
                  <c:v>9.8531248606351152E-2</c:v>
                </c:pt>
                <c:pt idx="4">
                  <c:v>9.3487660055792024E-2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5E-4084-BC80-678BC8FC9CA0}"/>
            </c:ext>
          </c:extLst>
        </c:ser>
        <c:ser>
          <c:idx val="3"/>
          <c:order val="3"/>
          <c:tx>
            <c:strRef>
              <c:f>'Nrate Charts'!$E$92</c:f>
              <c:strCache>
                <c:ptCount val="1"/>
                <c:pt idx="0">
                  <c:v>R6KerNgP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'Nrate Charts'!$A$93:$A$97</c:f>
              <c:strCache>
                <c:ptCount val="5"/>
                <c:pt idx="0">
                  <c:v>0_0</c:v>
                </c:pt>
                <c:pt idx="1">
                  <c:v>0_200</c:v>
                </c:pt>
                <c:pt idx="2">
                  <c:v>50_150</c:v>
                </c:pt>
                <c:pt idx="3">
                  <c:v>150_50</c:v>
                </c:pt>
                <c:pt idx="4">
                  <c:v>200_0</c:v>
                </c:pt>
              </c:strCache>
            </c:strRef>
          </c:cat>
          <c:val>
            <c:numRef>
              <c:f>'Nrate Charts'!$E$93:$E$97</c:f>
              <c:numCache>
                <c:formatCode>0.0</c:formatCode>
                <c:ptCount val="5"/>
                <c:pt idx="0">
                  <c:v>0.68345481737416824</c:v>
                </c:pt>
                <c:pt idx="1">
                  <c:v>1.3810432817955611</c:v>
                </c:pt>
                <c:pt idx="2">
                  <c:v>1.5121203131524401</c:v>
                </c:pt>
                <c:pt idx="3">
                  <c:v>1.7051718410505552</c:v>
                </c:pt>
                <c:pt idx="4">
                  <c:v>1.6898764724179896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E5E-4084-BC80-678BC8FC9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0636464"/>
        <c:axId val="-2121954464"/>
      </c:barChart>
      <c:catAx>
        <c:axId val="2130636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1954464"/>
        <c:crosses val="autoZero"/>
        <c:auto val="1"/>
        <c:lblAlgn val="ctr"/>
        <c:lblOffset val="100"/>
        <c:noMultiLvlLbl val="0"/>
      </c:catAx>
      <c:valAx>
        <c:axId val="-212195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0636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Yield Increase in Bu</a:t>
            </a:r>
          </a:p>
        </c:rich>
      </c:tx>
      <c:layout>
        <c:manualLayout>
          <c:xMode val="edge"/>
          <c:yMode val="edge"/>
          <c:x val="0.24380141820332399"/>
          <c:y val="3.24074074074073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'Nrate Charts'!$A$141</c:f>
              <c:strCache>
                <c:ptCount val="1"/>
                <c:pt idx="0">
                  <c:v>0_0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3.4789334068961203E-2"/>
                  <c:y val="0.11731590842811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'Nrate Charts'!$B$140:$H$140</c:f>
              <c:numCache>
                <c:formatCode>General</c:formatCode>
                <c:ptCount val="7"/>
                <c:pt idx="0">
                  <c:v>1946</c:v>
                </c:pt>
                <c:pt idx="1">
                  <c:v>1958</c:v>
                </c:pt>
                <c:pt idx="2">
                  <c:v>1967</c:v>
                </c:pt>
                <c:pt idx="3">
                  <c:v>1976</c:v>
                </c:pt>
                <c:pt idx="4">
                  <c:v>1995</c:v>
                </c:pt>
                <c:pt idx="5">
                  <c:v>2003</c:v>
                </c:pt>
                <c:pt idx="6">
                  <c:v>2015</c:v>
                </c:pt>
              </c:numCache>
            </c:numRef>
          </c:xVal>
          <c:yVal>
            <c:numRef>
              <c:f>'Nrate Charts'!$B$141:$H$141</c:f>
              <c:numCache>
                <c:formatCode>0.0</c:formatCode>
                <c:ptCount val="7"/>
                <c:pt idx="0">
                  <c:v>69.643467684080989</c:v>
                </c:pt>
                <c:pt idx="1">
                  <c:v>79.081979699687409</c:v>
                </c:pt>
                <c:pt idx="2">
                  <c:v>87.603874459438117</c:v>
                </c:pt>
                <c:pt idx="3">
                  <c:v>88.859530808606578</c:v>
                </c:pt>
                <c:pt idx="4">
                  <c:v>114.60791120570856</c:v>
                </c:pt>
                <c:pt idx="5">
                  <c:v>109.99933194631035</c:v>
                </c:pt>
                <c:pt idx="6">
                  <c:v>121.07581640360149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06-403F-81A7-483663296B6B}"/>
            </c:ext>
          </c:extLst>
        </c:ser>
        <c:ser>
          <c:idx val="1"/>
          <c:order val="1"/>
          <c:tx>
            <c:strRef>
              <c:f>'Nrate Charts'!$A$142</c:f>
              <c:strCache>
                <c:ptCount val="1"/>
                <c:pt idx="0">
                  <c:v>0_200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25585572981641"/>
                  <c:y val="8.133748906386699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'Nrate Charts'!$B$140:$H$140</c:f>
              <c:numCache>
                <c:formatCode>General</c:formatCode>
                <c:ptCount val="7"/>
                <c:pt idx="0">
                  <c:v>1946</c:v>
                </c:pt>
                <c:pt idx="1">
                  <c:v>1958</c:v>
                </c:pt>
                <c:pt idx="2">
                  <c:v>1967</c:v>
                </c:pt>
                <c:pt idx="3">
                  <c:v>1976</c:v>
                </c:pt>
                <c:pt idx="4">
                  <c:v>1995</c:v>
                </c:pt>
                <c:pt idx="5">
                  <c:v>2003</c:v>
                </c:pt>
                <c:pt idx="6">
                  <c:v>2015</c:v>
                </c:pt>
              </c:numCache>
            </c:numRef>
          </c:xVal>
          <c:yVal>
            <c:numRef>
              <c:f>'Nrate Charts'!$B$142:$H$142</c:f>
              <c:numCache>
                <c:formatCode>0.0</c:formatCode>
                <c:ptCount val="7"/>
                <c:pt idx="0">
                  <c:v>125.82062869927408</c:v>
                </c:pt>
                <c:pt idx="1">
                  <c:v>133.91803353031403</c:v>
                </c:pt>
                <c:pt idx="2">
                  <c:v>150.58523016506115</c:v>
                </c:pt>
                <c:pt idx="3">
                  <c:v>163.86094075674197</c:v>
                </c:pt>
                <c:pt idx="4">
                  <c:v>209.01647472318086</c:v>
                </c:pt>
                <c:pt idx="5">
                  <c:v>205.59197688135916</c:v>
                </c:pt>
                <c:pt idx="6">
                  <c:v>239.19119212031819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06-403F-81A7-483663296B6B}"/>
            </c:ext>
          </c:extLst>
        </c:ser>
        <c:ser>
          <c:idx val="2"/>
          <c:order val="2"/>
          <c:tx>
            <c:strRef>
              <c:f>'Nrate Charts'!$A$143</c:f>
              <c:strCache>
                <c:ptCount val="1"/>
                <c:pt idx="0">
                  <c:v>50_150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570766424934301"/>
                  <c:y val="5.513888888888889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'Nrate Charts'!$B$140:$H$140</c:f>
              <c:numCache>
                <c:formatCode>General</c:formatCode>
                <c:ptCount val="7"/>
                <c:pt idx="0">
                  <c:v>1946</c:v>
                </c:pt>
                <c:pt idx="1">
                  <c:v>1958</c:v>
                </c:pt>
                <c:pt idx="2">
                  <c:v>1967</c:v>
                </c:pt>
                <c:pt idx="3">
                  <c:v>1976</c:v>
                </c:pt>
                <c:pt idx="4">
                  <c:v>1995</c:v>
                </c:pt>
                <c:pt idx="5">
                  <c:v>2003</c:v>
                </c:pt>
                <c:pt idx="6">
                  <c:v>2015</c:v>
                </c:pt>
              </c:numCache>
            </c:numRef>
          </c:xVal>
          <c:yVal>
            <c:numRef>
              <c:f>'Nrate Charts'!$B$143:$H$143</c:f>
              <c:numCache>
                <c:formatCode>0.0</c:formatCode>
                <c:ptCount val="7"/>
                <c:pt idx="0">
                  <c:v>141.86019366173213</c:v>
                </c:pt>
                <c:pt idx="1">
                  <c:v>136.60807355871853</c:v>
                </c:pt>
                <c:pt idx="2">
                  <c:v>162.65104286199838</c:v>
                </c:pt>
                <c:pt idx="3">
                  <c:v>173.85400165084147</c:v>
                </c:pt>
                <c:pt idx="4">
                  <c:v>212.97640086573867</c:v>
                </c:pt>
                <c:pt idx="5">
                  <c:v>228.7207081112725</c:v>
                </c:pt>
                <c:pt idx="6">
                  <c:v>265.72077190227668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B06-403F-81A7-483663296B6B}"/>
            </c:ext>
          </c:extLst>
        </c:ser>
        <c:ser>
          <c:idx val="3"/>
          <c:order val="3"/>
          <c:tx>
            <c:strRef>
              <c:f>'Nrate Charts'!$A$144</c:f>
              <c:strCache>
                <c:ptCount val="1"/>
                <c:pt idx="0">
                  <c:v>150_50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5.3058399741945497E-2"/>
                  <c:y val="-0.1624537037037039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'Nrate Charts'!$B$140:$H$140</c:f>
              <c:numCache>
                <c:formatCode>General</c:formatCode>
                <c:ptCount val="7"/>
                <c:pt idx="0">
                  <c:v>1946</c:v>
                </c:pt>
                <c:pt idx="1">
                  <c:v>1958</c:v>
                </c:pt>
                <c:pt idx="2">
                  <c:v>1967</c:v>
                </c:pt>
                <c:pt idx="3">
                  <c:v>1976</c:v>
                </c:pt>
                <c:pt idx="4">
                  <c:v>1995</c:v>
                </c:pt>
                <c:pt idx="5">
                  <c:v>2003</c:v>
                </c:pt>
                <c:pt idx="6">
                  <c:v>2015</c:v>
                </c:pt>
              </c:numCache>
            </c:numRef>
          </c:xVal>
          <c:yVal>
            <c:numRef>
              <c:f>'Nrate Charts'!$B$144:$H$144</c:f>
              <c:numCache>
                <c:formatCode>0.0</c:formatCode>
                <c:ptCount val="7"/>
                <c:pt idx="0">
                  <c:v>134.65664727437056</c:v>
                </c:pt>
                <c:pt idx="1">
                  <c:v>129.98107067415822</c:v>
                </c:pt>
                <c:pt idx="2">
                  <c:v>161.01321297624116</c:v>
                </c:pt>
                <c:pt idx="3">
                  <c:v>180.77852376447592</c:v>
                </c:pt>
                <c:pt idx="4">
                  <c:v>219.7056350857606</c:v>
                </c:pt>
                <c:pt idx="5">
                  <c:v>230.83299131883771</c:v>
                </c:pt>
                <c:pt idx="6">
                  <c:v>259.28171304846467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B06-403F-81A7-483663296B6B}"/>
            </c:ext>
          </c:extLst>
        </c:ser>
        <c:ser>
          <c:idx val="4"/>
          <c:order val="4"/>
          <c:tx>
            <c:strRef>
              <c:f>'Nrate Charts'!$A$145</c:f>
              <c:strCache>
                <c:ptCount val="1"/>
                <c:pt idx="0">
                  <c:v>200_0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23951023150567"/>
                  <c:y val="-6.986111111111109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'Nrate Charts'!$B$140:$H$140</c:f>
              <c:numCache>
                <c:formatCode>General</c:formatCode>
                <c:ptCount val="7"/>
                <c:pt idx="0">
                  <c:v>1946</c:v>
                </c:pt>
                <c:pt idx="1">
                  <c:v>1958</c:v>
                </c:pt>
                <c:pt idx="2">
                  <c:v>1967</c:v>
                </c:pt>
                <c:pt idx="3">
                  <c:v>1976</c:v>
                </c:pt>
                <c:pt idx="4">
                  <c:v>1995</c:v>
                </c:pt>
                <c:pt idx="5">
                  <c:v>2003</c:v>
                </c:pt>
                <c:pt idx="6">
                  <c:v>2015</c:v>
                </c:pt>
              </c:numCache>
            </c:numRef>
          </c:xVal>
          <c:yVal>
            <c:numRef>
              <c:f>'Nrate Charts'!$B$145:$H$145</c:f>
              <c:numCache>
                <c:formatCode>0.0</c:formatCode>
                <c:ptCount val="7"/>
                <c:pt idx="0">
                  <c:v>137.67024726888394</c:v>
                </c:pt>
                <c:pt idx="1">
                  <c:v>133.06183900872222</c:v>
                </c:pt>
                <c:pt idx="2">
                  <c:v>163.35154486196396</c:v>
                </c:pt>
                <c:pt idx="3">
                  <c:v>181.19329886538793</c:v>
                </c:pt>
                <c:pt idx="4">
                  <c:v>221.81884821604143</c:v>
                </c:pt>
                <c:pt idx="5">
                  <c:v>236.64116814786993</c:v>
                </c:pt>
                <c:pt idx="6">
                  <c:v>269.45096964231419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B06-403F-81A7-483663296B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1811552"/>
        <c:axId val="-2121905344"/>
      </c:scatterChart>
      <c:valAx>
        <c:axId val="-2121811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1905344"/>
        <c:crosses val="autoZero"/>
        <c:crossBetween val="midCat"/>
      </c:valAx>
      <c:valAx>
        <c:axId val="-212190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1811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Leaf N%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'Nrate Charts'!$A$148</c:f>
              <c:strCache>
                <c:ptCount val="1"/>
                <c:pt idx="0">
                  <c:v>0_0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'Nrate Charts'!$C$147:$E$147</c:f>
              <c:strCache>
                <c:ptCount val="3"/>
                <c:pt idx="0">
                  <c:v>Average of R1LvsNc</c:v>
                </c:pt>
                <c:pt idx="1">
                  <c:v>Average of +2LvsNc</c:v>
                </c:pt>
                <c:pt idx="2">
                  <c:v>Average of R6LvsNc</c:v>
                </c:pt>
              </c:strCache>
            </c:strRef>
          </c:cat>
          <c:val>
            <c:numRef>
              <c:f>'Nrate Charts'!$C$148:$E$148</c:f>
              <c:numCache>
                <c:formatCode>0.0</c:formatCode>
                <c:ptCount val="3"/>
                <c:pt idx="0">
                  <c:v>1.5788555869034357</c:v>
                </c:pt>
                <c:pt idx="1">
                  <c:v>1.2750881541342962</c:v>
                </c:pt>
                <c:pt idx="2">
                  <c:v>0.52559972022260937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22-4933-ACF3-8343CB074021}"/>
            </c:ext>
          </c:extLst>
        </c:ser>
        <c:ser>
          <c:idx val="1"/>
          <c:order val="1"/>
          <c:tx>
            <c:strRef>
              <c:f>'Nrate Charts'!$A$149</c:f>
              <c:strCache>
                <c:ptCount val="1"/>
                <c:pt idx="0">
                  <c:v>0_200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'Nrate Charts'!$C$147:$E$147</c:f>
              <c:strCache>
                <c:ptCount val="3"/>
                <c:pt idx="0">
                  <c:v>Average of R1LvsNc</c:v>
                </c:pt>
                <c:pt idx="1">
                  <c:v>Average of +2LvsNc</c:v>
                </c:pt>
                <c:pt idx="2">
                  <c:v>Average of R6LvsNc</c:v>
                </c:pt>
              </c:strCache>
            </c:strRef>
          </c:cat>
          <c:val>
            <c:numRef>
              <c:f>'Nrate Charts'!$C$149:$E$149</c:f>
              <c:numCache>
                <c:formatCode>0.0</c:formatCode>
                <c:ptCount val="3"/>
                <c:pt idx="0">
                  <c:v>1.9046927718889146</c:v>
                </c:pt>
                <c:pt idx="1">
                  <c:v>1.7557550626141685</c:v>
                </c:pt>
                <c:pt idx="2">
                  <c:v>0.79714065364428932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22-4933-ACF3-8343CB074021}"/>
            </c:ext>
          </c:extLst>
        </c:ser>
        <c:ser>
          <c:idx val="2"/>
          <c:order val="2"/>
          <c:tx>
            <c:strRef>
              <c:f>'Nrate Charts'!$A$150</c:f>
              <c:strCache>
                <c:ptCount val="1"/>
                <c:pt idx="0">
                  <c:v>50_150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'Nrate Charts'!$C$147:$E$147</c:f>
              <c:strCache>
                <c:ptCount val="3"/>
                <c:pt idx="0">
                  <c:v>Average of R1LvsNc</c:v>
                </c:pt>
                <c:pt idx="1">
                  <c:v>Average of +2LvsNc</c:v>
                </c:pt>
                <c:pt idx="2">
                  <c:v>Average of R6LvsNc</c:v>
                </c:pt>
              </c:strCache>
            </c:strRef>
          </c:cat>
          <c:val>
            <c:numRef>
              <c:f>'Nrate Charts'!$C$150:$E$150</c:f>
              <c:numCache>
                <c:formatCode>0.0</c:formatCode>
                <c:ptCount val="3"/>
                <c:pt idx="0">
                  <c:v>2.2692651606741405</c:v>
                </c:pt>
                <c:pt idx="1">
                  <c:v>2.0082517095974515</c:v>
                </c:pt>
                <c:pt idx="2">
                  <c:v>0.89284343804631916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22-4933-ACF3-8343CB074021}"/>
            </c:ext>
          </c:extLst>
        </c:ser>
        <c:ser>
          <c:idx val="3"/>
          <c:order val="3"/>
          <c:tx>
            <c:strRef>
              <c:f>'Nrate Charts'!$A$151</c:f>
              <c:strCache>
                <c:ptCount val="1"/>
                <c:pt idx="0">
                  <c:v>150_50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'Nrate Charts'!$C$147:$E$147</c:f>
              <c:strCache>
                <c:ptCount val="3"/>
                <c:pt idx="0">
                  <c:v>Average of R1LvsNc</c:v>
                </c:pt>
                <c:pt idx="1">
                  <c:v>Average of +2LvsNc</c:v>
                </c:pt>
                <c:pt idx="2">
                  <c:v>Average of R6LvsNc</c:v>
                </c:pt>
              </c:strCache>
            </c:strRef>
          </c:cat>
          <c:val>
            <c:numRef>
              <c:f>'Nrate Charts'!$C$151:$E$151</c:f>
              <c:numCache>
                <c:formatCode>0.0</c:formatCode>
                <c:ptCount val="3"/>
                <c:pt idx="0">
                  <c:v>2.6354581514994302</c:v>
                </c:pt>
                <c:pt idx="1">
                  <c:v>2.151324737639654</c:v>
                </c:pt>
                <c:pt idx="2">
                  <c:v>0.97651544922874089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C22-4933-ACF3-8343CB074021}"/>
            </c:ext>
          </c:extLst>
        </c:ser>
        <c:ser>
          <c:idx val="4"/>
          <c:order val="4"/>
          <c:tx>
            <c:strRef>
              <c:f>'Nrate Charts'!$A$152</c:f>
              <c:strCache>
                <c:ptCount val="1"/>
                <c:pt idx="0">
                  <c:v>200_0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'Nrate Charts'!$C$147:$E$147</c:f>
              <c:strCache>
                <c:ptCount val="3"/>
                <c:pt idx="0">
                  <c:v>Average of R1LvsNc</c:v>
                </c:pt>
                <c:pt idx="1">
                  <c:v>Average of +2LvsNc</c:v>
                </c:pt>
                <c:pt idx="2">
                  <c:v>Average of R6LvsNc</c:v>
                </c:pt>
              </c:strCache>
            </c:strRef>
          </c:cat>
          <c:val>
            <c:numRef>
              <c:f>'Nrate Charts'!$C$152:$E$152</c:f>
              <c:numCache>
                <c:formatCode>0.0</c:formatCode>
                <c:ptCount val="3"/>
                <c:pt idx="0">
                  <c:v>2.7181276196525213</c:v>
                </c:pt>
                <c:pt idx="1">
                  <c:v>2.271845837434133</c:v>
                </c:pt>
                <c:pt idx="2">
                  <c:v>0.91565522125789101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C22-4933-ACF3-8343CB0740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9947056"/>
        <c:axId val="2130650752"/>
      </c:lineChart>
      <c:catAx>
        <c:axId val="2129947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0650752"/>
        <c:crosses val="autoZero"/>
        <c:auto val="1"/>
        <c:lblAlgn val="ctr"/>
        <c:lblOffset val="100"/>
        <c:noMultiLvlLbl val="0"/>
      </c:catAx>
      <c:valAx>
        <c:axId val="213065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947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 DM x Tot N Kg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'Nrate Charts'!$C$162</c:f>
              <c:strCache>
                <c:ptCount val="1"/>
                <c:pt idx="0">
                  <c:v>0_0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'Nrate Charts'!$B$163:$B$182</c:f>
              <c:numCache>
                <c:formatCode>General</c:formatCode>
                <c:ptCount val="20"/>
                <c:pt idx="0">
                  <c:v>4.7699999999999996</c:v>
                </c:pt>
                <c:pt idx="1">
                  <c:v>8.67</c:v>
                </c:pt>
                <c:pt idx="2">
                  <c:v>11.6</c:v>
                </c:pt>
                <c:pt idx="3">
                  <c:v>14.7</c:v>
                </c:pt>
                <c:pt idx="4">
                  <c:v>4.66</c:v>
                </c:pt>
                <c:pt idx="5">
                  <c:v>8.6999999999999993</c:v>
                </c:pt>
                <c:pt idx="6">
                  <c:v>12.5</c:v>
                </c:pt>
                <c:pt idx="7">
                  <c:v>19.2</c:v>
                </c:pt>
                <c:pt idx="8">
                  <c:v>5.33</c:v>
                </c:pt>
                <c:pt idx="9">
                  <c:v>9.82</c:v>
                </c:pt>
                <c:pt idx="10">
                  <c:v>13.8</c:v>
                </c:pt>
                <c:pt idx="11">
                  <c:v>20.2</c:v>
                </c:pt>
                <c:pt idx="12">
                  <c:v>5.61</c:v>
                </c:pt>
                <c:pt idx="13">
                  <c:v>10.6</c:v>
                </c:pt>
                <c:pt idx="14">
                  <c:v>14.4</c:v>
                </c:pt>
                <c:pt idx="15">
                  <c:v>21.3</c:v>
                </c:pt>
                <c:pt idx="16">
                  <c:v>5.42</c:v>
                </c:pt>
                <c:pt idx="17">
                  <c:v>10</c:v>
                </c:pt>
                <c:pt idx="18">
                  <c:v>14.6</c:v>
                </c:pt>
                <c:pt idx="19">
                  <c:v>21.4</c:v>
                </c:pt>
              </c:numCache>
            </c:numRef>
          </c:xVal>
          <c:yVal>
            <c:numRef>
              <c:f>'Nrate Charts'!$C$163:$C$182</c:f>
              <c:numCache>
                <c:formatCode>General</c:formatCode>
                <c:ptCount val="20"/>
                <c:pt idx="0">
                  <c:v>63.7</c:v>
                </c:pt>
                <c:pt idx="1">
                  <c:v>71.8</c:v>
                </c:pt>
                <c:pt idx="2">
                  <c:v>80.5</c:v>
                </c:pt>
                <c:pt idx="3">
                  <c:v>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61-5746-90F4-01C40A1719BE}"/>
            </c:ext>
          </c:extLst>
        </c:ser>
        <c:ser>
          <c:idx val="1"/>
          <c:order val="1"/>
          <c:tx>
            <c:strRef>
              <c:f>'Nrate Charts'!$D$162</c:f>
              <c:strCache>
                <c:ptCount val="1"/>
                <c:pt idx="0">
                  <c:v>0_220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'Nrate Charts'!$B$163:$B$182</c:f>
              <c:numCache>
                <c:formatCode>General</c:formatCode>
                <c:ptCount val="20"/>
                <c:pt idx="0">
                  <c:v>4.7699999999999996</c:v>
                </c:pt>
                <c:pt idx="1">
                  <c:v>8.67</c:v>
                </c:pt>
                <c:pt idx="2">
                  <c:v>11.6</c:v>
                </c:pt>
                <c:pt idx="3">
                  <c:v>14.7</c:v>
                </c:pt>
                <c:pt idx="4">
                  <c:v>4.66</c:v>
                </c:pt>
                <c:pt idx="5">
                  <c:v>8.6999999999999993</c:v>
                </c:pt>
                <c:pt idx="6">
                  <c:v>12.5</c:v>
                </c:pt>
                <c:pt idx="7">
                  <c:v>19.2</c:v>
                </c:pt>
                <c:pt idx="8">
                  <c:v>5.33</c:v>
                </c:pt>
                <c:pt idx="9">
                  <c:v>9.82</c:v>
                </c:pt>
                <c:pt idx="10">
                  <c:v>13.8</c:v>
                </c:pt>
                <c:pt idx="11">
                  <c:v>20.2</c:v>
                </c:pt>
                <c:pt idx="12">
                  <c:v>5.61</c:v>
                </c:pt>
                <c:pt idx="13">
                  <c:v>10.6</c:v>
                </c:pt>
                <c:pt idx="14">
                  <c:v>14.4</c:v>
                </c:pt>
                <c:pt idx="15">
                  <c:v>21.3</c:v>
                </c:pt>
                <c:pt idx="16">
                  <c:v>5.42</c:v>
                </c:pt>
                <c:pt idx="17">
                  <c:v>10</c:v>
                </c:pt>
                <c:pt idx="18">
                  <c:v>14.6</c:v>
                </c:pt>
                <c:pt idx="19">
                  <c:v>21.4</c:v>
                </c:pt>
              </c:numCache>
            </c:numRef>
          </c:xVal>
          <c:yVal>
            <c:numRef>
              <c:f>'Nrate Charts'!$D$163:$D$182</c:f>
              <c:numCache>
                <c:formatCode>General</c:formatCode>
                <c:ptCount val="20"/>
                <c:pt idx="4">
                  <c:v>63.3</c:v>
                </c:pt>
                <c:pt idx="5">
                  <c:v>85.7</c:v>
                </c:pt>
                <c:pt idx="6">
                  <c:v>129</c:v>
                </c:pt>
                <c:pt idx="7">
                  <c:v>167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61-5746-90F4-01C40A1719BE}"/>
            </c:ext>
          </c:extLst>
        </c:ser>
        <c:ser>
          <c:idx val="2"/>
          <c:order val="2"/>
          <c:tx>
            <c:strRef>
              <c:f>'Nrate Charts'!$E$162</c:f>
              <c:strCache>
                <c:ptCount val="1"/>
                <c:pt idx="0">
                  <c:v>55_165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'Nrate Charts'!$B$163:$B$182</c:f>
              <c:numCache>
                <c:formatCode>General</c:formatCode>
                <c:ptCount val="20"/>
                <c:pt idx="0">
                  <c:v>4.7699999999999996</c:v>
                </c:pt>
                <c:pt idx="1">
                  <c:v>8.67</c:v>
                </c:pt>
                <c:pt idx="2">
                  <c:v>11.6</c:v>
                </c:pt>
                <c:pt idx="3">
                  <c:v>14.7</c:v>
                </c:pt>
                <c:pt idx="4">
                  <c:v>4.66</c:v>
                </c:pt>
                <c:pt idx="5">
                  <c:v>8.6999999999999993</c:v>
                </c:pt>
                <c:pt idx="6">
                  <c:v>12.5</c:v>
                </c:pt>
                <c:pt idx="7">
                  <c:v>19.2</c:v>
                </c:pt>
                <c:pt idx="8">
                  <c:v>5.33</c:v>
                </c:pt>
                <c:pt idx="9">
                  <c:v>9.82</c:v>
                </c:pt>
                <c:pt idx="10">
                  <c:v>13.8</c:v>
                </c:pt>
                <c:pt idx="11">
                  <c:v>20.2</c:v>
                </c:pt>
                <c:pt idx="12">
                  <c:v>5.61</c:v>
                </c:pt>
                <c:pt idx="13">
                  <c:v>10.6</c:v>
                </c:pt>
                <c:pt idx="14">
                  <c:v>14.4</c:v>
                </c:pt>
                <c:pt idx="15">
                  <c:v>21.3</c:v>
                </c:pt>
                <c:pt idx="16">
                  <c:v>5.42</c:v>
                </c:pt>
                <c:pt idx="17">
                  <c:v>10</c:v>
                </c:pt>
                <c:pt idx="18">
                  <c:v>14.6</c:v>
                </c:pt>
                <c:pt idx="19">
                  <c:v>21.4</c:v>
                </c:pt>
              </c:numCache>
            </c:numRef>
          </c:xVal>
          <c:yVal>
            <c:numRef>
              <c:f>'Nrate Charts'!$E$163:$E$182</c:f>
              <c:numCache>
                <c:formatCode>General</c:formatCode>
                <c:ptCount val="20"/>
                <c:pt idx="8">
                  <c:v>88.1</c:v>
                </c:pt>
                <c:pt idx="9">
                  <c:v>120</c:v>
                </c:pt>
                <c:pt idx="10">
                  <c:v>155</c:v>
                </c:pt>
                <c:pt idx="11">
                  <c:v>188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761-5746-90F4-01C40A1719BE}"/>
            </c:ext>
          </c:extLst>
        </c:ser>
        <c:ser>
          <c:idx val="3"/>
          <c:order val="3"/>
          <c:tx>
            <c:strRef>
              <c:f>'Nrate Charts'!$F$162</c:f>
              <c:strCache>
                <c:ptCount val="1"/>
                <c:pt idx="0">
                  <c:v>165_55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'Nrate Charts'!$B$163:$B$182</c:f>
              <c:numCache>
                <c:formatCode>General</c:formatCode>
                <c:ptCount val="20"/>
                <c:pt idx="0">
                  <c:v>4.7699999999999996</c:v>
                </c:pt>
                <c:pt idx="1">
                  <c:v>8.67</c:v>
                </c:pt>
                <c:pt idx="2">
                  <c:v>11.6</c:v>
                </c:pt>
                <c:pt idx="3">
                  <c:v>14.7</c:v>
                </c:pt>
                <c:pt idx="4">
                  <c:v>4.66</c:v>
                </c:pt>
                <c:pt idx="5">
                  <c:v>8.6999999999999993</c:v>
                </c:pt>
                <c:pt idx="6">
                  <c:v>12.5</c:v>
                </c:pt>
                <c:pt idx="7">
                  <c:v>19.2</c:v>
                </c:pt>
                <c:pt idx="8">
                  <c:v>5.33</c:v>
                </c:pt>
                <c:pt idx="9">
                  <c:v>9.82</c:v>
                </c:pt>
                <c:pt idx="10">
                  <c:v>13.8</c:v>
                </c:pt>
                <c:pt idx="11">
                  <c:v>20.2</c:v>
                </c:pt>
                <c:pt idx="12">
                  <c:v>5.61</c:v>
                </c:pt>
                <c:pt idx="13">
                  <c:v>10.6</c:v>
                </c:pt>
                <c:pt idx="14">
                  <c:v>14.4</c:v>
                </c:pt>
                <c:pt idx="15">
                  <c:v>21.3</c:v>
                </c:pt>
                <c:pt idx="16">
                  <c:v>5.42</c:v>
                </c:pt>
                <c:pt idx="17">
                  <c:v>10</c:v>
                </c:pt>
                <c:pt idx="18">
                  <c:v>14.6</c:v>
                </c:pt>
                <c:pt idx="19">
                  <c:v>21.4</c:v>
                </c:pt>
              </c:numCache>
            </c:numRef>
          </c:xVal>
          <c:yVal>
            <c:numRef>
              <c:f>'Nrate Charts'!$F$163:$F$182</c:f>
              <c:numCache>
                <c:formatCode>General</c:formatCode>
                <c:ptCount val="20"/>
                <c:pt idx="12">
                  <c:v>126</c:v>
                </c:pt>
                <c:pt idx="13">
                  <c:v>169</c:v>
                </c:pt>
                <c:pt idx="14">
                  <c:v>186</c:v>
                </c:pt>
                <c:pt idx="15">
                  <c:v>217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761-5746-90F4-01C40A1719BE}"/>
            </c:ext>
          </c:extLst>
        </c:ser>
        <c:ser>
          <c:idx val="4"/>
          <c:order val="4"/>
          <c:tx>
            <c:strRef>
              <c:f>'Nrate Charts'!$G$162</c:f>
              <c:strCache>
                <c:ptCount val="1"/>
                <c:pt idx="0">
                  <c:v>220_0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'Nrate Charts'!$B$163:$B$182</c:f>
              <c:numCache>
                <c:formatCode>General</c:formatCode>
                <c:ptCount val="20"/>
                <c:pt idx="0">
                  <c:v>4.7699999999999996</c:v>
                </c:pt>
                <c:pt idx="1">
                  <c:v>8.67</c:v>
                </c:pt>
                <c:pt idx="2">
                  <c:v>11.6</c:v>
                </c:pt>
                <c:pt idx="3">
                  <c:v>14.7</c:v>
                </c:pt>
                <c:pt idx="4">
                  <c:v>4.66</c:v>
                </c:pt>
                <c:pt idx="5">
                  <c:v>8.6999999999999993</c:v>
                </c:pt>
                <c:pt idx="6">
                  <c:v>12.5</c:v>
                </c:pt>
                <c:pt idx="7">
                  <c:v>19.2</c:v>
                </c:pt>
                <c:pt idx="8">
                  <c:v>5.33</c:v>
                </c:pt>
                <c:pt idx="9">
                  <c:v>9.82</c:v>
                </c:pt>
                <c:pt idx="10">
                  <c:v>13.8</c:v>
                </c:pt>
                <c:pt idx="11">
                  <c:v>20.2</c:v>
                </c:pt>
                <c:pt idx="12">
                  <c:v>5.61</c:v>
                </c:pt>
                <c:pt idx="13">
                  <c:v>10.6</c:v>
                </c:pt>
                <c:pt idx="14">
                  <c:v>14.4</c:v>
                </c:pt>
                <c:pt idx="15">
                  <c:v>21.3</c:v>
                </c:pt>
                <c:pt idx="16">
                  <c:v>5.42</c:v>
                </c:pt>
                <c:pt idx="17">
                  <c:v>10</c:v>
                </c:pt>
                <c:pt idx="18">
                  <c:v>14.6</c:v>
                </c:pt>
                <c:pt idx="19">
                  <c:v>21.4</c:v>
                </c:pt>
              </c:numCache>
            </c:numRef>
          </c:xVal>
          <c:yVal>
            <c:numRef>
              <c:f>'Nrate Charts'!$G$163:$G$182</c:f>
              <c:numCache>
                <c:formatCode>General</c:formatCode>
                <c:ptCount val="20"/>
                <c:pt idx="16">
                  <c:v>124</c:v>
                </c:pt>
                <c:pt idx="17">
                  <c:v>165</c:v>
                </c:pt>
                <c:pt idx="18">
                  <c:v>197</c:v>
                </c:pt>
                <c:pt idx="19">
                  <c:v>211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761-5746-90F4-01C40A1719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9819504"/>
        <c:axId val="2129825408"/>
      </c:scatterChart>
      <c:valAx>
        <c:axId val="212981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Dry Matter (Mg/ha)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825408"/>
        <c:crosses val="autoZero"/>
        <c:crossBetween val="midCat"/>
      </c:valAx>
      <c:valAx>
        <c:axId val="212982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 Content (kg/ha)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819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Total DM and N Uptake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'Nrate Charts'!$J$162</c:f>
              <c:strCache>
                <c:ptCount val="1"/>
                <c:pt idx="0">
                  <c:v>0_0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'Nrate Charts'!$I$163:$I$182</c:f>
              <c:numCache>
                <c:formatCode>General</c:formatCode>
                <c:ptCount val="20"/>
                <c:pt idx="0">
                  <c:v>32.448979591836732</c:v>
                </c:pt>
                <c:pt idx="1">
                  <c:v>58.979591836734699</c:v>
                </c:pt>
                <c:pt idx="2">
                  <c:v>78.911564625850332</c:v>
                </c:pt>
                <c:pt idx="3">
                  <c:v>100</c:v>
                </c:pt>
                <c:pt idx="4">
                  <c:v>24.270833333333336</c:v>
                </c:pt>
                <c:pt idx="5">
                  <c:v>45.3125</c:v>
                </c:pt>
                <c:pt idx="6">
                  <c:v>65.104166666666671</c:v>
                </c:pt>
                <c:pt idx="7">
                  <c:v>100</c:v>
                </c:pt>
                <c:pt idx="8">
                  <c:v>26.386138613861387</c:v>
                </c:pt>
                <c:pt idx="9">
                  <c:v>48.613861386138616</c:v>
                </c:pt>
                <c:pt idx="10">
                  <c:v>68.316831683168317</c:v>
                </c:pt>
                <c:pt idx="11">
                  <c:v>100</c:v>
                </c:pt>
                <c:pt idx="12">
                  <c:v>26.338028169014084</c:v>
                </c:pt>
                <c:pt idx="13">
                  <c:v>49.76525821596244</c:v>
                </c:pt>
                <c:pt idx="14">
                  <c:v>67.605633802816897</c:v>
                </c:pt>
                <c:pt idx="15">
                  <c:v>100</c:v>
                </c:pt>
                <c:pt idx="16">
                  <c:v>25.32710280373832</c:v>
                </c:pt>
                <c:pt idx="17">
                  <c:v>46.728971962616825</c:v>
                </c:pt>
                <c:pt idx="18">
                  <c:v>68.224299065420567</c:v>
                </c:pt>
                <c:pt idx="19">
                  <c:v>100</c:v>
                </c:pt>
              </c:numCache>
            </c:numRef>
          </c:xVal>
          <c:yVal>
            <c:numRef>
              <c:f>'Nrate Charts'!$J$163:$J$182</c:f>
              <c:numCache>
                <c:formatCode>General</c:formatCode>
                <c:ptCount val="20"/>
                <c:pt idx="0">
                  <c:v>68.494623655913983</c:v>
                </c:pt>
                <c:pt idx="1">
                  <c:v>77.204301075268816</c:v>
                </c:pt>
                <c:pt idx="2">
                  <c:v>86.55913978494624</c:v>
                </c:pt>
                <c:pt idx="3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77-7C4A-91EC-6628465EBF40}"/>
            </c:ext>
          </c:extLst>
        </c:ser>
        <c:ser>
          <c:idx val="1"/>
          <c:order val="1"/>
          <c:tx>
            <c:strRef>
              <c:f>'Nrate Charts'!$K$162</c:f>
              <c:strCache>
                <c:ptCount val="1"/>
                <c:pt idx="0">
                  <c:v>0_220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'Nrate Charts'!$I$163:$I$182</c:f>
              <c:numCache>
                <c:formatCode>General</c:formatCode>
                <c:ptCount val="20"/>
                <c:pt idx="0">
                  <c:v>32.448979591836732</c:v>
                </c:pt>
                <c:pt idx="1">
                  <c:v>58.979591836734699</c:v>
                </c:pt>
                <c:pt idx="2">
                  <c:v>78.911564625850332</c:v>
                </c:pt>
                <c:pt idx="3">
                  <c:v>100</c:v>
                </c:pt>
                <c:pt idx="4">
                  <c:v>24.270833333333336</c:v>
                </c:pt>
                <c:pt idx="5">
                  <c:v>45.3125</c:v>
                </c:pt>
                <c:pt idx="6">
                  <c:v>65.104166666666671</c:v>
                </c:pt>
                <c:pt idx="7">
                  <c:v>100</c:v>
                </c:pt>
                <c:pt idx="8">
                  <c:v>26.386138613861387</c:v>
                </c:pt>
                <c:pt idx="9">
                  <c:v>48.613861386138616</c:v>
                </c:pt>
                <c:pt idx="10">
                  <c:v>68.316831683168317</c:v>
                </c:pt>
                <c:pt idx="11">
                  <c:v>100</c:v>
                </c:pt>
                <c:pt idx="12">
                  <c:v>26.338028169014084</c:v>
                </c:pt>
                <c:pt idx="13">
                  <c:v>49.76525821596244</c:v>
                </c:pt>
                <c:pt idx="14">
                  <c:v>67.605633802816897</c:v>
                </c:pt>
                <c:pt idx="15">
                  <c:v>100</c:v>
                </c:pt>
                <c:pt idx="16">
                  <c:v>25.32710280373832</c:v>
                </c:pt>
                <c:pt idx="17">
                  <c:v>46.728971962616825</c:v>
                </c:pt>
                <c:pt idx="18">
                  <c:v>68.224299065420567</c:v>
                </c:pt>
                <c:pt idx="19">
                  <c:v>100</c:v>
                </c:pt>
              </c:numCache>
            </c:numRef>
          </c:xVal>
          <c:yVal>
            <c:numRef>
              <c:f>'Nrate Charts'!$K$163:$K$182</c:f>
              <c:numCache>
                <c:formatCode>General</c:formatCode>
                <c:ptCount val="20"/>
                <c:pt idx="4">
                  <c:v>37.904191616766461</c:v>
                </c:pt>
                <c:pt idx="5">
                  <c:v>51.317365269461078</c:v>
                </c:pt>
                <c:pt idx="6">
                  <c:v>77.245508982035929</c:v>
                </c:pt>
                <c:pt idx="7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77-7C4A-91EC-6628465EBF40}"/>
            </c:ext>
          </c:extLst>
        </c:ser>
        <c:ser>
          <c:idx val="2"/>
          <c:order val="2"/>
          <c:tx>
            <c:strRef>
              <c:f>'Nrate Charts'!$L$162</c:f>
              <c:strCache>
                <c:ptCount val="1"/>
                <c:pt idx="0">
                  <c:v>55_165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'Nrate Charts'!$I$163:$I$182</c:f>
              <c:numCache>
                <c:formatCode>General</c:formatCode>
                <c:ptCount val="20"/>
                <c:pt idx="0">
                  <c:v>32.448979591836732</c:v>
                </c:pt>
                <c:pt idx="1">
                  <c:v>58.979591836734699</c:v>
                </c:pt>
                <c:pt idx="2">
                  <c:v>78.911564625850332</c:v>
                </c:pt>
                <c:pt idx="3">
                  <c:v>100</c:v>
                </c:pt>
                <c:pt idx="4">
                  <c:v>24.270833333333336</c:v>
                </c:pt>
                <c:pt idx="5">
                  <c:v>45.3125</c:v>
                </c:pt>
                <c:pt idx="6">
                  <c:v>65.104166666666671</c:v>
                </c:pt>
                <c:pt idx="7">
                  <c:v>100</c:v>
                </c:pt>
                <c:pt idx="8">
                  <c:v>26.386138613861387</c:v>
                </c:pt>
                <c:pt idx="9">
                  <c:v>48.613861386138616</c:v>
                </c:pt>
                <c:pt idx="10">
                  <c:v>68.316831683168317</c:v>
                </c:pt>
                <c:pt idx="11">
                  <c:v>100</c:v>
                </c:pt>
                <c:pt idx="12">
                  <c:v>26.338028169014084</c:v>
                </c:pt>
                <c:pt idx="13">
                  <c:v>49.76525821596244</c:v>
                </c:pt>
                <c:pt idx="14">
                  <c:v>67.605633802816897</c:v>
                </c:pt>
                <c:pt idx="15">
                  <c:v>100</c:v>
                </c:pt>
                <c:pt idx="16">
                  <c:v>25.32710280373832</c:v>
                </c:pt>
                <c:pt idx="17">
                  <c:v>46.728971962616825</c:v>
                </c:pt>
                <c:pt idx="18">
                  <c:v>68.224299065420567</c:v>
                </c:pt>
                <c:pt idx="19">
                  <c:v>100</c:v>
                </c:pt>
              </c:numCache>
            </c:numRef>
          </c:xVal>
          <c:yVal>
            <c:numRef>
              <c:f>'Nrate Charts'!$L$163:$L$182</c:f>
              <c:numCache>
                <c:formatCode>General</c:formatCode>
                <c:ptCount val="20"/>
                <c:pt idx="8">
                  <c:v>46.861702127659569</c:v>
                </c:pt>
                <c:pt idx="9">
                  <c:v>63.829787234042556</c:v>
                </c:pt>
                <c:pt idx="10">
                  <c:v>82.446808510638306</c:v>
                </c:pt>
                <c:pt idx="11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977-7C4A-91EC-6628465EBF40}"/>
            </c:ext>
          </c:extLst>
        </c:ser>
        <c:ser>
          <c:idx val="3"/>
          <c:order val="3"/>
          <c:tx>
            <c:strRef>
              <c:f>'Nrate Charts'!$M$162</c:f>
              <c:strCache>
                <c:ptCount val="1"/>
                <c:pt idx="0">
                  <c:v>165_55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'Nrate Charts'!$I$163:$I$182</c:f>
              <c:numCache>
                <c:formatCode>General</c:formatCode>
                <c:ptCount val="20"/>
                <c:pt idx="0">
                  <c:v>32.448979591836732</c:v>
                </c:pt>
                <c:pt idx="1">
                  <c:v>58.979591836734699</c:v>
                </c:pt>
                <c:pt idx="2">
                  <c:v>78.911564625850332</c:v>
                </c:pt>
                <c:pt idx="3">
                  <c:v>100</c:v>
                </c:pt>
                <c:pt idx="4">
                  <c:v>24.270833333333336</c:v>
                </c:pt>
                <c:pt idx="5">
                  <c:v>45.3125</c:v>
                </c:pt>
                <c:pt idx="6">
                  <c:v>65.104166666666671</c:v>
                </c:pt>
                <c:pt idx="7">
                  <c:v>100</c:v>
                </c:pt>
                <c:pt idx="8">
                  <c:v>26.386138613861387</c:v>
                </c:pt>
                <c:pt idx="9">
                  <c:v>48.613861386138616</c:v>
                </c:pt>
                <c:pt idx="10">
                  <c:v>68.316831683168317</c:v>
                </c:pt>
                <c:pt idx="11">
                  <c:v>100</c:v>
                </c:pt>
                <c:pt idx="12">
                  <c:v>26.338028169014084</c:v>
                </c:pt>
                <c:pt idx="13">
                  <c:v>49.76525821596244</c:v>
                </c:pt>
                <c:pt idx="14">
                  <c:v>67.605633802816897</c:v>
                </c:pt>
                <c:pt idx="15">
                  <c:v>100</c:v>
                </c:pt>
                <c:pt idx="16">
                  <c:v>25.32710280373832</c:v>
                </c:pt>
                <c:pt idx="17">
                  <c:v>46.728971962616825</c:v>
                </c:pt>
                <c:pt idx="18">
                  <c:v>68.224299065420567</c:v>
                </c:pt>
                <c:pt idx="19">
                  <c:v>100</c:v>
                </c:pt>
              </c:numCache>
            </c:numRef>
          </c:xVal>
          <c:yVal>
            <c:numRef>
              <c:f>'Nrate Charts'!$M$163:$M$182</c:f>
              <c:numCache>
                <c:formatCode>General</c:formatCode>
                <c:ptCount val="20"/>
                <c:pt idx="12">
                  <c:v>58.064516129032263</c:v>
                </c:pt>
                <c:pt idx="13">
                  <c:v>77.880184331797224</c:v>
                </c:pt>
                <c:pt idx="14">
                  <c:v>85.714285714285708</c:v>
                </c:pt>
                <c:pt idx="15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977-7C4A-91EC-6628465EBF40}"/>
            </c:ext>
          </c:extLst>
        </c:ser>
        <c:ser>
          <c:idx val="4"/>
          <c:order val="4"/>
          <c:tx>
            <c:strRef>
              <c:f>'Nrate Charts'!$N$162</c:f>
              <c:strCache>
                <c:ptCount val="1"/>
                <c:pt idx="0">
                  <c:v>220_0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'Nrate Charts'!$I$163:$I$182</c:f>
              <c:numCache>
                <c:formatCode>General</c:formatCode>
                <c:ptCount val="20"/>
                <c:pt idx="0">
                  <c:v>32.448979591836732</c:v>
                </c:pt>
                <c:pt idx="1">
                  <c:v>58.979591836734699</c:v>
                </c:pt>
                <c:pt idx="2">
                  <c:v>78.911564625850332</c:v>
                </c:pt>
                <c:pt idx="3">
                  <c:v>100</c:v>
                </c:pt>
                <c:pt idx="4">
                  <c:v>24.270833333333336</c:v>
                </c:pt>
                <c:pt idx="5">
                  <c:v>45.3125</c:v>
                </c:pt>
                <c:pt idx="6">
                  <c:v>65.104166666666671</c:v>
                </c:pt>
                <c:pt idx="7">
                  <c:v>100</c:v>
                </c:pt>
                <c:pt idx="8">
                  <c:v>26.386138613861387</c:v>
                </c:pt>
                <c:pt idx="9">
                  <c:v>48.613861386138616</c:v>
                </c:pt>
                <c:pt idx="10">
                  <c:v>68.316831683168317</c:v>
                </c:pt>
                <c:pt idx="11">
                  <c:v>100</c:v>
                </c:pt>
                <c:pt idx="12">
                  <c:v>26.338028169014084</c:v>
                </c:pt>
                <c:pt idx="13">
                  <c:v>49.76525821596244</c:v>
                </c:pt>
                <c:pt idx="14">
                  <c:v>67.605633802816897</c:v>
                </c:pt>
                <c:pt idx="15">
                  <c:v>100</c:v>
                </c:pt>
                <c:pt idx="16">
                  <c:v>25.32710280373832</c:v>
                </c:pt>
                <c:pt idx="17">
                  <c:v>46.728971962616825</c:v>
                </c:pt>
                <c:pt idx="18">
                  <c:v>68.224299065420567</c:v>
                </c:pt>
                <c:pt idx="19">
                  <c:v>100</c:v>
                </c:pt>
              </c:numCache>
            </c:numRef>
          </c:xVal>
          <c:yVal>
            <c:numRef>
              <c:f>'Nrate Charts'!$N$163:$N$182</c:f>
              <c:numCache>
                <c:formatCode>General</c:formatCode>
                <c:ptCount val="20"/>
                <c:pt idx="16">
                  <c:v>58.767772511848335</c:v>
                </c:pt>
                <c:pt idx="17">
                  <c:v>78.199052132701425</c:v>
                </c:pt>
                <c:pt idx="18">
                  <c:v>93.36492890995261</c:v>
                </c:pt>
                <c:pt idx="19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977-7C4A-91EC-6628465EBF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1830720"/>
        <c:axId val="-2121824816"/>
      </c:scatterChart>
      <c:valAx>
        <c:axId val="-2121830720"/>
        <c:scaling>
          <c:orientation val="minMax"/>
          <c:max val="100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Dry Matter (% of R6)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1824816"/>
        <c:crosses val="autoZero"/>
        <c:crossBetween val="midCat"/>
      </c:valAx>
      <c:valAx>
        <c:axId val="-2121824816"/>
        <c:scaling>
          <c:orientation val="minMax"/>
          <c:max val="10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 Content (% of R6)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1830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Hand</a:t>
            </a:r>
            <a:r>
              <a:rPr lang="en-US" baseline="0"/>
              <a:t> </a:t>
            </a:r>
            <a:r>
              <a:rPr lang="en-US"/>
              <a:t>GY YOR x N Treat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'Hybrid Charts'!$A$2</c:f>
              <c:strCache>
                <c:ptCount val="1"/>
                <c:pt idx="0">
                  <c:v>0_0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'Hybrid Charts'!$B$1:$H$1</c:f>
              <c:numCache>
                <c:formatCode>General</c:formatCode>
                <c:ptCount val="7"/>
                <c:pt idx="0">
                  <c:v>1946</c:v>
                </c:pt>
                <c:pt idx="1">
                  <c:v>1958</c:v>
                </c:pt>
                <c:pt idx="2">
                  <c:v>1967</c:v>
                </c:pt>
                <c:pt idx="3">
                  <c:v>1976</c:v>
                </c:pt>
                <c:pt idx="4">
                  <c:v>1995</c:v>
                </c:pt>
                <c:pt idx="5">
                  <c:v>2003</c:v>
                </c:pt>
                <c:pt idx="6">
                  <c:v>2015</c:v>
                </c:pt>
              </c:numCache>
            </c:numRef>
          </c:cat>
          <c:val>
            <c:numRef>
              <c:f>'Hybrid Charts'!$B$2:$H$2</c:f>
              <c:numCache>
                <c:formatCode>0.0</c:formatCode>
                <c:ptCount val="7"/>
                <c:pt idx="0">
                  <c:v>4480.9065650431203</c:v>
                </c:pt>
                <c:pt idx="1">
                  <c:v>6138.8960561759377</c:v>
                </c:pt>
                <c:pt idx="2">
                  <c:v>5944.2759297470329</c:v>
                </c:pt>
                <c:pt idx="3">
                  <c:v>6612.6840362215635</c:v>
                </c:pt>
                <c:pt idx="4">
                  <c:v>7208.5960701567283</c:v>
                </c:pt>
                <c:pt idx="5">
                  <c:v>7423.7513657500413</c:v>
                </c:pt>
                <c:pt idx="6">
                  <c:v>7556.1650240262688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D2-41C0-8089-4C0A5DB62EAE}"/>
            </c:ext>
          </c:extLst>
        </c:ser>
        <c:ser>
          <c:idx val="1"/>
          <c:order val="1"/>
          <c:tx>
            <c:strRef>
              <c:f>'Hybrid Charts'!$A$3</c:f>
              <c:strCache>
                <c:ptCount val="1"/>
                <c:pt idx="0">
                  <c:v>0_200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'Hybrid Charts'!$B$1:$H$1</c:f>
              <c:numCache>
                <c:formatCode>General</c:formatCode>
                <c:ptCount val="7"/>
                <c:pt idx="0">
                  <c:v>1946</c:v>
                </c:pt>
                <c:pt idx="1">
                  <c:v>1958</c:v>
                </c:pt>
                <c:pt idx="2">
                  <c:v>1967</c:v>
                </c:pt>
                <c:pt idx="3">
                  <c:v>1976</c:v>
                </c:pt>
                <c:pt idx="4">
                  <c:v>1995</c:v>
                </c:pt>
                <c:pt idx="5">
                  <c:v>2003</c:v>
                </c:pt>
                <c:pt idx="6">
                  <c:v>2015</c:v>
                </c:pt>
              </c:numCache>
            </c:numRef>
          </c:cat>
          <c:val>
            <c:numRef>
              <c:f>'Hybrid Charts'!$B$3:$H$3</c:f>
              <c:numCache>
                <c:formatCode>0.0</c:formatCode>
                <c:ptCount val="7"/>
                <c:pt idx="0">
                  <c:v>7772.8766425524227</c:v>
                </c:pt>
                <c:pt idx="1">
                  <c:v>9194.9812387852944</c:v>
                </c:pt>
                <c:pt idx="2">
                  <c:v>9377.4969942775188</c:v>
                </c:pt>
                <c:pt idx="3">
                  <c:v>10093.967281837682</c:v>
                </c:pt>
                <c:pt idx="4">
                  <c:v>12392.599924782817</c:v>
                </c:pt>
                <c:pt idx="5">
                  <c:v>13235.847676453284</c:v>
                </c:pt>
                <c:pt idx="6">
                  <c:v>14277.556934310858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D2-41C0-8089-4C0A5DB62EAE}"/>
            </c:ext>
          </c:extLst>
        </c:ser>
        <c:ser>
          <c:idx val="2"/>
          <c:order val="2"/>
          <c:tx>
            <c:strRef>
              <c:f>'Hybrid Charts'!$A$4</c:f>
              <c:strCache>
                <c:ptCount val="1"/>
                <c:pt idx="0">
                  <c:v>50_150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'Hybrid Charts'!$B$1:$H$1</c:f>
              <c:numCache>
                <c:formatCode>General</c:formatCode>
                <c:ptCount val="7"/>
                <c:pt idx="0">
                  <c:v>1946</c:v>
                </c:pt>
                <c:pt idx="1">
                  <c:v>1958</c:v>
                </c:pt>
                <c:pt idx="2">
                  <c:v>1967</c:v>
                </c:pt>
                <c:pt idx="3">
                  <c:v>1976</c:v>
                </c:pt>
                <c:pt idx="4">
                  <c:v>1995</c:v>
                </c:pt>
                <c:pt idx="5">
                  <c:v>2003</c:v>
                </c:pt>
                <c:pt idx="6">
                  <c:v>2015</c:v>
                </c:pt>
              </c:numCache>
            </c:numRef>
          </c:cat>
          <c:val>
            <c:numRef>
              <c:f>'Hybrid Charts'!$B$4:$H$4</c:f>
              <c:numCache>
                <c:formatCode>0.0</c:formatCode>
                <c:ptCount val="7"/>
                <c:pt idx="0">
                  <c:v>7967.7218327767614</c:v>
                </c:pt>
                <c:pt idx="1">
                  <c:v>9024.3278335618052</c:v>
                </c:pt>
                <c:pt idx="2">
                  <c:v>9926.4290828577432</c:v>
                </c:pt>
                <c:pt idx="3">
                  <c:v>11029.217142339528</c:v>
                </c:pt>
                <c:pt idx="4">
                  <c:v>12751.171622456633</c:v>
                </c:pt>
                <c:pt idx="5">
                  <c:v>13464.392817096645</c:v>
                </c:pt>
                <c:pt idx="6">
                  <c:v>16031.757869655266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8D2-41C0-8089-4C0A5DB62EAE}"/>
            </c:ext>
          </c:extLst>
        </c:ser>
        <c:ser>
          <c:idx val="3"/>
          <c:order val="3"/>
          <c:tx>
            <c:strRef>
              <c:f>'Hybrid Charts'!$A$5</c:f>
              <c:strCache>
                <c:ptCount val="1"/>
                <c:pt idx="0">
                  <c:v>150_50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'Hybrid Charts'!$B$1:$H$1</c:f>
              <c:numCache>
                <c:formatCode>General</c:formatCode>
                <c:ptCount val="7"/>
                <c:pt idx="0">
                  <c:v>1946</c:v>
                </c:pt>
                <c:pt idx="1">
                  <c:v>1958</c:v>
                </c:pt>
                <c:pt idx="2">
                  <c:v>1967</c:v>
                </c:pt>
                <c:pt idx="3">
                  <c:v>1976</c:v>
                </c:pt>
                <c:pt idx="4">
                  <c:v>1995</c:v>
                </c:pt>
                <c:pt idx="5">
                  <c:v>2003</c:v>
                </c:pt>
                <c:pt idx="6">
                  <c:v>2015</c:v>
                </c:pt>
              </c:numCache>
            </c:numRef>
          </c:cat>
          <c:val>
            <c:numRef>
              <c:f>'Hybrid Charts'!$B$5:$H$5</c:f>
              <c:numCache>
                <c:formatCode>0.0</c:formatCode>
                <c:ptCount val="7"/>
                <c:pt idx="0">
                  <c:v>10576.956940135065</c:v>
                </c:pt>
                <c:pt idx="1">
                  <c:v>9823.5728998390532</c:v>
                </c:pt>
                <c:pt idx="2">
                  <c:v>10929.291964244498</c:v>
                </c:pt>
                <c:pt idx="3">
                  <c:v>11760.4627569778</c:v>
                </c:pt>
                <c:pt idx="4">
                  <c:v>12720.839338264064</c:v>
                </c:pt>
                <c:pt idx="5">
                  <c:v>14183.900594074667</c:v>
                </c:pt>
                <c:pt idx="6">
                  <c:v>16148.060328105596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8D2-41C0-8089-4C0A5DB62EAE}"/>
            </c:ext>
          </c:extLst>
        </c:ser>
        <c:ser>
          <c:idx val="4"/>
          <c:order val="4"/>
          <c:tx>
            <c:strRef>
              <c:f>'Hybrid Charts'!$A$6</c:f>
              <c:strCache>
                <c:ptCount val="1"/>
                <c:pt idx="0">
                  <c:v>200_0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'Hybrid Charts'!$B$1:$H$1</c:f>
              <c:numCache>
                <c:formatCode>General</c:formatCode>
                <c:ptCount val="7"/>
                <c:pt idx="0">
                  <c:v>1946</c:v>
                </c:pt>
                <c:pt idx="1">
                  <c:v>1958</c:v>
                </c:pt>
                <c:pt idx="2">
                  <c:v>1967</c:v>
                </c:pt>
                <c:pt idx="3">
                  <c:v>1976</c:v>
                </c:pt>
                <c:pt idx="4">
                  <c:v>1995</c:v>
                </c:pt>
                <c:pt idx="5">
                  <c:v>2003</c:v>
                </c:pt>
                <c:pt idx="6">
                  <c:v>2015</c:v>
                </c:pt>
              </c:numCache>
            </c:numRef>
          </c:cat>
          <c:val>
            <c:numRef>
              <c:f>'Hybrid Charts'!$B$6:$H$6</c:f>
              <c:numCache>
                <c:formatCode>0.0</c:formatCode>
                <c:ptCount val="7"/>
                <c:pt idx="0">
                  <c:v>10071.615380675368</c:v>
                </c:pt>
                <c:pt idx="1">
                  <c:v>9663.4387905757558</c:v>
                </c:pt>
                <c:pt idx="2">
                  <c:v>10934.841233990262</c:v>
                </c:pt>
                <c:pt idx="3">
                  <c:v>11529.716756672378</c:v>
                </c:pt>
                <c:pt idx="4">
                  <c:v>13308.862357698281</c:v>
                </c:pt>
                <c:pt idx="5">
                  <c:v>14778.290031365448</c:v>
                </c:pt>
                <c:pt idx="6">
                  <c:v>15690.507482537223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8D2-41C0-8089-4C0A5DB62E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15597552"/>
        <c:axId val="-2115594256"/>
      </c:barChart>
      <c:catAx>
        <c:axId val="-2115597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5594256"/>
        <c:crosses val="autoZero"/>
        <c:auto val="1"/>
        <c:lblAlgn val="ctr"/>
        <c:lblOffset val="100"/>
        <c:noMultiLvlLbl val="0"/>
      </c:catAx>
      <c:valAx>
        <c:axId val="-211559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5597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Years</a:t>
            </a:r>
          </a:p>
        </c:rich>
      </c:tx>
      <c:layout>
        <c:manualLayout>
          <c:xMode val="edge"/>
          <c:yMode val="edge"/>
          <c:x val="0.49560411198600202"/>
          <c:y val="1.388888888888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'Nrate Charts'!$A$19</c:f>
              <c:strCache>
                <c:ptCount val="1"/>
                <c:pt idx="0">
                  <c:v>0_0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strRef>
              <c:f>'Nrate Charts'!$B$18:$D$18</c:f>
              <c:strCache>
                <c:ptCount val="3"/>
                <c:pt idx="0">
                  <c:v>Average of -2TotNKg</c:v>
                </c:pt>
                <c:pt idx="1">
                  <c:v>Average of R1TotNKg</c:v>
                </c:pt>
                <c:pt idx="2">
                  <c:v>Average of +2TotNKg</c:v>
                </c:pt>
              </c:strCache>
            </c:strRef>
          </c:xVal>
          <c:yVal>
            <c:numRef>
              <c:f>'Nrate Charts'!$B$19:$D$19</c:f>
              <c:numCache>
                <c:formatCode>0.00</c:formatCode>
                <c:ptCount val="3"/>
                <c:pt idx="0">
                  <c:v>63.688557302304204</c:v>
                </c:pt>
                <c:pt idx="1">
                  <c:v>71.785189073784579</c:v>
                </c:pt>
                <c:pt idx="2">
                  <c:v>80.534410636497455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17-4BD0-A306-3C7CEDEC7BD7}"/>
            </c:ext>
          </c:extLst>
        </c:ser>
        <c:ser>
          <c:idx val="1"/>
          <c:order val="1"/>
          <c:tx>
            <c:strRef>
              <c:f>'Nrate Charts'!$A$20</c:f>
              <c:strCache>
                <c:ptCount val="1"/>
                <c:pt idx="0">
                  <c:v>0_200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4433530183727001"/>
                  <c:y val="-7.7197069116360498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33.035x + 26.726 R² = 0.9663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strRef>
              <c:f>'Nrate Charts'!$B$18:$D$18</c:f>
              <c:strCache>
                <c:ptCount val="3"/>
                <c:pt idx="0">
                  <c:v>Average of -2TotNKg</c:v>
                </c:pt>
                <c:pt idx="1">
                  <c:v>Average of R1TotNKg</c:v>
                </c:pt>
                <c:pt idx="2">
                  <c:v>Average of +2TotNKg</c:v>
                </c:pt>
              </c:strCache>
            </c:strRef>
          </c:xVal>
          <c:yVal>
            <c:numRef>
              <c:f>'Nrate Charts'!$B$20:$D$20</c:f>
              <c:numCache>
                <c:formatCode>0.00</c:formatCode>
                <c:ptCount val="3"/>
                <c:pt idx="0">
                  <c:v>63.324232402317662</c:v>
                </c:pt>
                <c:pt idx="1">
                  <c:v>85.670903509370802</c:v>
                </c:pt>
                <c:pt idx="2">
                  <c:v>129.39465056255563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817-4BD0-A306-3C7CEDEC7BD7}"/>
            </c:ext>
          </c:extLst>
        </c:ser>
        <c:ser>
          <c:idx val="2"/>
          <c:order val="2"/>
          <c:tx>
            <c:strRef>
              <c:f>'Nrate Charts'!$A$21</c:f>
              <c:strCache>
                <c:ptCount val="1"/>
                <c:pt idx="0">
                  <c:v>50_150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47113079615048"/>
                  <c:y val="-0.111233595800525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33.533x + 54.046 R² = 0.9994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strRef>
              <c:f>'Nrate Charts'!$B$18:$D$18</c:f>
              <c:strCache>
                <c:ptCount val="3"/>
                <c:pt idx="0">
                  <c:v>Average of -2TotNKg</c:v>
                </c:pt>
                <c:pt idx="1">
                  <c:v>Average of R1TotNKg</c:v>
                </c:pt>
                <c:pt idx="2">
                  <c:v>Average of +2TotNKg</c:v>
                </c:pt>
              </c:strCache>
            </c:strRef>
          </c:xVal>
          <c:yVal>
            <c:numRef>
              <c:f>'Nrate Charts'!$B$21:$D$21</c:f>
              <c:numCache>
                <c:formatCode>0.00</c:formatCode>
                <c:ptCount val="3"/>
                <c:pt idx="0">
                  <c:v>88.063486257059111</c:v>
                </c:pt>
                <c:pt idx="1">
                  <c:v>120.14453488415418</c:v>
                </c:pt>
                <c:pt idx="2">
                  <c:v>155.12960838215193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817-4BD0-A306-3C7CEDEC7BD7}"/>
            </c:ext>
          </c:extLst>
        </c:ser>
        <c:ser>
          <c:idx val="3"/>
          <c:order val="3"/>
          <c:tx>
            <c:strRef>
              <c:f>'Nrate Charts'!$A$22</c:f>
              <c:strCache>
                <c:ptCount val="1"/>
                <c:pt idx="0">
                  <c:v>150_50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47113079615048"/>
                  <c:y val="-0.1304542140565760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29.789x + 100.66 R² = 0.9369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strRef>
              <c:f>'Nrate Charts'!$B$18:$D$18</c:f>
              <c:strCache>
                <c:ptCount val="3"/>
                <c:pt idx="0">
                  <c:v>Average of -2TotNKg</c:v>
                </c:pt>
                <c:pt idx="1">
                  <c:v>Average of R1TotNKg</c:v>
                </c:pt>
                <c:pt idx="2">
                  <c:v>Average of +2TotNKg</c:v>
                </c:pt>
              </c:strCache>
            </c:strRef>
          </c:xVal>
          <c:yVal>
            <c:numRef>
              <c:f>'Nrate Charts'!$B$22:$D$22</c:f>
              <c:numCache>
                <c:formatCode>0.00</c:formatCode>
                <c:ptCount val="3"/>
                <c:pt idx="0">
                  <c:v>125.98963971918187</c:v>
                </c:pt>
                <c:pt idx="1">
                  <c:v>169.16840524079737</c:v>
                </c:pt>
                <c:pt idx="2">
                  <c:v>185.56674640449467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817-4BD0-A306-3C7CEDEC7BD7}"/>
            </c:ext>
          </c:extLst>
        </c:ser>
        <c:ser>
          <c:idx val="4"/>
          <c:order val="4"/>
          <c:tx>
            <c:strRef>
              <c:f>'Nrate Charts'!$A$23</c:f>
              <c:strCache>
                <c:ptCount val="1"/>
                <c:pt idx="0">
                  <c:v>200_0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4433530183727001"/>
                  <c:y val="-0.177715806357539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36.721x + 88.205 R² = 0.9956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strRef>
              <c:f>'Nrate Charts'!$B$18:$D$18</c:f>
              <c:strCache>
                <c:ptCount val="3"/>
                <c:pt idx="0">
                  <c:v>Average of -2TotNKg</c:v>
                </c:pt>
                <c:pt idx="1">
                  <c:v>Average of R1TotNKg</c:v>
                </c:pt>
                <c:pt idx="2">
                  <c:v>Average of +2TotNKg</c:v>
                </c:pt>
              </c:strCache>
            </c:strRef>
          </c:xVal>
          <c:yVal>
            <c:numRef>
              <c:f>'Nrate Charts'!$B$23:$D$23</c:f>
              <c:numCache>
                <c:formatCode>0.00</c:formatCode>
                <c:ptCount val="3"/>
                <c:pt idx="0">
                  <c:v>123.51988297738778</c:v>
                </c:pt>
                <c:pt idx="1">
                  <c:v>164.45714583446363</c:v>
                </c:pt>
                <c:pt idx="2">
                  <c:v>196.96112150182057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817-4BD0-A306-3C7CEDEC7B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2724688"/>
        <c:axId val="-2112721488"/>
      </c:scatterChart>
      <c:valAx>
        <c:axId val="-2112724688"/>
        <c:scaling>
          <c:orientation val="minMax"/>
          <c:min val="0.5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2721488"/>
        <c:crosses val="autoZero"/>
        <c:crossBetween val="midCat"/>
      </c:valAx>
      <c:valAx>
        <c:axId val="-211272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2724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R1 and R6 Tot 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'Hybrid Charts'!$B$16</c:f>
              <c:strCache>
                <c:ptCount val="1"/>
                <c:pt idx="0">
                  <c:v>R1TotNKg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'Hybrid Charts'!$A$17:$A$21</c:f>
              <c:strCache>
                <c:ptCount val="5"/>
                <c:pt idx="0">
                  <c:v>0_0</c:v>
                </c:pt>
                <c:pt idx="1">
                  <c:v>0_200</c:v>
                </c:pt>
                <c:pt idx="2">
                  <c:v>50_150</c:v>
                </c:pt>
                <c:pt idx="3">
                  <c:v>150_50</c:v>
                </c:pt>
                <c:pt idx="4">
                  <c:v>200_0</c:v>
                </c:pt>
              </c:strCache>
            </c:strRef>
          </c:cat>
          <c:val>
            <c:numRef>
              <c:f>'Hybrid Charts'!$B$17:$B$21</c:f>
              <c:numCache>
                <c:formatCode>0.0</c:formatCode>
                <c:ptCount val="5"/>
                <c:pt idx="0">
                  <c:v>71.785189073784579</c:v>
                </c:pt>
                <c:pt idx="1">
                  <c:v>85.670903509370802</c:v>
                </c:pt>
                <c:pt idx="2">
                  <c:v>120.14453488415418</c:v>
                </c:pt>
                <c:pt idx="3">
                  <c:v>169.16840524079737</c:v>
                </c:pt>
                <c:pt idx="4">
                  <c:v>164.45714583446363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06-476B-85E1-A29818F8424A}"/>
            </c:ext>
          </c:extLst>
        </c:ser>
        <c:ser>
          <c:idx val="1"/>
          <c:order val="1"/>
          <c:tx>
            <c:strRef>
              <c:f>'Hybrid Charts'!$C$16</c:f>
              <c:strCache>
                <c:ptCount val="1"/>
                <c:pt idx="0">
                  <c:v>R6TotNKg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'Hybrid Charts'!$A$17:$A$21</c:f>
              <c:strCache>
                <c:ptCount val="5"/>
                <c:pt idx="0">
                  <c:v>0_0</c:v>
                </c:pt>
                <c:pt idx="1">
                  <c:v>0_200</c:v>
                </c:pt>
                <c:pt idx="2">
                  <c:v>50_150</c:v>
                </c:pt>
                <c:pt idx="3">
                  <c:v>150_50</c:v>
                </c:pt>
                <c:pt idx="4">
                  <c:v>200_0</c:v>
                </c:pt>
              </c:strCache>
            </c:strRef>
          </c:cat>
          <c:val>
            <c:numRef>
              <c:f>'Hybrid Charts'!$C$17:$C$21</c:f>
              <c:numCache>
                <c:formatCode>0.0</c:formatCode>
                <c:ptCount val="5"/>
                <c:pt idx="0">
                  <c:v>92.797952811103926</c:v>
                </c:pt>
                <c:pt idx="1">
                  <c:v>167.20583955388025</c:v>
                </c:pt>
                <c:pt idx="2">
                  <c:v>188.05416538451416</c:v>
                </c:pt>
                <c:pt idx="3">
                  <c:v>217.04541052382163</c:v>
                </c:pt>
                <c:pt idx="4">
                  <c:v>210.52632660470127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06-476B-85E1-A29818F842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15562000"/>
        <c:axId val="-2115558672"/>
      </c:barChart>
      <c:catAx>
        <c:axId val="-2115562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5558672"/>
        <c:crosses val="autoZero"/>
        <c:auto val="1"/>
        <c:lblAlgn val="ctr"/>
        <c:lblOffset val="100"/>
        <c:noMultiLvlLbl val="0"/>
      </c:catAx>
      <c:valAx>
        <c:axId val="-211555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5562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'Hybrid Charts'!$B$31</c:f>
              <c:strCache>
                <c:ptCount val="1"/>
                <c:pt idx="0">
                  <c:v>Average of %LossR1-R5GL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'Hybrid Charts'!$A$32:$A$36</c:f>
              <c:strCache>
                <c:ptCount val="5"/>
                <c:pt idx="0">
                  <c:v>0_0</c:v>
                </c:pt>
                <c:pt idx="1">
                  <c:v>0_200</c:v>
                </c:pt>
                <c:pt idx="2">
                  <c:v>50_150</c:v>
                </c:pt>
                <c:pt idx="3">
                  <c:v>150_50</c:v>
                </c:pt>
                <c:pt idx="4">
                  <c:v>200_0</c:v>
                </c:pt>
              </c:strCache>
            </c:strRef>
          </c:cat>
          <c:val>
            <c:numRef>
              <c:f>'Hybrid Charts'!$B$32:$B$36</c:f>
              <c:numCache>
                <c:formatCode>0.0</c:formatCode>
                <c:ptCount val="5"/>
                <c:pt idx="0">
                  <c:v>50.16787423850932</c:v>
                </c:pt>
                <c:pt idx="1">
                  <c:v>24.871306605118406</c:v>
                </c:pt>
                <c:pt idx="2">
                  <c:v>31.428073917893521</c:v>
                </c:pt>
                <c:pt idx="3">
                  <c:v>39.635839221769409</c:v>
                </c:pt>
                <c:pt idx="4">
                  <c:v>36.874380452639471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73-49F2-9CA0-373F01C67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15531056"/>
        <c:axId val="-2115527728"/>
      </c:barChart>
      <c:catAx>
        <c:axId val="-2115531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5527728"/>
        <c:crosses val="autoZero"/>
        <c:auto val="1"/>
        <c:lblAlgn val="ctr"/>
        <c:lblOffset val="100"/>
        <c:noMultiLvlLbl val="0"/>
      </c:catAx>
      <c:valAx>
        <c:axId val="-211552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553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'Hybrid Charts'!$B$38</c:f>
              <c:strCache>
                <c:ptCount val="1"/>
                <c:pt idx="0">
                  <c:v>Average of %LossR1-R5GL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'Hybrid Charts'!$A$39:$A$45</c:f>
              <c:numCache>
                <c:formatCode>General</c:formatCode>
                <c:ptCount val="7"/>
                <c:pt idx="0">
                  <c:v>1946</c:v>
                </c:pt>
                <c:pt idx="1">
                  <c:v>1958</c:v>
                </c:pt>
                <c:pt idx="2">
                  <c:v>1967</c:v>
                </c:pt>
                <c:pt idx="3">
                  <c:v>1976</c:v>
                </c:pt>
                <c:pt idx="4">
                  <c:v>1995</c:v>
                </c:pt>
                <c:pt idx="5">
                  <c:v>2003</c:v>
                </c:pt>
                <c:pt idx="6">
                  <c:v>2015</c:v>
                </c:pt>
              </c:numCache>
            </c:numRef>
          </c:cat>
          <c:val>
            <c:numRef>
              <c:f>'Hybrid Charts'!$B$39:$B$45</c:f>
              <c:numCache>
                <c:formatCode>0.0</c:formatCode>
                <c:ptCount val="7"/>
                <c:pt idx="0">
                  <c:v>40.788304686785516</c:v>
                </c:pt>
                <c:pt idx="1">
                  <c:v>50.565626465027449</c:v>
                </c:pt>
                <c:pt idx="2">
                  <c:v>40.414866110020043</c:v>
                </c:pt>
                <c:pt idx="3">
                  <c:v>32.160855914373002</c:v>
                </c:pt>
                <c:pt idx="4">
                  <c:v>37.087831770091697</c:v>
                </c:pt>
                <c:pt idx="5">
                  <c:v>34.096018908099893</c:v>
                </c:pt>
                <c:pt idx="6">
                  <c:v>21.054960355904541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5F-41FA-87D4-83551F74B3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15498944"/>
        <c:axId val="-2115495648"/>
      </c:barChart>
      <c:catAx>
        <c:axId val="-2115498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5495648"/>
        <c:crosses val="autoZero"/>
        <c:auto val="1"/>
        <c:lblAlgn val="ctr"/>
        <c:lblOffset val="100"/>
        <c:noMultiLvlLbl val="0"/>
      </c:catAx>
      <c:valAx>
        <c:axId val="-211549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5498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'Hybrid Charts'!$B$47</c:f>
              <c:strCache>
                <c:ptCount val="1"/>
                <c:pt idx="0">
                  <c:v>Average of R6LvsRemobNKg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'Hybrid Charts'!$A$48:$A$54</c:f>
              <c:numCache>
                <c:formatCode>General</c:formatCode>
                <c:ptCount val="7"/>
                <c:pt idx="0">
                  <c:v>1946</c:v>
                </c:pt>
                <c:pt idx="1">
                  <c:v>1958</c:v>
                </c:pt>
                <c:pt idx="2">
                  <c:v>1967</c:v>
                </c:pt>
                <c:pt idx="3">
                  <c:v>1976</c:v>
                </c:pt>
                <c:pt idx="4">
                  <c:v>1995</c:v>
                </c:pt>
                <c:pt idx="5">
                  <c:v>2003</c:v>
                </c:pt>
                <c:pt idx="6">
                  <c:v>2015</c:v>
                </c:pt>
              </c:numCache>
            </c:numRef>
          </c:cat>
          <c:val>
            <c:numRef>
              <c:f>'Hybrid Charts'!$B$48:$B$54</c:f>
              <c:numCache>
                <c:formatCode>0.0</c:formatCode>
                <c:ptCount val="7"/>
                <c:pt idx="0">
                  <c:v>39.714760489212246</c:v>
                </c:pt>
                <c:pt idx="1">
                  <c:v>46.264627202162721</c:v>
                </c:pt>
                <c:pt idx="2">
                  <c:v>45.678871809818553</c:v>
                </c:pt>
                <c:pt idx="3">
                  <c:v>36.289439860896636</c:v>
                </c:pt>
                <c:pt idx="4">
                  <c:v>46.431991894174431</c:v>
                </c:pt>
                <c:pt idx="5">
                  <c:v>44.127824453703958</c:v>
                </c:pt>
                <c:pt idx="6">
                  <c:v>45.280792935762065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C6-4DF9-9AB3-17C0F6A102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15466976"/>
        <c:axId val="-2115463680"/>
      </c:barChart>
      <c:catAx>
        <c:axId val="-2115466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5463680"/>
        <c:crosses val="autoZero"/>
        <c:auto val="1"/>
        <c:lblAlgn val="ctr"/>
        <c:lblOffset val="100"/>
        <c:noMultiLvlLbl val="0"/>
      </c:catAx>
      <c:valAx>
        <c:axId val="-211546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5466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'Hybrid Charts'!$B$68</c:f>
              <c:strCache>
                <c:ptCount val="1"/>
                <c:pt idx="0">
                  <c:v>Average of R6StmRemobNKg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'Hybrid Charts'!$A$69:$A$75</c:f>
              <c:numCache>
                <c:formatCode>General</c:formatCode>
                <c:ptCount val="7"/>
                <c:pt idx="0">
                  <c:v>1946</c:v>
                </c:pt>
                <c:pt idx="1">
                  <c:v>1958</c:v>
                </c:pt>
                <c:pt idx="2">
                  <c:v>1967</c:v>
                </c:pt>
                <c:pt idx="3">
                  <c:v>1976</c:v>
                </c:pt>
                <c:pt idx="4">
                  <c:v>1995</c:v>
                </c:pt>
                <c:pt idx="5">
                  <c:v>2003</c:v>
                </c:pt>
                <c:pt idx="6">
                  <c:v>2015</c:v>
                </c:pt>
              </c:numCache>
            </c:numRef>
          </c:cat>
          <c:val>
            <c:numRef>
              <c:f>'Hybrid Charts'!$B$69:$B$75</c:f>
              <c:numCache>
                <c:formatCode>0.0</c:formatCode>
                <c:ptCount val="7"/>
                <c:pt idx="0">
                  <c:v>16.644802828113214</c:v>
                </c:pt>
                <c:pt idx="1">
                  <c:v>19.982600854770702</c:v>
                </c:pt>
                <c:pt idx="2">
                  <c:v>22.901666212797984</c:v>
                </c:pt>
                <c:pt idx="3">
                  <c:v>17.683526475465467</c:v>
                </c:pt>
                <c:pt idx="4">
                  <c:v>17.298165412915928</c:v>
                </c:pt>
                <c:pt idx="5">
                  <c:v>20.015174693677491</c:v>
                </c:pt>
                <c:pt idx="6">
                  <c:v>24.01473311524067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87-4509-B40D-4D74EDF253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15434944"/>
        <c:axId val="-2115431648"/>
      </c:barChart>
      <c:catAx>
        <c:axId val="-2115434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5431648"/>
        <c:crosses val="autoZero"/>
        <c:auto val="1"/>
        <c:lblAlgn val="ctr"/>
        <c:lblOffset val="100"/>
        <c:noMultiLvlLbl val="0"/>
      </c:catAx>
      <c:valAx>
        <c:axId val="-211543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5434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%R1 N Remobilized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'Hybrid Charts'!$B$77</c:f>
              <c:strCache>
                <c:ptCount val="1"/>
                <c:pt idx="0">
                  <c:v>Average of %R1LeafNRemob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'Hybrid Charts'!$A$78:$A$84</c:f>
              <c:numCache>
                <c:formatCode>General</c:formatCode>
                <c:ptCount val="7"/>
                <c:pt idx="0">
                  <c:v>1946</c:v>
                </c:pt>
                <c:pt idx="1">
                  <c:v>1958</c:v>
                </c:pt>
                <c:pt idx="2">
                  <c:v>1967</c:v>
                </c:pt>
                <c:pt idx="3">
                  <c:v>1976</c:v>
                </c:pt>
                <c:pt idx="4">
                  <c:v>1995</c:v>
                </c:pt>
                <c:pt idx="5">
                  <c:v>2003</c:v>
                </c:pt>
                <c:pt idx="6">
                  <c:v>2015</c:v>
                </c:pt>
              </c:numCache>
            </c:numRef>
          </c:cat>
          <c:val>
            <c:numRef>
              <c:f>'Hybrid Charts'!$B$78:$B$84</c:f>
              <c:numCache>
                <c:formatCode>0.0</c:formatCode>
                <c:ptCount val="7"/>
                <c:pt idx="0">
                  <c:v>53.512761213118772</c:v>
                </c:pt>
                <c:pt idx="1">
                  <c:v>60.618686734850797</c:v>
                </c:pt>
                <c:pt idx="2">
                  <c:v>57.868267426685968</c:v>
                </c:pt>
                <c:pt idx="3">
                  <c:v>47.731384258431497</c:v>
                </c:pt>
                <c:pt idx="4">
                  <c:v>57.283029350048174</c:v>
                </c:pt>
                <c:pt idx="5">
                  <c:v>53.816117855801352</c:v>
                </c:pt>
                <c:pt idx="6">
                  <c:v>55.045994362829362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CF-4DAB-BDB8-15BA477B15D3}"/>
            </c:ext>
          </c:extLst>
        </c:ser>
        <c:ser>
          <c:idx val="1"/>
          <c:order val="1"/>
          <c:tx>
            <c:strRef>
              <c:f>'Hybrid Charts'!$C$77</c:f>
              <c:strCache>
                <c:ptCount val="1"/>
                <c:pt idx="0">
                  <c:v>Average of %R1StmNRemob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'Hybrid Charts'!$A$78:$A$84</c:f>
              <c:numCache>
                <c:formatCode>General</c:formatCode>
                <c:ptCount val="7"/>
                <c:pt idx="0">
                  <c:v>1946</c:v>
                </c:pt>
                <c:pt idx="1">
                  <c:v>1958</c:v>
                </c:pt>
                <c:pt idx="2">
                  <c:v>1967</c:v>
                </c:pt>
                <c:pt idx="3">
                  <c:v>1976</c:v>
                </c:pt>
                <c:pt idx="4">
                  <c:v>1995</c:v>
                </c:pt>
                <c:pt idx="5">
                  <c:v>2003</c:v>
                </c:pt>
                <c:pt idx="6">
                  <c:v>2015</c:v>
                </c:pt>
              </c:numCache>
            </c:numRef>
          </c:cat>
          <c:val>
            <c:numRef>
              <c:f>'Hybrid Charts'!$C$78:$C$84</c:f>
              <c:numCache>
                <c:formatCode>0.0</c:formatCode>
                <c:ptCount val="7"/>
                <c:pt idx="0">
                  <c:v>31.592885513804895</c:v>
                </c:pt>
                <c:pt idx="1">
                  <c:v>44.20572514796131</c:v>
                </c:pt>
                <c:pt idx="2">
                  <c:v>48.727351250126119</c:v>
                </c:pt>
                <c:pt idx="3">
                  <c:v>36.758456202243529</c:v>
                </c:pt>
                <c:pt idx="4">
                  <c:v>41.713381881148962</c:v>
                </c:pt>
                <c:pt idx="5">
                  <c:v>49.804040319453414</c:v>
                </c:pt>
                <c:pt idx="6">
                  <c:v>58.21495464118383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CF-4DAB-BDB8-15BA477B15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15393232"/>
        <c:axId val="-2115389936"/>
      </c:barChart>
      <c:catAx>
        <c:axId val="-2115393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5389936"/>
        <c:crosses val="autoZero"/>
        <c:auto val="1"/>
        <c:lblAlgn val="ctr"/>
        <c:lblOffset val="100"/>
        <c:noMultiLvlLbl val="0"/>
      </c:catAx>
      <c:valAx>
        <c:axId val="-211538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5393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%R1 N Remobilized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'Hybrid Charts'!$B$85</c:f>
              <c:strCache>
                <c:ptCount val="1"/>
                <c:pt idx="0">
                  <c:v>Average of %R1LeafNRemob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'Hybrid Charts'!$A$86:$A$90</c:f>
              <c:strCache>
                <c:ptCount val="5"/>
                <c:pt idx="0">
                  <c:v>0_0</c:v>
                </c:pt>
                <c:pt idx="1">
                  <c:v>0_200</c:v>
                </c:pt>
                <c:pt idx="2">
                  <c:v>50_150</c:v>
                </c:pt>
                <c:pt idx="3">
                  <c:v>150_50</c:v>
                </c:pt>
                <c:pt idx="4">
                  <c:v>200_0</c:v>
                </c:pt>
              </c:strCache>
            </c:strRef>
          </c:cat>
          <c:val>
            <c:numRef>
              <c:f>'Hybrid Charts'!$B$86:$B$90</c:f>
              <c:numCache>
                <c:formatCode>0.0</c:formatCode>
                <c:ptCount val="5"/>
                <c:pt idx="0">
                  <c:v>59.412995043223603</c:v>
                </c:pt>
                <c:pt idx="1">
                  <c:v>44.429718010762237</c:v>
                </c:pt>
                <c:pt idx="2">
                  <c:v>53.090145130240323</c:v>
                </c:pt>
                <c:pt idx="3">
                  <c:v>58.344818964967374</c:v>
                </c:pt>
                <c:pt idx="4">
                  <c:v>60.348209423496364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85-4593-943B-F53B9E2BB0BD}"/>
            </c:ext>
          </c:extLst>
        </c:ser>
        <c:ser>
          <c:idx val="1"/>
          <c:order val="1"/>
          <c:tx>
            <c:strRef>
              <c:f>'Hybrid Charts'!$C$85</c:f>
              <c:strCache>
                <c:ptCount val="1"/>
                <c:pt idx="0">
                  <c:v>Average of %R1StmNRemob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'Hybrid Charts'!$A$86:$A$90</c:f>
              <c:strCache>
                <c:ptCount val="5"/>
                <c:pt idx="0">
                  <c:v>0_0</c:v>
                </c:pt>
                <c:pt idx="1">
                  <c:v>0_200</c:v>
                </c:pt>
                <c:pt idx="2">
                  <c:v>50_150</c:v>
                </c:pt>
                <c:pt idx="3">
                  <c:v>150_50</c:v>
                </c:pt>
                <c:pt idx="4">
                  <c:v>200_0</c:v>
                </c:pt>
              </c:strCache>
            </c:strRef>
          </c:cat>
          <c:val>
            <c:numRef>
              <c:f>'Hybrid Charts'!$C$86:$C$90</c:f>
              <c:numCache>
                <c:formatCode>0.0</c:formatCode>
                <c:ptCount val="5"/>
                <c:pt idx="0">
                  <c:v>33.059962187766423</c:v>
                </c:pt>
                <c:pt idx="1">
                  <c:v>31.828427825062722</c:v>
                </c:pt>
                <c:pt idx="2">
                  <c:v>44.1778921556729</c:v>
                </c:pt>
                <c:pt idx="3">
                  <c:v>56.14118876921026</c:v>
                </c:pt>
                <c:pt idx="4">
                  <c:v>56.947382602232061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85-4593-943B-F53B9E2BB0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15352912"/>
        <c:axId val="-2115349584"/>
      </c:barChart>
      <c:catAx>
        <c:axId val="-2115352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5349584"/>
        <c:crosses val="autoZero"/>
        <c:auto val="1"/>
        <c:lblAlgn val="ctr"/>
        <c:lblOffset val="100"/>
        <c:noMultiLvlLbl val="0"/>
      </c:catAx>
      <c:valAx>
        <c:axId val="-211534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535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'Hybrid Charts'!$B$92</c:f>
              <c:strCache>
                <c:ptCount val="1"/>
                <c:pt idx="0">
                  <c:v>Average of R1S:LNKg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'Hybrid Charts'!$A$93:$A$97</c:f>
              <c:strCache>
                <c:ptCount val="5"/>
                <c:pt idx="0">
                  <c:v>0_0</c:v>
                </c:pt>
                <c:pt idx="1">
                  <c:v>0_200</c:v>
                </c:pt>
                <c:pt idx="2">
                  <c:v>50_150</c:v>
                </c:pt>
                <c:pt idx="3">
                  <c:v>150_50</c:v>
                </c:pt>
                <c:pt idx="4">
                  <c:v>200_0</c:v>
                </c:pt>
              </c:strCache>
            </c:strRef>
          </c:cat>
          <c:val>
            <c:numRef>
              <c:f>'Hybrid Charts'!$B$93:$B$97</c:f>
              <c:numCache>
                <c:formatCode>0.0</c:formatCode>
                <c:ptCount val="5"/>
                <c:pt idx="0">
                  <c:v>0.42606159231279023</c:v>
                </c:pt>
                <c:pt idx="1">
                  <c:v>0.42425252288871901</c:v>
                </c:pt>
                <c:pt idx="2">
                  <c:v>0.45862096462564306</c:v>
                </c:pt>
                <c:pt idx="3">
                  <c:v>0.62031667462672924</c:v>
                </c:pt>
                <c:pt idx="4">
                  <c:v>0.62190970172206383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F5-4611-8F65-088A979A76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15322224"/>
        <c:axId val="-2115318896"/>
      </c:barChart>
      <c:catAx>
        <c:axId val="-211532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5318896"/>
        <c:crosses val="autoZero"/>
        <c:auto val="1"/>
        <c:lblAlgn val="ctr"/>
        <c:lblOffset val="100"/>
        <c:noMultiLvlLbl val="0"/>
      </c:catAx>
      <c:valAx>
        <c:axId val="-211531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532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'Hybrid Charts'!$B$98</c:f>
              <c:strCache>
                <c:ptCount val="1"/>
                <c:pt idx="0">
                  <c:v>Average of R1S:LNKg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'Hybrid Charts'!$A$99:$A$105</c:f>
              <c:numCache>
                <c:formatCode>General</c:formatCode>
                <c:ptCount val="7"/>
                <c:pt idx="0">
                  <c:v>1946</c:v>
                </c:pt>
                <c:pt idx="1">
                  <c:v>1958</c:v>
                </c:pt>
                <c:pt idx="2">
                  <c:v>1967</c:v>
                </c:pt>
                <c:pt idx="3">
                  <c:v>1976</c:v>
                </c:pt>
                <c:pt idx="4">
                  <c:v>1995</c:v>
                </c:pt>
                <c:pt idx="5">
                  <c:v>2003</c:v>
                </c:pt>
                <c:pt idx="6">
                  <c:v>2015</c:v>
                </c:pt>
              </c:numCache>
            </c:numRef>
          </c:cat>
          <c:val>
            <c:numRef>
              <c:f>'Hybrid Charts'!$B$99:$B$105</c:f>
              <c:numCache>
                <c:formatCode>0.0</c:formatCode>
                <c:ptCount val="7"/>
                <c:pt idx="0">
                  <c:v>0.58194667354154039</c:v>
                </c:pt>
                <c:pt idx="1">
                  <c:v>0.55496125874680247</c:v>
                </c:pt>
                <c:pt idx="2">
                  <c:v>0.54820153199732491</c:v>
                </c:pt>
                <c:pt idx="3">
                  <c:v>0.54659919975675975</c:v>
                </c:pt>
                <c:pt idx="4">
                  <c:v>0.45604885039502729</c:v>
                </c:pt>
                <c:pt idx="5">
                  <c:v>0.43896256187007249</c:v>
                </c:pt>
                <c:pt idx="6">
                  <c:v>0.44490596233879653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0F-4904-A570-D93850778E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15290112"/>
        <c:axId val="-2115286816"/>
      </c:barChart>
      <c:catAx>
        <c:axId val="-2115290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5286816"/>
        <c:crosses val="autoZero"/>
        <c:auto val="1"/>
        <c:lblAlgn val="ctr"/>
        <c:lblOffset val="100"/>
        <c:noMultiLvlLbl val="0"/>
      </c:catAx>
      <c:valAx>
        <c:axId val="-211528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5290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'Hybrid Charts'!$B$107</c:f>
              <c:strCache>
                <c:ptCount val="1"/>
                <c:pt idx="0">
                  <c:v>Average of %KerNPostN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'Hybrid Charts'!$A$108:$A$112</c:f>
              <c:strCache>
                <c:ptCount val="5"/>
                <c:pt idx="0">
                  <c:v>0_0</c:v>
                </c:pt>
                <c:pt idx="1">
                  <c:v>0_200</c:v>
                </c:pt>
                <c:pt idx="2">
                  <c:v>50_150</c:v>
                </c:pt>
                <c:pt idx="3">
                  <c:v>150_50</c:v>
                </c:pt>
                <c:pt idx="4">
                  <c:v>200_0</c:v>
                </c:pt>
              </c:strCache>
            </c:strRef>
          </c:cat>
          <c:val>
            <c:numRef>
              <c:f>'Hybrid Charts'!$B$108:$B$112</c:f>
              <c:numCache>
                <c:formatCode>0.0</c:formatCode>
                <c:ptCount val="5"/>
                <c:pt idx="0">
                  <c:v>36.912617918860775</c:v>
                </c:pt>
                <c:pt idx="1">
                  <c:v>71.289286557438274</c:v>
                </c:pt>
                <c:pt idx="2">
                  <c:v>54.124620355721845</c:v>
                </c:pt>
                <c:pt idx="3">
                  <c:v>34.104460368157596</c:v>
                </c:pt>
                <c:pt idx="4">
                  <c:v>32.85387276345913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85-4048-B846-EC991EF3EC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15258064"/>
        <c:axId val="-2115254736"/>
      </c:barChart>
      <c:catAx>
        <c:axId val="-2115258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5254736"/>
        <c:crosses val="autoZero"/>
        <c:auto val="1"/>
        <c:lblAlgn val="ctr"/>
        <c:lblOffset val="100"/>
        <c:noMultiLvlLbl val="0"/>
      </c:catAx>
      <c:valAx>
        <c:axId val="-211525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5258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Stover N only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'Nrate Charts'!$A$30</c:f>
              <c:strCache>
                <c:ptCount val="1"/>
                <c:pt idx="0">
                  <c:v>0_0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strRef>
              <c:f>'Nrate Charts'!$B$29:$D$29</c:f>
              <c:strCache>
                <c:ptCount val="3"/>
                <c:pt idx="0">
                  <c:v>-2StvNKg</c:v>
                </c:pt>
                <c:pt idx="1">
                  <c:v>R1StvNKg</c:v>
                </c:pt>
                <c:pt idx="2">
                  <c:v>+2StvNKg</c:v>
                </c:pt>
              </c:strCache>
            </c:strRef>
          </c:xVal>
          <c:yVal>
            <c:numRef>
              <c:f>'Nrate Charts'!$B$30:$D$30</c:f>
              <c:numCache>
                <c:formatCode>General</c:formatCode>
                <c:ptCount val="3"/>
                <c:pt idx="0">
                  <c:v>63.65870752161878</c:v>
                </c:pt>
                <c:pt idx="1">
                  <c:v>68.653274002693252</c:v>
                </c:pt>
                <c:pt idx="2">
                  <c:v>61.494309341169227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1F-4364-BD20-E4C91EB7574D}"/>
            </c:ext>
          </c:extLst>
        </c:ser>
        <c:ser>
          <c:idx val="1"/>
          <c:order val="1"/>
          <c:tx>
            <c:strRef>
              <c:f>'Nrate Charts'!$A$31</c:f>
              <c:strCache>
                <c:ptCount val="1"/>
                <c:pt idx="0">
                  <c:v>0_200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strRef>
              <c:f>'Nrate Charts'!$B$29:$D$29</c:f>
              <c:strCache>
                <c:ptCount val="3"/>
                <c:pt idx="0">
                  <c:v>-2StvNKg</c:v>
                </c:pt>
                <c:pt idx="1">
                  <c:v>R1StvNKg</c:v>
                </c:pt>
                <c:pt idx="2">
                  <c:v>+2StvNKg</c:v>
                </c:pt>
              </c:strCache>
            </c:strRef>
          </c:xVal>
          <c:yVal>
            <c:numRef>
              <c:f>'Nrate Charts'!$B$31:$D$31</c:f>
              <c:numCache>
                <c:formatCode>General</c:formatCode>
                <c:ptCount val="3"/>
                <c:pt idx="0">
                  <c:v>63.299596555946806</c:v>
                </c:pt>
                <c:pt idx="1">
                  <c:v>82.13578032935807</c:v>
                </c:pt>
                <c:pt idx="2">
                  <c:v>95.321602808476896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1F-4364-BD20-E4C91EB7574D}"/>
            </c:ext>
          </c:extLst>
        </c:ser>
        <c:ser>
          <c:idx val="2"/>
          <c:order val="2"/>
          <c:tx>
            <c:strRef>
              <c:f>'Nrate Charts'!$A$32</c:f>
              <c:strCache>
                <c:ptCount val="1"/>
                <c:pt idx="0">
                  <c:v>50_150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strRef>
              <c:f>'Nrate Charts'!$B$29:$D$29</c:f>
              <c:strCache>
                <c:ptCount val="3"/>
                <c:pt idx="0">
                  <c:v>-2StvNKg</c:v>
                </c:pt>
                <c:pt idx="1">
                  <c:v>R1StvNKg</c:v>
                </c:pt>
                <c:pt idx="2">
                  <c:v>+2StvNKg</c:v>
                </c:pt>
              </c:strCache>
            </c:strRef>
          </c:xVal>
          <c:yVal>
            <c:numRef>
              <c:f>'Nrate Charts'!$B$32:$D$32</c:f>
              <c:numCache>
                <c:formatCode>General</c:formatCode>
                <c:ptCount val="3"/>
                <c:pt idx="0">
                  <c:v>88.026321769189252</c:v>
                </c:pt>
                <c:pt idx="1">
                  <c:v>115.15688202478817</c:v>
                </c:pt>
                <c:pt idx="2">
                  <c:v>118.32848422232978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91F-4364-BD20-E4C91EB7574D}"/>
            </c:ext>
          </c:extLst>
        </c:ser>
        <c:ser>
          <c:idx val="3"/>
          <c:order val="3"/>
          <c:tx>
            <c:strRef>
              <c:f>'Nrate Charts'!$A$33</c:f>
              <c:strCache>
                <c:ptCount val="1"/>
                <c:pt idx="0">
                  <c:v>150_50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strRef>
              <c:f>'Nrate Charts'!$B$29:$D$29</c:f>
              <c:strCache>
                <c:ptCount val="3"/>
                <c:pt idx="0">
                  <c:v>-2StvNKg</c:v>
                </c:pt>
                <c:pt idx="1">
                  <c:v>R1StvNKg</c:v>
                </c:pt>
                <c:pt idx="2">
                  <c:v>+2StvNKg</c:v>
                </c:pt>
              </c:strCache>
            </c:strRef>
          </c:xVal>
          <c:yVal>
            <c:numRef>
              <c:f>'Nrate Charts'!$B$33:$D$33</c:f>
              <c:numCache>
                <c:formatCode>General</c:formatCode>
                <c:ptCount val="3"/>
                <c:pt idx="0">
                  <c:v>125.06079559164425</c:v>
                </c:pt>
                <c:pt idx="1">
                  <c:v>163.37814421675122</c:v>
                </c:pt>
                <c:pt idx="2">
                  <c:v>146.23253890419556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91F-4364-BD20-E4C91EB7574D}"/>
            </c:ext>
          </c:extLst>
        </c:ser>
        <c:ser>
          <c:idx val="4"/>
          <c:order val="4"/>
          <c:tx>
            <c:strRef>
              <c:f>'Nrate Charts'!$A$34</c:f>
              <c:strCache>
                <c:ptCount val="1"/>
                <c:pt idx="0">
                  <c:v>200_0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strRef>
              <c:f>'Nrate Charts'!$B$29:$D$29</c:f>
              <c:strCache>
                <c:ptCount val="3"/>
                <c:pt idx="0">
                  <c:v>-2StvNKg</c:v>
                </c:pt>
                <c:pt idx="1">
                  <c:v>R1StvNKg</c:v>
                </c:pt>
                <c:pt idx="2">
                  <c:v>+2StvNKg</c:v>
                </c:pt>
              </c:strCache>
            </c:strRef>
          </c:xVal>
          <c:yVal>
            <c:numRef>
              <c:f>'Nrate Charts'!$B$34:$D$34</c:f>
              <c:numCache>
                <c:formatCode>General</c:formatCode>
                <c:ptCount val="3"/>
                <c:pt idx="0">
                  <c:v>123.46663681419471</c:v>
                </c:pt>
                <c:pt idx="1">
                  <c:v>159.08038864916756</c:v>
                </c:pt>
                <c:pt idx="2">
                  <c:v>155.83469639907366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91F-4364-BD20-E4C91EB757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2222144"/>
        <c:axId val="-2112584096"/>
      </c:scatterChart>
      <c:valAx>
        <c:axId val="2122222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2584096"/>
        <c:crosses val="autoZero"/>
        <c:crossBetween val="midCat"/>
      </c:valAx>
      <c:valAx>
        <c:axId val="-211258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222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Vegetative Remobilization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'Hybrid Charts'!$B$55</c:f>
              <c:strCache>
                <c:ptCount val="1"/>
                <c:pt idx="0">
                  <c:v>Average of R6LvsRemobNKg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'Hybrid Charts'!$A$56:$A$60</c:f>
              <c:strCache>
                <c:ptCount val="5"/>
                <c:pt idx="0">
                  <c:v>0_0</c:v>
                </c:pt>
                <c:pt idx="1">
                  <c:v>0_200</c:v>
                </c:pt>
                <c:pt idx="2">
                  <c:v>50_150</c:v>
                </c:pt>
                <c:pt idx="3">
                  <c:v>150_50</c:v>
                </c:pt>
                <c:pt idx="4">
                  <c:v>200_0</c:v>
                </c:pt>
              </c:strCache>
            </c:strRef>
          </c:cat>
          <c:val>
            <c:numRef>
              <c:f>'Hybrid Charts'!$B$56:$B$60</c:f>
              <c:numCache>
                <c:formatCode>0.0</c:formatCode>
                <c:ptCount val="5"/>
                <c:pt idx="0">
                  <c:v>29.723688918375441</c:v>
                </c:pt>
                <c:pt idx="1">
                  <c:v>26.952745099115997</c:v>
                </c:pt>
                <c:pt idx="2">
                  <c:v>41.896598089359088</c:v>
                </c:pt>
                <c:pt idx="3">
                  <c:v>58.819071151193015</c:v>
                </c:pt>
                <c:pt idx="4">
                  <c:v>59.599545774621184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4A-49B3-B301-AED43A7979FC}"/>
            </c:ext>
          </c:extLst>
        </c:ser>
        <c:ser>
          <c:idx val="1"/>
          <c:order val="1"/>
          <c:tx>
            <c:strRef>
              <c:f>'Hybrid Charts'!$C$55</c:f>
              <c:strCache>
                <c:ptCount val="1"/>
                <c:pt idx="0">
                  <c:v>Average of R6StmRemobNKg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'Hybrid Charts'!$A$56:$A$60</c:f>
              <c:strCache>
                <c:ptCount val="5"/>
                <c:pt idx="0">
                  <c:v>0_0</c:v>
                </c:pt>
                <c:pt idx="1">
                  <c:v>0_200</c:v>
                </c:pt>
                <c:pt idx="2">
                  <c:v>50_150</c:v>
                </c:pt>
                <c:pt idx="3">
                  <c:v>150_50</c:v>
                </c:pt>
                <c:pt idx="4">
                  <c:v>200_0</c:v>
                </c:pt>
              </c:strCache>
            </c:strRef>
          </c:cat>
          <c:val>
            <c:numRef>
              <c:f>'Hybrid Charts'!$C$56:$C$60</c:f>
              <c:numCache>
                <c:formatCode>0.0</c:formatCode>
                <c:ptCount val="5"/>
                <c:pt idx="0">
                  <c:v>6.7901316611627509</c:v>
                </c:pt>
                <c:pt idx="1">
                  <c:v>8.1556254036203555</c:v>
                </c:pt>
                <c:pt idx="2">
                  <c:v>15.325885066392361</c:v>
                </c:pt>
                <c:pt idx="3">
                  <c:v>34.621230678951328</c:v>
                </c:pt>
                <c:pt idx="4">
                  <c:v>34.064748327717091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4A-49B3-B301-AED43A7979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15216320"/>
        <c:axId val="-2115212992"/>
      </c:barChart>
      <c:catAx>
        <c:axId val="-2115216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5212992"/>
        <c:crosses val="autoZero"/>
        <c:auto val="1"/>
        <c:lblAlgn val="ctr"/>
        <c:lblOffset val="100"/>
        <c:noMultiLvlLbl val="0"/>
      </c:catAx>
      <c:valAx>
        <c:axId val="-211521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5216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 Leaf 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'Hybrid Charts'!$B$124</c:f>
              <c:strCache>
                <c:ptCount val="1"/>
                <c:pt idx="0">
                  <c:v>Average of -2LvsNKg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'Hybrid Charts'!$A$125:$A$129</c:f>
              <c:strCache>
                <c:ptCount val="5"/>
                <c:pt idx="0">
                  <c:v>0_0</c:v>
                </c:pt>
                <c:pt idx="1">
                  <c:v>0_200</c:v>
                </c:pt>
                <c:pt idx="2">
                  <c:v>50_150</c:v>
                </c:pt>
                <c:pt idx="3">
                  <c:v>150_50</c:v>
                </c:pt>
                <c:pt idx="4">
                  <c:v>200_0</c:v>
                </c:pt>
              </c:strCache>
            </c:strRef>
          </c:cat>
          <c:val>
            <c:numRef>
              <c:f>'Hybrid Charts'!$B$125:$B$129</c:f>
              <c:numCache>
                <c:formatCode>0.0</c:formatCode>
                <c:ptCount val="5"/>
                <c:pt idx="0">
                  <c:v>45.740590267817296</c:v>
                </c:pt>
                <c:pt idx="1">
                  <c:v>45.938010062280142</c:v>
                </c:pt>
                <c:pt idx="2">
                  <c:v>58.456872013188367</c:v>
                </c:pt>
                <c:pt idx="3">
                  <c:v>74.724065786406783</c:v>
                </c:pt>
                <c:pt idx="4">
                  <c:v>73.300901695845909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7C-4ADF-91E2-5D36C0684F3C}"/>
            </c:ext>
          </c:extLst>
        </c:ser>
        <c:ser>
          <c:idx val="1"/>
          <c:order val="1"/>
          <c:tx>
            <c:strRef>
              <c:f>'Hybrid Charts'!$C$124</c:f>
              <c:strCache>
                <c:ptCount val="1"/>
                <c:pt idx="0">
                  <c:v>Average of R1LvsNKg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'Hybrid Charts'!$A$125:$A$129</c:f>
              <c:strCache>
                <c:ptCount val="5"/>
                <c:pt idx="0">
                  <c:v>0_0</c:v>
                </c:pt>
                <c:pt idx="1">
                  <c:v>0_200</c:v>
                </c:pt>
                <c:pt idx="2">
                  <c:v>50_150</c:v>
                </c:pt>
                <c:pt idx="3">
                  <c:v>150_50</c:v>
                </c:pt>
                <c:pt idx="4">
                  <c:v>200_0</c:v>
                </c:pt>
              </c:strCache>
            </c:strRef>
          </c:cat>
          <c:val>
            <c:numRef>
              <c:f>'Hybrid Charts'!$C$125:$C$129</c:f>
              <c:numCache>
                <c:formatCode>0.0</c:formatCode>
                <c:ptCount val="5"/>
                <c:pt idx="0">
                  <c:v>48.833285319074562</c:v>
                </c:pt>
                <c:pt idx="1">
                  <c:v>57.964925294942496</c:v>
                </c:pt>
                <c:pt idx="2">
                  <c:v>79.030822226117039</c:v>
                </c:pt>
                <c:pt idx="3">
                  <c:v>100.26859232569309</c:v>
                </c:pt>
                <c:pt idx="4">
                  <c:v>98.150705816818402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7C-4ADF-91E2-5D36C0684F3C}"/>
            </c:ext>
          </c:extLst>
        </c:ser>
        <c:ser>
          <c:idx val="2"/>
          <c:order val="2"/>
          <c:tx>
            <c:strRef>
              <c:f>'Hybrid Charts'!$D$124</c:f>
              <c:strCache>
                <c:ptCount val="1"/>
                <c:pt idx="0">
                  <c:v>Average of +2LvsNKg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'Hybrid Charts'!$A$125:$A$129</c:f>
              <c:strCache>
                <c:ptCount val="5"/>
                <c:pt idx="0">
                  <c:v>0_0</c:v>
                </c:pt>
                <c:pt idx="1">
                  <c:v>0_200</c:v>
                </c:pt>
                <c:pt idx="2">
                  <c:v>50_150</c:v>
                </c:pt>
                <c:pt idx="3">
                  <c:v>150_50</c:v>
                </c:pt>
                <c:pt idx="4">
                  <c:v>200_0</c:v>
                </c:pt>
              </c:strCache>
            </c:strRef>
          </c:cat>
          <c:val>
            <c:numRef>
              <c:f>'Hybrid Charts'!$D$125:$D$129</c:f>
              <c:numCache>
                <c:formatCode>0.0</c:formatCode>
                <c:ptCount val="5"/>
                <c:pt idx="0">
                  <c:v>45.963151752580998</c:v>
                </c:pt>
                <c:pt idx="1">
                  <c:v>70.209479510783538</c:v>
                </c:pt>
                <c:pt idx="2">
                  <c:v>87.485255295860838</c:v>
                </c:pt>
                <c:pt idx="3">
                  <c:v>97.828758543188741</c:v>
                </c:pt>
                <c:pt idx="4">
                  <c:v>105.59069169078369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7C-4ADF-91E2-5D36C0684F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15168432"/>
        <c:axId val="-2115165040"/>
      </c:barChart>
      <c:catAx>
        <c:axId val="-2115168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5165040"/>
        <c:crosses val="autoZero"/>
        <c:auto val="1"/>
        <c:lblAlgn val="ctr"/>
        <c:lblOffset val="100"/>
        <c:noMultiLvlLbl val="0"/>
      </c:catAx>
      <c:valAx>
        <c:axId val="-211516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5168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Leaf/Stem NAR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'Hybrid Charts'!$B$137</c:f>
              <c:strCache>
                <c:ptCount val="1"/>
                <c:pt idx="0">
                  <c:v>Average of -2LvsNARKg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'Hybrid Charts'!$A$138:$A$142</c:f>
              <c:strCache>
                <c:ptCount val="5"/>
                <c:pt idx="0">
                  <c:v>0_0</c:v>
                </c:pt>
                <c:pt idx="1">
                  <c:v>0_200</c:v>
                </c:pt>
                <c:pt idx="2">
                  <c:v>50_150</c:v>
                </c:pt>
                <c:pt idx="3">
                  <c:v>150_50</c:v>
                </c:pt>
                <c:pt idx="4">
                  <c:v>200_0</c:v>
                </c:pt>
              </c:strCache>
            </c:strRef>
          </c:cat>
          <c:val>
            <c:numRef>
              <c:f>'Hybrid Charts'!$B$138:$B$142</c:f>
              <c:numCache>
                <c:formatCode>0.0</c:formatCode>
                <c:ptCount val="5"/>
                <c:pt idx="0">
                  <c:v>0.22095836627835086</c:v>
                </c:pt>
                <c:pt idx="1">
                  <c:v>0.82559315516338483</c:v>
                </c:pt>
                <c:pt idx="2">
                  <c:v>1.4797432363110357</c:v>
                </c:pt>
                <c:pt idx="3">
                  <c:v>1.8913889951139071</c:v>
                </c:pt>
                <c:pt idx="4">
                  <c:v>1.7593675738911221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A4-4C63-A6EC-A522517F0D40}"/>
            </c:ext>
          </c:extLst>
        </c:ser>
        <c:ser>
          <c:idx val="1"/>
          <c:order val="1"/>
          <c:tx>
            <c:strRef>
              <c:f>'Hybrid Charts'!$C$137</c:f>
              <c:strCache>
                <c:ptCount val="1"/>
                <c:pt idx="0">
                  <c:v>Average of +2LvsNARKg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'Hybrid Charts'!$A$138:$A$142</c:f>
              <c:strCache>
                <c:ptCount val="5"/>
                <c:pt idx="0">
                  <c:v>0_0</c:v>
                </c:pt>
                <c:pt idx="1">
                  <c:v>0_200</c:v>
                </c:pt>
                <c:pt idx="2">
                  <c:v>50_150</c:v>
                </c:pt>
                <c:pt idx="3">
                  <c:v>150_50</c:v>
                </c:pt>
                <c:pt idx="4">
                  <c:v>200_0</c:v>
                </c:pt>
              </c:strCache>
            </c:strRef>
          </c:cat>
          <c:val>
            <c:numRef>
              <c:f>'Hybrid Charts'!$C$138:$C$142</c:f>
              <c:numCache>
                <c:formatCode>0.0</c:formatCode>
                <c:ptCount val="5"/>
                <c:pt idx="0">
                  <c:v>-0.21791821036424008</c:v>
                </c:pt>
                <c:pt idx="1">
                  <c:v>0.92862801250826199</c:v>
                </c:pt>
                <c:pt idx="2">
                  <c:v>0.66783495286318539</c:v>
                </c:pt>
                <c:pt idx="3">
                  <c:v>-0.15608703153548248</c:v>
                </c:pt>
                <c:pt idx="4">
                  <c:v>0.59167202131806129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A4-4C63-A6EC-A522517F0D40}"/>
            </c:ext>
          </c:extLst>
        </c:ser>
        <c:ser>
          <c:idx val="2"/>
          <c:order val="2"/>
          <c:tx>
            <c:strRef>
              <c:f>'Hybrid Charts'!$D$137</c:f>
              <c:strCache>
                <c:ptCount val="1"/>
                <c:pt idx="0">
                  <c:v>Average of -2StmNARKg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'Hybrid Charts'!$A$138:$A$142</c:f>
              <c:strCache>
                <c:ptCount val="5"/>
                <c:pt idx="0">
                  <c:v>0_0</c:v>
                </c:pt>
                <c:pt idx="1">
                  <c:v>0_200</c:v>
                </c:pt>
                <c:pt idx="2">
                  <c:v>50_150</c:v>
                </c:pt>
                <c:pt idx="3">
                  <c:v>150_50</c:v>
                </c:pt>
                <c:pt idx="4">
                  <c:v>200_0</c:v>
                </c:pt>
              </c:strCache>
            </c:strRef>
          </c:cat>
          <c:val>
            <c:numRef>
              <c:f>'Hybrid Charts'!$D$138:$D$142</c:f>
              <c:numCache>
                <c:formatCode>0.0</c:formatCode>
                <c:ptCount val="5"/>
                <c:pt idx="0">
                  <c:v>0.11841350729057969</c:v>
                </c:pt>
                <c:pt idx="1">
                  <c:v>0.46088273957559034</c:v>
                </c:pt>
                <c:pt idx="2">
                  <c:v>0.43819605820493818</c:v>
                </c:pt>
                <c:pt idx="3">
                  <c:v>0.92620731480971785</c:v>
                </c:pt>
                <c:pt idx="4">
                  <c:v>0.76830192985064349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A4-4C63-A6EC-A522517F0D40}"/>
            </c:ext>
          </c:extLst>
        </c:ser>
        <c:ser>
          <c:idx val="3"/>
          <c:order val="3"/>
          <c:tx>
            <c:strRef>
              <c:f>'Hybrid Charts'!$E$137</c:f>
              <c:strCache>
                <c:ptCount val="1"/>
                <c:pt idx="0">
                  <c:v>Average of +2StmNARKg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'Hybrid Charts'!$A$138:$A$142</c:f>
              <c:strCache>
                <c:ptCount val="5"/>
                <c:pt idx="0">
                  <c:v>0_0</c:v>
                </c:pt>
                <c:pt idx="1">
                  <c:v>0_200</c:v>
                </c:pt>
                <c:pt idx="2">
                  <c:v>50_150</c:v>
                </c:pt>
                <c:pt idx="3">
                  <c:v>150_50</c:v>
                </c:pt>
                <c:pt idx="4">
                  <c:v>200_0</c:v>
                </c:pt>
              </c:strCache>
            </c:strRef>
          </c:cat>
          <c:val>
            <c:numRef>
              <c:f>'Hybrid Charts'!$E$138:$E$142</c:f>
              <c:numCache>
                <c:formatCode>0.0</c:formatCode>
                <c:ptCount val="5"/>
                <c:pt idx="0">
                  <c:v>-0.32180597431705704</c:v>
                </c:pt>
                <c:pt idx="1">
                  <c:v>7.0183499702171914E-2</c:v>
                </c:pt>
                <c:pt idx="2">
                  <c:v>-0.40940061781822468</c:v>
                </c:pt>
                <c:pt idx="3">
                  <c:v>-1.1381470053640417</c:v>
                </c:pt>
                <c:pt idx="4">
                  <c:v>-0.78113239570713777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EA4-4C63-A6EC-A522517F0D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15114256"/>
        <c:axId val="-2115110800"/>
      </c:barChart>
      <c:catAx>
        <c:axId val="-2115114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5110800"/>
        <c:crosses val="autoZero"/>
        <c:auto val="1"/>
        <c:lblAlgn val="ctr"/>
        <c:lblOffset val="100"/>
        <c:noMultiLvlLbl val="0"/>
      </c:catAx>
      <c:valAx>
        <c:axId val="-211511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5114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 Stem 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'Hybrid Charts'!$N$123</c:f>
              <c:strCache>
                <c:ptCount val="1"/>
                <c:pt idx="0">
                  <c:v>Average of -2StmsNKg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'Hybrid Charts'!$M$124:$M$128</c:f>
              <c:strCache>
                <c:ptCount val="5"/>
                <c:pt idx="0">
                  <c:v>0_0</c:v>
                </c:pt>
                <c:pt idx="1">
                  <c:v>0_200</c:v>
                </c:pt>
                <c:pt idx="2">
                  <c:v>50_150</c:v>
                </c:pt>
                <c:pt idx="3">
                  <c:v>150_50</c:v>
                </c:pt>
                <c:pt idx="4">
                  <c:v>200_0</c:v>
                </c:pt>
              </c:strCache>
            </c:strRef>
          </c:cat>
          <c:val>
            <c:numRef>
              <c:f>'Hybrid Charts'!$N$124:$N$128</c:f>
              <c:numCache>
                <c:formatCode>0.0</c:formatCode>
                <c:ptCount val="5"/>
                <c:pt idx="0">
                  <c:v>17.918117253801487</c:v>
                </c:pt>
                <c:pt idx="1">
                  <c:v>17.361586493666664</c:v>
                </c:pt>
                <c:pt idx="2">
                  <c:v>29.569449756000889</c:v>
                </c:pt>
                <c:pt idx="3">
                  <c:v>50.336729805237461</c:v>
                </c:pt>
                <c:pt idx="4">
                  <c:v>50.165735118348806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34-4C71-9750-35F8950134AF}"/>
            </c:ext>
          </c:extLst>
        </c:ser>
        <c:ser>
          <c:idx val="1"/>
          <c:order val="1"/>
          <c:tx>
            <c:strRef>
              <c:f>'Hybrid Charts'!$O$123</c:f>
              <c:strCache>
                <c:ptCount val="1"/>
                <c:pt idx="0">
                  <c:v>Average of R1StmNKg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'Hybrid Charts'!$M$124:$M$128</c:f>
              <c:strCache>
                <c:ptCount val="5"/>
                <c:pt idx="0">
                  <c:v>0_0</c:v>
                </c:pt>
                <c:pt idx="1">
                  <c:v>0_200</c:v>
                </c:pt>
                <c:pt idx="2">
                  <c:v>50_150</c:v>
                </c:pt>
                <c:pt idx="3">
                  <c:v>150_50</c:v>
                </c:pt>
                <c:pt idx="4">
                  <c:v>200_0</c:v>
                </c:pt>
              </c:strCache>
            </c:strRef>
          </c:cat>
          <c:val>
            <c:numRef>
              <c:f>'Hybrid Charts'!$O$124:$O$128</c:f>
              <c:numCache>
                <c:formatCode>0.0</c:formatCode>
                <c:ptCount val="5"/>
                <c:pt idx="0">
                  <c:v>19.819988683618696</c:v>
                </c:pt>
                <c:pt idx="1">
                  <c:v>24.170855034415574</c:v>
                </c:pt>
                <c:pt idx="2">
                  <c:v>36.126059798671136</c:v>
                </c:pt>
                <c:pt idx="3">
                  <c:v>63.109551891058139</c:v>
                </c:pt>
                <c:pt idx="4">
                  <c:v>60.929682832349172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34-4C71-9750-35F8950134AF}"/>
            </c:ext>
          </c:extLst>
        </c:ser>
        <c:ser>
          <c:idx val="2"/>
          <c:order val="2"/>
          <c:tx>
            <c:strRef>
              <c:f>'Hybrid Charts'!$P$123</c:f>
              <c:strCache>
                <c:ptCount val="1"/>
                <c:pt idx="0">
                  <c:v>Average of +2StmNKg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'Hybrid Charts'!$M$124:$M$128</c:f>
              <c:strCache>
                <c:ptCount val="5"/>
                <c:pt idx="0">
                  <c:v>0_0</c:v>
                </c:pt>
                <c:pt idx="1">
                  <c:v>0_200</c:v>
                </c:pt>
                <c:pt idx="2">
                  <c:v>50_150</c:v>
                </c:pt>
                <c:pt idx="3">
                  <c:v>150_50</c:v>
                </c:pt>
                <c:pt idx="4">
                  <c:v>200_0</c:v>
                </c:pt>
              </c:strCache>
            </c:strRef>
          </c:cat>
          <c:val>
            <c:numRef>
              <c:f>'Hybrid Charts'!$P$124:$P$128</c:f>
              <c:numCache>
                <c:formatCode>0.0</c:formatCode>
                <c:ptCount val="5"/>
                <c:pt idx="0">
                  <c:v>15.531157588588231</c:v>
                </c:pt>
                <c:pt idx="1">
                  <c:v>25.112123297693362</c:v>
                </c:pt>
                <c:pt idx="2">
                  <c:v>30.843228926468939</c:v>
                </c:pt>
                <c:pt idx="3">
                  <c:v>48.403780361006838</c:v>
                </c:pt>
                <c:pt idx="4">
                  <c:v>50.244004708289971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34-4C71-9750-35F8950134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15069408"/>
        <c:axId val="-2115066016"/>
      </c:barChart>
      <c:catAx>
        <c:axId val="-2115069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5066016"/>
        <c:crosses val="autoZero"/>
        <c:auto val="1"/>
        <c:lblAlgn val="ctr"/>
        <c:lblOffset val="100"/>
        <c:noMultiLvlLbl val="0"/>
      </c:catAx>
      <c:valAx>
        <c:axId val="-211506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5069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KW mg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'Hybrid Charts'!$A$154</c:f>
              <c:strCache>
                <c:ptCount val="1"/>
                <c:pt idx="0">
                  <c:v>0_0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'Hybrid Charts'!$B$153:$H$153</c:f>
              <c:numCache>
                <c:formatCode>General</c:formatCode>
                <c:ptCount val="7"/>
                <c:pt idx="0">
                  <c:v>1946</c:v>
                </c:pt>
                <c:pt idx="1">
                  <c:v>1958</c:v>
                </c:pt>
                <c:pt idx="2">
                  <c:v>1967</c:v>
                </c:pt>
                <c:pt idx="3">
                  <c:v>1976</c:v>
                </c:pt>
                <c:pt idx="4">
                  <c:v>1995</c:v>
                </c:pt>
                <c:pt idx="5">
                  <c:v>2003</c:v>
                </c:pt>
                <c:pt idx="6">
                  <c:v>2015</c:v>
                </c:pt>
              </c:numCache>
            </c:numRef>
          </c:cat>
          <c:val>
            <c:numRef>
              <c:f>'Hybrid Charts'!$B$154:$H$154</c:f>
              <c:numCache>
                <c:formatCode>0.0</c:formatCode>
                <c:ptCount val="7"/>
                <c:pt idx="0">
                  <c:v>183.51105019832198</c:v>
                </c:pt>
                <c:pt idx="1">
                  <c:v>201.23694983594518</c:v>
                </c:pt>
                <c:pt idx="2">
                  <c:v>194.90023935501594</c:v>
                </c:pt>
                <c:pt idx="3">
                  <c:v>195.29029361722303</c:v>
                </c:pt>
                <c:pt idx="4">
                  <c:v>222.32566795132041</c:v>
                </c:pt>
                <c:pt idx="5">
                  <c:v>202.82223994319475</c:v>
                </c:pt>
                <c:pt idx="6">
                  <c:v>232.25234070467675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8C-4FF9-B45B-D8AB4F007907}"/>
            </c:ext>
          </c:extLst>
        </c:ser>
        <c:ser>
          <c:idx val="1"/>
          <c:order val="1"/>
          <c:tx>
            <c:strRef>
              <c:f>'Hybrid Charts'!$A$155</c:f>
              <c:strCache>
                <c:ptCount val="1"/>
                <c:pt idx="0">
                  <c:v>0_200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'Hybrid Charts'!$B$153:$H$153</c:f>
              <c:numCache>
                <c:formatCode>General</c:formatCode>
                <c:ptCount val="7"/>
                <c:pt idx="0">
                  <c:v>1946</c:v>
                </c:pt>
                <c:pt idx="1">
                  <c:v>1958</c:v>
                </c:pt>
                <c:pt idx="2">
                  <c:v>1967</c:v>
                </c:pt>
                <c:pt idx="3">
                  <c:v>1976</c:v>
                </c:pt>
                <c:pt idx="4">
                  <c:v>1995</c:v>
                </c:pt>
                <c:pt idx="5">
                  <c:v>2003</c:v>
                </c:pt>
                <c:pt idx="6">
                  <c:v>2015</c:v>
                </c:pt>
              </c:numCache>
            </c:numRef>
          </c:cat>
          <c:val>
            <c:numRef>
              <c:f>'Hybrid Charts'!$B$155:$H$155</c:f>
              <c:numCache>
                <c:formatCode>0.0</c:formatCode>
                <c:ptCount val="7"/>
                <c:pt idx="0">
                  <c:v>233.86344042849274</c:v>
                </c:pt>
                <c:pt idx="1">
                  <c:v>211.5335309530374</c:v>
                </c:pt>
                <c:pt idx="2">
                  <c:v>211.1750216302415</c:v>
                </c:pt>
                <c:pt idx="3">
                  <c:v>220.59834447160597</c:v>
                </c:pt>
                <c:pt idx="4">
                  <c:v>277.65965195578724</c:v>
                </c:pt>
                <c:pt idx="5">
                  <c:v>259.93827154932882</c:v>
                </c:pt>
                <c:pt idx="6">
                  <c:v>296.46583363592879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8C-4FF9-B45B-D8AB4F007907}"/>
            </c:ext>
          </c:extLst>
        </c:ser>
        <c:ser>
          <c:idx val="2"/>
          <c:order val="2"/>
          <c:tx>
            <c:strRef>
              <c:f>'Hybrid Charts'!$A$156</c:f>
              <c:strCache>
                <c:ptCount val="1"/>
                <c:pt idx="0">
                  <c:v>50_150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'Hybrid Charts'!$B$153:$H$153</c:f>
              <c:numCache>
                <c:formatCode>General</c:formatCode>
                <c:ptCount val="7"/>
                <c:pt idx="0">
                  <c:v>1946</c:v>
                </c:pt>
                <c:pt idx="1">
                  <c:v>1958</c:v>
                </c:pt>
                <c:pt idx="2">
                  <c:v>1967</c:v>
                </c:pt>
                <c:pt idx="3">
                  <c:v>1976</c:v>
                </c:pt>
                <c:pt idx="4">
                  <c:v>1995</c:v>
                </c:pt>
                <c:pt idx="5">
                  <c:v>2003</c:v>
                </c:pt>
                <c:pt idx="6">
                  <c:v>2015</c:v>
                </c:pt>
              </c:numCache>
            </c:numRef>
          </c:cat>
          <c:val>
            <c:numRef>
              <c:f>'Hybrid Charts'!$B$156:$H$156</c:f>
              <c:numCache>
                <c:formatCode>0.0</c:formatCode>
                <c:ptCount val="7"/>
                <c:pt idx="0">
                  <c:v>219.73167890877923</c:v>
                </c:pt>
                <c:pt idx="1">
                  <c:v>244.91801789488716</c:v>
                </c:pt>
                <c:pt idx="2">
                  <c:v>228.40718731867511</c:v>
                </c:pt>
                <c:pt idx="3">
                  <c:v>215.40824106992656</c:v>
                </c:pt>
                <c:pt idx="4">
                  <c:v>280.99587400496915</c:v>
                </c:pt>
                <c:pt idx="5">
                  <c:v>261.60700252683961</c:v>
                </c:pt>
                <c:pt idx="6">
                  <c:v>314.7949180549511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8C-4FF9-B45B-D8AB4F007907}"/>
            </c:ext>
          </c:extLst>
        </c:ser>
        <c:ser>
          <c:idx val="3"/>
          <c:order val="3"/>
          <c:tx>
            <c:strRef>
              <c:f>'Hybrid Charts'!$A$157</c:f>
              <c:strCache>
                <c:ptCount val="1"/>
                <c:pt idx="0">
                  <c:v>150_50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'Hybrid Charts'!$B$153:$H$153</c:f>
              <c:numCache>
                <c:formatCode>General</c:formatCode>
                <c:ptCount val="7"/>
                <c:pt idx="0">
                  <c:v>1946</c:v>
                </c:pt>
                <c:pt idx="1">
                  <c:v>1958</c:v>
                </c:pt>
                <c:pt idx="2">
                  <c:v>1967</c:v>
                </c:pt>
                <c:pt idx="3">
                  <c:v>1976</c:v>
                </c:pt>
                <c:pt idx="4">
                  <c:v>1995</c:v>
                </c:pt>
                <c:pt idx="5">
                  <c:v>2003</c:v>
                </c:pt>
                <c:pt idx="6">
                  <c:v>2015</c:v>
                </c:pt>
              </c:numCache>
            </c:numRef>
          </c:cat>
          <c:val>
            <c:numRef>
              <c:f>'Hybrid Charts'!$B$157:$H$157</c:f>
              <c:numCache>
                <c:formatCode>0.0</c:formatCode>
                <c:ptCount val="7"/>
                <c:pt idx="0">
                  <c:v>236.90640746205102</c:v>
                </c:pt>
                <c:pt idx="1">
                  <c:v>216.87117774956832</c:v>
                </c:pt>
                <c:pt idx="2">
                  <c:v>234.2377484509021</c:v>
                </c:pt>
                <c:pt idx="3">
                  <c:v>214.08111516338113</c:v>
                </c:pt>
                <c:pt idx="4">
                  <c:v>266.2436649179204</c:v>
                </c:pt>
                <c:pt idx="5">
                  <c:v>258.92840689827517</c:v>
                </c:pt>
                <c:pt idx="6">
                  <c:v>312.62463651580669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28C-4FF9-B45B-D8AB4F007907}"/>
            </c:ext>
          </c:extLst>
        </c:ser>
        <c:ser>
          <c:idx val="4"/>
          <c:order val="4"/>
          <c:tx>
            <c:strRef>
              <c:f>'Hybrid Charts'!$A$158</c:f>
              <c:strCache>
                <c:ptCount val="1"/>
                <c:pt idx="0">
                  <c:v>200_0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'Hybrid Charts'!$B$153:$H$153</c:f>
              <c:numCache>
                <c:formatCode>General</c:formatCode>
                <c:ptCount val="7"/>
                <c:pt idx="0">
                  <c:v>1946</c:v>
                </c:pt>
                <c:pt idx="1">
                  <c:v>1958</c:v>
                </c:pt>
                <c:pt idx="2">
                  <c:v>1967</c:v>
                </c:pt>
                <c:pt idx="3">
                  <c:v>1976</c:v>
                </c:pt>
                <c:pt idx="4">
                  <c:v>1995</c:v>
                </c:pt>
                <c:pt idx="5">
                  <c:v>2003</c:v>
                </c:pt>
                <c:pt idx="6">
                  <c:v>2015</c:v>
                </c:pt>
              </c:numCache>
            </c:numRef>
          </c:cat>
          <c:val>
            <c:numRef>
              <c:f>'Hybrid Charts'!$B$158:$H$158</c:f>
              <c:numCache>
                <c:formatCode>0.0</c:formatCode>
                <c:ptCount val="7"/>
                <c:pt idx="0">
                  <c:v>240.75642796265149</c:v>
                </c:pt>
                <c:pt idx="1">
                  <c:v>230.78515708211921</c:v>
                </c:pt>
                <c:pt idx="2">
                  <c:v>225.77145945711382</c:v>
                </c:pt>
                <c:pt idx="3">
                  <c:v>218.12119052457044</c:v>
                </c:pt>
                <c:pt idx="4">
                  <c:v>279.05002234870403</c:v>
                </c:pt>
                <c:pt idx="5">
                  <c:v>278.04045502877574</c:v>
                </c:pt>
                <c:pt idx="6">
                  <c:v>325.18643496526374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28C-4FF9-B45B-D8AB4F0079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15007056"/>
        <c:axId val="-2115003760"/>
      </c:barChart>
      <c:catAx>
        <c:axId val="-2115007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5003760"/>
        <c:crosses val="autoZero"/>
        <c:auto val="1"/>
        <c:lblAlgn val="ctr"/>
        <c:lblOffset val="100"/>
        <c:noMultiLvlLbl val="0"/>
      </c:catAx>
      <c:valAx>
        <c:axId val="-211500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5007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Relative Yields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'Hybrid Charts'!$J$2</c:f>
              <c:strCache>
                <c:ptCount val="1"/>
                <c:pt idx="0">
                  <c:v>0_0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'Hybrid Charts'!$K$1:$Q$1</c:f>
              <c:numCache>
                <c:formatCode>General</c:formatCode>
                <c:ptCount val="7"/>
                <c:pt idx="0">
                  <c:v>1946</c:v>
                </c:pt>
                <c:pt idx="1">
                  <c:v>1958</c:v>
                </c:pt>
                <c:pt idx="2">
                  <c:v>1967</c:v>
                </c:pt>
                <c:pt idx="3">
                  <c:v>1976</c:v>
                </c:pt>
                <c:pt idx="4">
                  <c:v>1995</c:v>
                </c:pt>
                <c:pt idx="5">
                  <c:v>2003</c:v>
                </c:pt>
                <c:pt idx="6">
                  <c:v>2015</c:v>
                </c:pt>
              </c:numCache>
            </c:numRef>
          </c:cat>
          <c:val>
            <c:numRef>
              <c:f>'Hybrid Charts'!$K$2:$Q$2</c:f>
              <c:numCache>
                <c:formatCode>General</c:formatCode>
                <c:ptCount val="7"/>
                <c:pt idx="0">
                  <c:v>0.28558072898726528</c:v>
                </c:pt>
                <c:pt idx="1">
                  <c:v>0.39124904423953349</c:v>
                </c:pt>
                <c:pt idx="2">
                  <c:v>0.37884535833928412</c:v>
                </c:pt>
                <c:pt idx="3">
                  <c:v>0.42144487956053439</c:v>
                </c:pt>
                <c:pt idx="4">
                  <c:v>0.45942402297564611</c:v>
                </c:pt>
                <c:pt idx="5">
                  <c:v>0.47313647273756554</c:v>
                </c:pt>
                <c:pt idx="6">
                  <c:v>0.48157556614634139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F3-4248-B030-5ED51B9E739E}"/>
            </c:ext>
          </c:extLst>
        </c:ser>
        <c:ser>
          <c:idx val="1"/>
          <c:order val="1"/>
          <c:tx>
            <c:strRef>
              <c:f>'Hybrid Charts'!$J$3</c:f>
              <c:strCache>
                <c:ptCount val="1"/>
                <c:pt idx="0">
                  <c:v>0_200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'Hybrid Charts'!$K$1:$Q$1</c:f>
              <c:numCache>
                <c:formatCode>General</c:formatCode>
                <c:ptCount val="7"/>
                <c:pt idx="0">
                  <c:v>1946</c:v>
                </c:pt>
                <c:pt idx="1">
                  <c:v>1958</c:v>
                </c:pt>
                <c:pt idx="2">
                  <c:v>1967</c:v>
                </c:pt>
                <c:pt idx="3">
                  <c:v>1976</c:v>
                </c:pt>
                <c:pt idx="4">
                  <c:v>1995</c:v>
                </c:pt>
                <c:pt idx="5">
                  <c:v>2003</c:v>
                </c:pt>
                <c:pt idx="6">
                  <c:v>2015</c:v>
                </c:pt>
              </c:numCache>
            </c:numRef>
          </c:cat>
          <c:val>
            <c:numRef>
              <c:f>'Hybrid Charts'!$K$3:$Q$3</c:f>
              <c:numCache>
                <c:formatCode>General</c:formatCode>
                <c:ptCount val="7"/>
                <c:pt idx="0">
                  <c:v>0.49538720472892667</c:v>
                </c:pt>
                <c:pt idx="1">
                  <c:v>0.58602191477993071</c:v>
                </c:pt>
                <c:pt idx="2">
                  <c:v>0.59765415520907916</c:v>
                </c:pt>
                <c:pt idx="3">
                  <c:v>0.64331681388073525</c:v>
                </c:pt>
                <c:pt idx="4">
                  <c:v>0.78981511200802024</c:v>
                </c:pt>
                <c:pt idx="5">
                  <c:v>0.84355765364403568</c:v>
                </c:pt>
                <c:pt idx="6">
                  <c:v>0.90994870307420517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F3-4248-B030-5ED51B9E739E}"/>
            </c:ext>
          </c:extLst>
        </c:ser>
        <c:ser>
          <c:idx val="2"/>
          <c:order val="2"/>
          <c:tx>
            <c:strRef>
              <c:f>'Hybrid Charts'!$J$4</c:f>
              <c:strCache>
                <c:ptCount val="1"/>
                <c:pt idx="0">
                  <c:v>50_150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'Hybrid Charts'!$K$1:$Q$1</c:f>
              <c:numCache>
                <c:formatCode>General</c:formatCode>
                <c:ptCount val="7"/>
                <c:pt idx="0">
                  <c:v>1946</c:v>
                </c:pt>
                <c:pt idx="1">
                  <c:v>1958</c:v>
                </c:pt>
                <c:pt idx="2">
                  <c:v>1967</c:v>
                </c:pt>
                <c:pt idx="3">
                  <c:v>1976</c:v>
                </c:pt>
                <c:pt idx="4">
                  <c:v>1995</c:v>
                </c:pt>
                <c:pt idx="5">
                  <c:v>2003</c:v>
                </c:pt>
                <c:pt idx="6">
                  <c:v>2015</c:v>
                </c:pt>
              </c:numCache>
            </c:numRef>
          </c:cat>
          <c:val>
            <c:numRef>
              <c:f>'Hybrid Charts'!$K$4:$Q$4</c:f>
              <c:numCache>
                <c:formatCode>General</c:formatCode>
                <c:ptCount val="7"/>
                <c:pt idx="0">
                  <c:v>0.50780523457539217</c:v>
                </c:pt>
                <c:pt idx="1">
                  <c:v>0.57514569516667613</c:v>
                </c:pt>
                <c:pt idx="2">
                  <c:v>0.63263913508886693</c:v>
                </c:pt>
                <c:pt idx="3">
                  <c:v>0.70292290766340826</c:v>
                </c:pt>
                <c:pt idx="4">
                  <c:v>0.81266789086637714</c:v>
                </c:pt>
                <c:pt idx="5">
                  <c:v>0.85812347574365355</c:v>
                </c:pt>
                <c:pt idx="6">
                  <c:v>1.021748843209682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AF3-4248-B030-5ED51B9E739E}"/>
            </c:ext>
          </c:extLst>
        </c:ser>
        <c:ser>
          <c:idx val="3"/>
          <c:order val="3"/>
          <c:tx>
            <c:strRef>
              <c:f>'Hybrid Charts'!$J$5</c:f>
              <c:strCache>
                <c:ptCount val="1"/>
                <c:pt idx="0">
                  <c:v>150_50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'Hybrid Charts'!$K$1:$Q$1</c:f>
              <c:numCache>
                <c:formatCode>General</c:formatCode>
                <c:ptCount val="7"/>
                <c:pt idx="0">
                  <c:v>1946</c:v>
                </c:pt>
                <c:pt idx="1">
                  <c:v>1958</c:v>
                </c:pt>
                <c:pt idx="2">
                  <c:v>1967</c:v>
                </c:pt>
                <c:pt idx="3">
                  <c:v>1976</c:v>
                </c:pt>
                <c:pt idx="4">
                  <c:v>1995</c:v>
                </c:pt>
                <c:pt idx="5">
                  <c:v>2003</c:v>
                </c:pt>
                <c:pt idx="6">
                  <c:v>2015</c:v>
                </c:pt>
              </c:numCache>
            </c:numRef>
          </c:cat>
          <c:val>
            <c:numRef>
              <c:f>'Hybrid Charts'!$K$5:$Q$5</c:f>
              <c:numCache>
                <c:formatCode>General</c:formatCode>
                <c:ptCount val="7"/>
                <c:pt idx="0">
                  <c:v>0.67409909793591494</c:v>
                </c:pt>
                <c:pt idx="1">
                  <c:v>0.626083822385746</c:v>
                </c:pt>
                <c:pt idx="2">
                  <c:v>0.69655439611550307</c:v>
                </c:pt>
                <c:pt idx="3">
                  <c:v>0.74952723932394327</c:v>
                </c:pt>
                <c:pt idx="4">
                  <c:v>0.81073472941660707</c:v>
                </c:pt>
                <c:pt idx="5">
                  <c:v>0.90397972212566502</c:v>
                </c:pt>
                <c:pt idx="6">
                  <c:v>1.029161124716814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AF3-4248-B030-5ED51B9E739E}"/>
            </c:ext>
          </c:extLst>
        </c:ser>
        <c:ser>
          <c:idx val="4"/>
          <c:order val="4"/>
          <c:tx>
            <c:strRef>
              <c:f>'Hybrid Charts'!$J$6</c:f>
              <c:strCache>
                <c:ptCount val="1"/>
                <c:pt idx="0">
                  <c:v>200_0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'Hybrid Charts'!$K$1:$Q$1</c:f>
              <c:numCache>
                <c:formatCode>General</c:formatCode>
                <c:ptCount val="7"/>
                <c:pt idx="0">
                  <c:v>1946</c:v>
                </c:pt>
                <c:pt idx="1">
                  <c:v>1958</c:v>
                </c:pt>
                <c:pt idx="2">
                  <c:v>1967</c:v>
                </c:pt>
                <c:pt idx="3">
                  <c:v>1976</c:v>
                </c:pt>
                <c:pt idx="4">
                  <c:v>1995</c:v>
                </c:pt>
                <c:pt idx="5">
                  <c:v>2003</c:v>
                </c:pt>
                <c:pt idx="6">
                  <c:v>2015</c:v>
                </c:pt>
              </c:numCache>
            </c:numRef>
          </c:cat>
          <c:val>
            <c:numRef>
              <c:f>'Hybrid Charts'!$K$6:$Q$6</c:f>
              <c:numCache>
                <c:formatCode>General</c:formatCode>
                <c:ptCount val="7"/>
                <c:pt idx="0">
                  <c:v>0.64189226459912718</c:v>
                </c:pt>
                <c:pt idx="1">
                  <c:v>0.61587802697463401</c:v>
                </c:pt>
                <c:pt idx="2">
                  <c:v>0.69690806662309757</c:v>
                </c:pt>
                <c:pt idx="3">
                  <c:v>0.73482115027218819</c:v>
                </c:pt>
                <c:pt idx="4">
                  <c:v>0.84821108383590538</c:v>
                </c:pt>
                <c:pt idx="5">
                  <c:v>0.94186182619096104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AF3-4248-B030-5ED51B9E73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17031424"/>
        <c:axId val="-2117028192"/>
      </c:barChart>
      <c:catAx>
        <c:axId val="-2117031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7028192"/>
        <c:crosses val="autoZero"/>
        <c:auto val="1"/>
        <c:lblAlgn val="ctr"/>
        <c:lblOffset val="100"/>
        <c:noMultiLvlLbl val="0"/>
      </c:catAx>
      <c:valAx>
        <c:axId val="-211702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7031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6612204724409"/>
          <c:y val="0.89409667541557303"/>
          <c:w val="0.543442257217848"/>
          <c:h val="7.81255468066491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GY as a % of 200_0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'Hybrid Charts'!$T$1</c:f>
              <c:strCache>
                <c:ptCount val="1"/>
                <c:pt idx="0">
                  <c:v>1946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'Hybrid Charts'!$S$2:$S$6</c:f>
              <c:strCache>
                <c:ptCount val="5"/>
                <c:pt idx="0">
                  <c:v>0_0</c:v>
                </c:pt>
                <c:pt idx="1">
                  <c:v>0_200</c:v>
                </c:pt>
                <c:pt idx="2">
                  <c:v>50_150</c:v>
                </c:pt>
                <c:pt idx="3">
                  <c:v>150_50</c:v>
                </c:pt>
                <c:pt idx="4">
                  <c:v>200_0</c:v>
                </c:pt>
              </c:strCache>
            </c:strRef>
          </c:cat>
          <c:val>
            <c:numRef>
              <c:f>'Hybrid Charts'!$T$2:$T$6</c:f>
              <c:numCache>
                <c:formatCode>General</c:formatCode>
                <c:ptCount val="5"/>
                <c:pt idx="0">
                  <c:v>0.44490445630407366</c:v>
                </c:pt>
                <c:pt idx="1">
                  <c:v>0.7717606708320508</c:v>
                </c:pt>
                <c:pt idx="2">
                  <c:v>0.79110664293878874</c:v>
                </c:pt>
                <c:pt idx="3">
                  <c:v>1.050174827012289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F9-434B-A0ED-85AEC979DD36}"/>
            </c:ext>
          </c:extLst>
        </c:ser>
        <c:ser>
          <c:idx val="1"/>
          <c:order val="1"/>
          <c:tx>
            <c:strRef>
              <c:f>'Hybrid Charts'!$U$1</c:f>
              <c:strCache>
                <c:ptCount val="1"/>
                <c:pt idx="0">
                  <c:v>1958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'Hybrid Charts'!$S$2:$S$6</c:f>
              <c:strCache>
                <c:ptCount val="5"/>
                <c:pt idx="0">
                  <c:v>0_0</c:v>
                </c:pt>
                <c:pt idx="1">
                  <c:v>0_200</c:v>
                </c:pt>
                <c:pt idx="2">
                  <c:v>50_150</c:v>
                </c:pt>
                <c:pt idx="3">
                  <c:v>150_50</c:v>
                </c:pt>
                <c:pt idx="4">
                  <c:v>200_0</c:v>
                </c:pt>
              </c:strCache>
            </c:strRef>
          </c:cat>
          <c:val>
            <c:numRef>
              <c:f>'Hybrid Charts'!$U$2:$U$6</c:f>
              <c:numCache>
                <c:formatCode>General</c:formatCode>
                <c:ptCount val="5"/>
                <c:pt idx="0">
                  <c:v>0.63527034104700708</c:v>
                </c:pt>
                <c:pt idx="1">
                  <c:v>0.9515226864946541</c:v>
                </c:pt>
                <c:pt idx="2">
                  <c:v>0.93386298905962528</c:v>
                </c:pt>
                <c:pt idx="3">
                  <c:v>1.0165711309124728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F9-434B-A0ED-85AEC979DD36}"/>
            </c:ext>
          </c:extLst>
        </c:ser>
        <c:ser>
          <c:idx val="2"/>
          <c:order val="2"/>
          <c:tx>
            <c:strRef>
              <c:f>'Hybrid Charts'!$V$1</c:f>
              <c:strCache>
                <c:ptCount val="1"/>
                <c:pt idx="0">
                  <c:v>1967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'Hybrid Charts'!$S$2:$S$6</c:f>
              <c:strCache>
                <c:ptCount val="5"/>
                <c:pt idx="0">
                  <c:v>0_0</c:v>
                </c:pt>
                <c:pt idx="1">
                  <c:v>0_200</c:v>
                </c:pt>
                <c:pt idx="2">
                  <c:v>50_150</c:v>
                </c:pt>
                <c:pt idx="3">
                  <c:v>150_50</c:v>
                </c:pt>
                <c:pt idx="4">
                  <c:v>200_0</c:v>
                </c:pt>
              </c:strCache>
            </c:strRef>
          </c:cat>
          <c:val>
            <c:numRef>
              <c:f>'Hybrid Charts'!$V$2:$V$6</c:f>
              <c:numCache>
                <c:formatCode>General</c:formatCode>
                <c:ptCount val="5"/>
                <c:pt idx="0">
                  <c:v>0.54360880076334595</c:v>
                </c:pt>
                <c:pt idx="1">
                  <c:v>0.85757962037237101</c:v>
                </c:pt>
                <c:pt idx="2">
                  <c:v>0.90777990008689524</c:v>
                </c:pt>
                <c:pt idx="3">
                  <c:v>0.99949251483153545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F9-434B-A0ED-85AEC979DD36}"/>
            </c:ext>
          </c:extLst>
        </c:ser>
        <c:ser>
          <c:idx val="3"/>
          <c:order val="3"/>
          <c:tx>
            <c:strRef>
              <c:f>'Hybrid Charts'!$W$1</c:f>
              <c:strCache>
                <c:ptCount val="1"/>
                <c:pt idx="0">
                  <c:v>1976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'Hybrid Charts'!$S$2:$S$6</c:f>
              <c:strCache>
                <c:ptCount val="5"/>
                <c:pt idx="0">
                  <c:v>0_0</c:v>
                </c:pt>
                <c:pt idx="1">
                  <c:v>0_200</c:v>
                </c:pt>
                <c:pt idx="2">
                  <c:v>50_150</c:v>
                </c:pt>
                <c:pt idx="3">
                  <c:v>150_50</c:v>
                </c:pt>
                <c:pt idx="4">
                  <c:v>200_0</c:v>
                </c:pt>
              </c:strCache>
            </c:strRef>
          </c:cat>
          <c:val>
            <c:numRef>
              <c:f>'Hybrid Charts'!$W$2:$W$6</c:f>
              <c:numCache>
                <c:formatCode>General</c:formatCode>
                <c:ptCount val="5"/>
                <c:pt idx="0">
                  <c:v>0.57353395367624516</c:v>
                </c:pt>
                <c:pt idx="1">
                  <c:v>0.87547400294948163</c:v>
                </c:pt>
                <c:pt idx="2">
                  <c:v>0.95659046749407739</c:v>
                </c:pt>
                <c:pt idx="3">
                  <c:v>1.0200131542842878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9F9-434B-A0ED-85AEC979DD36}"/>
            </c:ext>
          </c:extLst>
        </c:ser>
        <c:ser>
          <c:idx val="4"/>
          <c:order val="4"/>
          <c:tx>
            <c:strRef>
              <c:f>'Hybrid Charts'!$X$1</c:f>
              <c:strCache>
                <c:ptCount val="1"/>
                <c:pt idx="0">
                  <c:v>1995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'Hybrid Charts'!$S$2:$S$6</c:f>
              <c:strCache>
                <c:ptCount val="5"/>
                <c:pt idx="0">
                  <c:v>0_0</c:v>
                </c:pt>
                <c:pt idx="1">
                  <c:v>0_200</c:v>
                </c:pt>
                <c:pt idx="2">
                  <c:v>50_150</c:v>
                </c:pt>
                <c:pt idx="3">
                  <c:v>150_50</c:v>
                </c:pt>
                <c:pt idx="4">
                  <c:v>200_0</c:v>
                </c:pt>
              </c:strCache>
            </c:strRef>
          </c:cat>
          <c:val>
            <c:numRef>
              <c:f>'Hybrid Charts'!$X$2:$X$6</c:f>
              <c:numCache>
                <c:formatCode>General</c:formatCode>
                <c:ptCount val="5"/>
                <c:pt idx="0">
                  <c:v>0.54163878747961058</c:v>
                </c:pt>
                <c:pt idx="1">
                  <c:v>0.93115396280393059</c:v>
                </c:pt>
                <c:pt idx="2">
                  <c:v>0.95809628800322966</c:v>
                </c:pt>
                <c:pt idx="3">
                  <c:v>0.95581718379602254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9F9-434B-A0ED-85AEC979DD36}"/>
            </c:ext>
          </c:extLst>
        </c:ser>
        <c:ser>
          <c:idx val="5"/>
          <c:order val="5"/>
          <c:tx>
            <c:strRef>
              <c:f>'Hybrid Charts'!$Y$1</c:f>
              <c:strCache>
                <c:ptCount val="1"/>
                <c:pt idx="0">
                  <c:v>2003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'Hybrid Charts'!$S$2:$S$6</c:f>
              <c:strCache>
                <c:ptCount val="5"/>
                <c:pt idx="0">
                  <c:v>0_0</c:v>
                </c:pt>
                <c:pt idx="1">
                  <c:v>0_200</c:v>
                </c:pt>
                <c:pt idx="2">
                  <c:v>50_150</c:v>
                </c:pt>
                <c:pt idx="3">
                  <c:v>150_50</c:v>
                </c:pt>
                <c:pt idx="4">
                  <c:v>200_0</c:v>
                </c:pt>
              </c:strCache>
            </c:strRef>
          </c:cat>
          <c:val>
            <c:numRef>
              <c:f>'Hybrid Charts'!$Y$2:$Y$6</c:f>
              <c:numCache>
                <c:formatCode>General</c:formatCode>
                <c:ptCount val="5"/>
                <c:pt idx="0">
                  <c:v>0.50234170191503003</c:v>
                </c:pt>
                <c:pt idx="1">
                  <c:v>0.89562781948124692</c:v>
                </c:pt>
                <c:pt idx="2">
                  <c:v>0.91109274405359564</c:v>
                </c:pt>
                <c:pt idx="3">
                  <c:v>0.95977955257142411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9F9-434B-A0ED-85AEC979DD36}"/>
            </c:ext>
          </c:extLst>
        </c:ser>
        <c:ser>
          <c:idx val="6"/>
          <c:order val="6"/>
          <c:tx>
            <c:strRef>
              <c:f>'Hybrid Charts'!$Z$1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'Hybrid Charts'!$S$2:$S$6</c:f>
              <c:strCache>
                <c:ptCount val="5"/>
                <c:pt idx="0">
                  <c:v>0_0</c:v>
                </c:pt>
                <c:pt idx="1">
                  <c:v>0_200</c:v>
                </c:pt>
                <c:pt idx="2">
                  <c:v>50_150</c:v>
                </c:pt>
                <c:pt idx="3">
                  <c:v>150_50</c:v>
                </c:pt>
                <c:pt idx="4">
                  <c:v>200_0</c:v>
                </c:pt>
              </c:strCache>
            </c:strRef>
          </c:cat>
          <c:val>
            <c:numRef>
              <c:f>'Hybrid Charts'!$Z$2:$Z$6</c:f>
              <c:numCache>
                <c:formatCode>General</c:formatCode>
                <c:ptCount val="5"/>
                <c:pt idx="0">
                  <c:v>0.48157556614634139</c:v>
                </c:pt>
                <c:pt idx="1">
                  <c:v>0.90994870307420517</c:v>
                </c:pt>
                <c:pt idx="2">
                  <c:v>1.021748843209682</c:v>
                </c:pt>
                <c:pt idx="3">
                  <c:v>1.029161124716814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9F9-434B-A0ED-85AEC979D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-2116941440"/>
        <c:axId val="-2116938176"/>
      </c:barChart>
      <c:lineChart>
        <c:grouping val="standard"/>
        <c:varyColors val="0"/>
        <c:ser>
          <c:idx val="7"/>
          <c:order val="7"/>
          <c:tx>
            <c:strRef>
              <c:f>'Hybrid Charts'!$AA$1</c:f>
              <c:strCache>
                <c:ptCount val="1"/>
                <c:pt idx="0">
                  <c:v>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'Hybrid Charts'!$S$2:$S$6</c:f>
              <c:strCache>
                <c:ptCount val="5"/>
                <c:pt idx="0">
                  <c:v>0_0</c:v>
                </c:pt>
                <c:pt idx="1">
                  <c:v>0_200</c:v>
                </c:pt>
                <c:pt idx="2">
                  <c:v>50_150</c:v>
                </c:pt>
                <c:pt idx="3">
                  <c:v>150_50</c:v>
                </c:pt>
                <c:pt idx="4">
                  <c:v>200_0</c:v>
                </c:pt>
              </c:strCache>
            </c:strRef>
          </c:cat>
          <c:val>
            <c:numRef>
              <c:f>'Hybrid Charts'!$AA$2:$AA$6</c:f>
              <c:numCache>
                <c:formatCode>General</c:formatCode>
                <c:ptCount val="5"/>
                <c:pt idx="0">
                  <c:v>0.44209641215734602</c:v>
                </c:pt>
                <c:pt idx="1">
                  <c:v>0.79177192152070586</c:v>
                </c:pt>
                <c:pt idx="2">
                  <c:v>0.8914452745868563</c:v>
                </c:pt>
                <c:pt idx="3">
                  <c:v>1.0308647618757307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D2-4904-9F46-E28F72528F89}"/>
            </c:ext>
          </c:extLst>
        </c:ser>
        <c:ser>
          <c:idx val="8"/>
          <c:order val="8"/>
          <c:tx>
            <c:strRef>
              <c:f>'Hybrid Charts'!$AB$1</c:f>
              <c:strCache>
                <c:ptCount val="1"/>
                <c:pt idx="0">
                  <c:v>AvgGY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'Hybrid Charts'!$S$2:$S$6</c:f>
              <c:strCache>
                <c:ptCount val="5"/>
                <c:pt idx="0">
                  <c:v>0_0</c:v>
                </c:pt>
                <c:pt idx="1">
                  <c:v>0_200</c:v>
                </c:pt>
                <c:pt idx="2">
                  <c:v>50_150</c:v>
                </c:pt>
                <c:pt idx="3">
                  <c:v>150_50</c:v>
                </c:pt>
                <c:pt idx="4">
                  <c:v>200_0</c:v>
                </c:pt>
              </c:strCache>
            </c:strRef>
          </c:cat>
          <c:val>
            <c:numRef>
              <c:f>'Hybrid Charts'!$AB$2:$AB$6</c:f>
              <c:numCache>
                <c:formatCode>General</c:formatCode>
                <c:ptCount val="5"/>
                <c:pt idx="0">
                  <c:v>0.5318390867616648</c:v>
                </c:pt>
                <c:pt idx="1">
                  <c:v>0.88472392371541997</c:v>
                </c:pt>
                <c:pt idx="2">
                  <c:v>0.92575398212084203</c:v>
                </c:pt>
                <c:pt idx="3">
                  <c:v>1.0044299268749781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D2-4904-9F46-E28F72528F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6941440"/>
        <c:axId val="-2116938176"/>
      </c:lineChart>
      <c:catAx>
        <c:axId val="-2116941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6938176"/>
        <c:crosses val="autoZero"/>
        <c:auto val="1"/>
        <c:lblAlgn val="ctr"/>
        <c:lblOffset val="100"/>
        <c:noMultiLvlLbl val="0"/>
      </c:catAx>
      <c:valAx>
        <c:axId val="-211693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6941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%R1Stm Remob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'Hybrid Charts'!$A$170</c:f>
              <c:strCache>
                <c:ptCount val="1"/>
                <c:pt idx="0">
                  <c:v>1946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'Hybrid Charts'!$B$169:$F$169</c:f>
              <c:strCache>
                <c:ptCount val="5"/>
                <c:pt idx="0">
                  <c:v>0_0</c:v>
                </c:pt>
                <c:pt idx="1">
                  <c:v>0_200</c:v>
                </c:pt>
                <c:pt idx="2">
                  <c:v>50_150</c:v>
                </c:pt>
                <c:pt idx="3">
                  <c:v>150_50</c:v>
                </c:pt>
                <c:pt idx="4">
                  <c:v>200_0</c:v>
                </c:pt>
              </c:strCache>
            </c:strRef>
          </c:cat>
          <c:val>
            <c:numRef>
              <c:f>'Hybrid Charts'!$B$170:$F$170</c:f>
              <c:numCache>
                <c:formatCode>0.0</c:formatCode>
                <c:ptCount val="5"/>
                <c:pt idx="0">
                  <c:v>14.934241761451673</c:v>
                </c:pt>
                <c:pt idx="1">
                  <c:v>18.460799033357244</c:v>
                </c:pt>
                <c:pt idx="2">
                  <c:v>27.974316673192259</c:v>
                </c:pt>
                <c:pt idx="3">
                  <c:v>47.434234324866033</c:v>
                </c:pt>
                <c:pt idx="4">
                  <c:v>49.160835776157249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3A-46AB-A19F-E6C268F2E122}"/>
            </c:ext>
          </c:extLst>
        </c:ser>
        <c:ser>
          <c:idx val="1"/>
          <c:order val="1"/>
          <c:tx>
            <c:strRef>
              <c:f>'Hybrid Charts'!$A$171</c:f>
              <c:strCache>
                <c:ptCount val="1"/>
                <c:pt idx="0">
                  <c:v>1958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'Hybrid Charts'!$B$169:$F$169</c:f>
              <c:strCache>
                <c:ptCount val="5"/>
                <c:pt idx="0">
                  <c:v>0_0</c:v>
                </c:pt>
                <c:pt idx="1">
                  <c:v>0_200</c:v>
                </c:pt>
                <c:pt idx="2">
                  <c:v>50_150</c:v>
                </c:pt>
                <c:pt idx="3">
                  <c:v>150_50</c:v>
                </c:pt>
                <c:pt idx="4">
                  <c:v>200_0</c:v>
                </c:pt>
              </c:strCache>
            </c:strRef>
          </c:cat>
          <c:val>
            <c:numRef>
              <c:f>'Hybrid Charts'!$B$171:$F$171</c:f>
              <c:numCache>
                <c:formatCode>0.0</c:formatCode>
                <c:ptCount val="5"/>
                <c:pt idx="0">
                  <c:v>40.560855995495793</c:v>
                </c:pt>
                <c:pt idx="1">
                  <c:v>32.252950396606423</c:v>
                </c:pt>
                <c:pt idx="2">
                  <c:v>42.464193794362622</c:v>
                </c:pt>
                <c:pt idx="3">
                  <c:v>54.544788529895584</c:v>
                </c:pt>
                <c:pt idx="4">
                  <c:v>51.205837023446179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3A-46AB-A19F-E6C268F2E122}"/>
            </c:ext>
          </c:extLst>
        </c:ser>
        <c:ser>
          <c:idx val="2"/>
          <c:order val="2"/>
          <c:tx>
            <c:strRef>
              <c:f>'Hybrid Charts'!$A$172</c:f>
              <c:strCache>
                <c:ptCount val="1"/>
                <c:pt idx="0">
                  <c:v>1967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'Hybrid Charts'!$B$169:$F$169</c:f>
              <c:strCache>
                <c:ptCount val="5"/>
                <c:pt idx="0">
                  <c:v>0_0</c:v>
                </c:pt>
                <c:pt idx="1">
                  <c:v>0_200</c:v>
                </c:pt>
                <c:pt idx="2">
                  <c:v>50_150</c:v>
                </c:pt>
                <c:pt idx="3">
                  <c:v>150_50</c:v>
                </c:pt>
                <c:pt idx="4">
                  <c:v>200_0</c:v>
                </c:pt>
              </c:strCache>
            </c:strRef>
          </c:cat>
          <c:val>
            <c:numRef>
              <c:f>'Hybrid Charts'!$B$172:$F$172</c:f>
              <c:numCache>
                <c:formatCode>0.0</c:formatCode>
                <c:ptCount val="5"/>
                <c:pt idx="0">
                  <c:v>38.335554247486961</c:v>
                </c:pt>
                <c:pt idx="1">
                  <c:v>44.657813012630896</c:v>
                </c:pt>
                <c:pt idx="2">
                  <c:v>48.661871397857688</c:v>
                </c:pt>
                <c:pt idx="3">
                  <c:v>58.347815146454415</c:v>
                </c:pt>
                <c:pt idx="4">
                  <c:v>53.633702446200608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3A-46AB-A19F-E6C268F2E122}"/>
            </c:ext>
          </c:extLst>
        </c:ser>
        <c:ser>
          <c:idx val="3"/>
          <c:order val="3"/>
          <c:tx>
            <c:strRef>
              <c:f>'Hybrid Charts'!$A$173</c:f>
              <c:strCache>
                <c:ptCount val="1"/>
                <c:pt idx="0">
                  <c:v>1976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'Hybrid Charts'!$B$169:$F$169</c:f>
              <c:strCache>
                <c:ptCount val="5"/>
                <c:pt idx="0">
                  <c:v>0_0</c:v>
                </c:pt>
                <c:pt idx="1">
                  <c:v>0_200</c:v>
                </c:pt>
                <c:pt idx="2">
                  <c:v>50_150</c:v>
                </c:pt>
                <c:pt idx="3">
                  <c:v>150_50</c:v>
                </c:pt>
                <c:pt idx="4">
                  <c:v>200_0</c:v>
                </c:pt>
              </c:strCache>
            </c:strRef>
          </c:cat>
          <c:val>
            <c:numRef>
              <c:f>'Hybrid Charts'!$B$173:$F$173</c:f>
              <c:numCache>
                <c:formatCode>0.0</c:formatCode>
                <c:ptCount val="5"/>
                <c:pt idx="0">
                  <c:v>8.354727540110547</c:v>
                </c:pt>
                <c:pt idx="1">
                  <c:v>39.165605498489192</c:v>
                </c:pt>
                <c:pt idx="2">
                  <c:v>33.1182016034547</c:v>
                </c:pt>
                <c:pt idx="3">
                  <c:v>49.09784414632653</c:v>
                </c:pt>
                <c:pt idx="4">
                  <c:v>54.055902222836686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B3A-46AB-A19F-E6C268F2E122}"/>
            </c:ext>
          </c:extLst>
        </c:ser>
        <c:ser>
          <c:idx val="4"/>
          <c:order val="4"/>
          <c:tx>
            <c:strRef>
              <c:f>'Hybrid Charts'!$A$174</c:f>
              <c:strCache>
                <c:ptCount val="1"/>
                <c:pt idx="0">
                  <c:v>1995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'Hybrid Charts'!$B$169:$F$169</c:f>
              <c:strCache>
                <c:ptCount val="5"/>
                <c:pt idx="0">
                  <c:v>0_0</c:v>
                </c:pt>
                <c:pt idx="1">
                  <c:v>0_200</c:v>
                </c:pt>
                <c:pt idx="2">
                  <c:v>50_150</c:v>
                </c:pt>
                <c:pt idx="3">
                  <c:v>150_50</c:v>
                </c:pt>
                <c:pt idx="4">
                  <c:v>200_0</c:v>
                </c:pt>
              </c:strCache>
            </c:strRef>
          </c:cat>
          <c:val>
            <c:numRef>
              <c:f>'Hybrid Charts'!$B$174:$F$174</c:f>
              <c:numCache>
                <c:formatCode>0.0</c:formatCode>
                <c:ptCount val="5"/>
                <c:pt idx="0">
                  <c:v>34.479003806318431</c:v>
                </c:pt>
                <c:pt idx="1">
                  <c:v>16.860751338772896</c:v>
                </c:pt>
                <c:pt idx="2">
                  <c:v>45.433234422389127</c:v>
                </c:pt>
                <c:pt idx="3">
                  <c:v>53.327760289781658</c:v>
                </c:pt>
                <c:pt idx="4">
                  <c:v>58.466159548482743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B3A-46AB-A19F-E6C268F2E122}"/>
            </c:ext>
          </c:extLst>
        </c:ser>
        <c:ser>
          <c:idx val="5"/>
          <c:order val="5"/>
          <c:tx>
            <c:strRef>
              <c:f>'Hybrid Charts'!$A$175</c:f>
              <c:strCache>
                <c:ptCount val="1"/>
                <c:pt idx="0">
                  <c:v>2003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'Hybrid Charts'!$B$169:$F$169</c:f>
              <c:strCache>
                <c:ptCount val="5"/>
                <c:pt idx="0">
                  <c:v>0_0</c:v>
                </c:pt>
                <c:pt idx="1">
                  <c:v>0_200</c:v>
                </c:pt>
                <c:pt idx="2">
                  <c:v>50_150</c:v>
                </c:pt>
                <c:pt idx="3">
                  <c:v>150_50</c:v>
                </c:pt>
                <c:pt idx="4">
                  <c:v>200_0</c:v>
                </c:pt>
              </c:strCache>
            </c:strRef>
          </c:cat>
          <c:val>
            <c:numRef>
              <c:f>'Hybrid Charts'!$B$175:$F$175</c:f>
              <c:numCache>
                <c:formatCode>0.0</c:formatCode>
                <c:ptCount val="5"/>
                <c:pt idx="0">
                  <c:v>43.627952762615706</c:v>
                </c:pt>
                <c:pt idx="1">
                  <c:v>32.457793964573604</c:v>
                </c:pt>
                <c:pt idx="2">
                  <c:v>50.509918143685063</c:v>
                </c:pt>
                <c:pt idx="3">
                  <c:v>59.506629379491436</c:v>
                </c:pt>
                <c:pt idx="4">
                  <c:v>62.91790734690121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B3A-46AB-A19F-E6C268F2E122}"/>
            </c:ext>
          </c:extLst>
        </c:ser>
        <c:ser>
          <c:idx val="6"/>
          <c:order val="6"/>
          <c:tx>
            <c:strRef>
              <c:f>'Hybrid Charts'!$A$176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'Hybrid Charts'!$B$169:$F$169</c:f>
              <c:strCache>
                <c:ptCount val="5"/>
                <c:pt idx="0">
                  <c:v>0_0</c:v>
                </c:pt>
                <c:pt idx="1">
                  <c:v>0_200</c:v>
                </c:pt>
                <c:pt idx="2">
                  <c:v>50_150</c:v>
                </c:pt>
                <c:pt idx="3">
                  <c:v>150_50</c:v>
                </c:pt>
                <c:pt idx="4">
                  <c:v>200_0</c:v>
                </c:pt>
              </c:strCache>
            </c:strRef>
          </c:cat>
          <c:val>
            <c:numRef>
              <c:f>'Hybrid Charts'!$B$176:$F$176</c:f>
              <c:numCache>
                <c:formatCode>0.0</c:formatCode>
                <c:ptCount val="5"/>
                <c:pt idx="0">
                  <c:v>51.12739920088589</c:v>
                </c:pt>
                <c:pt idx="1">
                  <c:v>38.943281531008729</c:v>
                </c:pt>
                <c:pt idx="2">
                  <c:v>61.083509054768854</c:v>
                </c:pt>
                <c:pt idx="3">
                  <c:v>70.729249567656026</c:v>
                </c:pt>
                <c:pt idx="4">
                  <c:v>69.191333851599651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B3A-46AB-A19F-E6C268F2E1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16873952"/>
        <c:axId val="-2116870704"/>
      </c:barChart>
      <c:catAx>
        <c:axId val="-2116873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6870704"/>
        <c:crosses val="autoZero"/>
        <c:auto val="1"/>
        <c:lblAlgn val="ctr"/>
        <c:lblOffset val="100"/>
        <c:noMultiLvlLbl val="0"/>
      </c:catAx>
      <c:valAx>
        <c:axId val="-2116870704"/>
        <c:scaling>
          <c:orientation val="minMax"/>
          <c:max val="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6873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%p2LvsRemob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'Hybrid Charts'!$A$180</c:f>
              <c:strCache>
                <c:ptCount val="1"/>
                <c:pt idx="0">
                  <c:v>1946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'Hybrid Charts'!$B$179:$F$179</c:f>
              <c:strCache>
                <c:ptCount val="5"/>
                <c:pt idx="0">
                  <c:v>0_0</c:v>
                </c:pt>
                <c:pt idx="1">
                  <c:v>0_200</c:v>
                </c:pt>
                <c:pt idx="2">
                  <c:v>50_150</c:v>
                </c:pt>
                <c:pt idx="3">
                  <c:v>150_50</c:v>
                </c:pt>
                <c:pt idx="4">
                  <c:v>200_0</c:v>
                </c:pt>
              </c:strCache>
            </c:strRef>
          </c:cat>
          <c:val>
            <c:numRef>
              <c:f>'Hybrid Charts'!$B$180:$F$180</c:f>
              <c:numCache>
                <c:formatCode>0.0</c:formatCode>
                <c:ptCount val="5"/>
                <c:pt idx="0">
                  <c:v>60.137540761170875</c:v>
                </c:pt>
                <c:pt idx="1">
                  <c:v>59.826280031401573</c:v>
                </c:pt>
                <c:pt idx="2">
                  <c:v>50.677009220012565</c:v>
                </c:pt>
                <c:pt idx="3">
                  <c:v>57.304557077641284</c:v>
                </c:pt>
                <c:pt idx="4">
                  <c:v>49.252606867078839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5A-47F1-B8EC-075EEFCBF642}"/>
            </c:ext>
          </c:extLst>
        </c:ser>
        <c:ser>
          <c:idx val="1"/>
          <c:order val="1"/>
          <c:tx>
            <c:strRef>
              <c:f>'Hybrid Charts'!$A$181</c:f>
              <c:strCache>
                <c:ptCount val="1"/>
                <c:pt idx="0">
                  <c:v>1958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'Hybrid Charts'!$B$179:$F$179</c:f>
              <c:strCache>
                <c:ptCount val="5"/>
                <c:pt idx="0">
                  <c:v>0_0</c:v>
                </c:pt>
                <c:pt idx="1">
                  <c:v>0_200</c:v>
                </c:pt>
                <c:pt idx="2">
                  <c:v>50_150</c:v>
                </c:pt>
                <c:pt idx="3">
                  <c:v>150_50</c:v>
                </c:pt>
                <c:pt idx="4">
                  <c:v>200_0</c:v>
                </c:pt>
              </c:strCache>
            </c:strRef>
          </c:cat>
          <c:val>
            <c:numRef>
              <c:f>'Hybrid Charts'!$B$181:$F$181</c:f>
              <c:numCache>
                <c:formatCode>0.0</c:formatCode>
                <c:ptCount val="5"/>
                <c:pt idx="0">
                  <c:v>71.241564821032867</c:v>
                </c:pt>
                <c:pt idx="1">
                  <c:v>41.751454100706873</c:v>
                </c:pt>
                <c:pt idx="2">
                  <c:v>63.206475944275745</c:v>
                </c:pt>
                <c:pt idx="3">
                  <c:v>64.097762693403865</c:v>
                </c:pt>
                <c:pt idx="4">
                  <c:v>79.369505652491299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5A-47F1-B8EC-075EEFCBF642}"/>
            </c:ext>
          </c:extLst>
        </c:ser>
        <c:ser>
          <c:idx val="2"/>
          <c:order val="2"/>
          <c:tx>
            <c:strRef>
              <c:f>'Hybrid Charts'!$A$182</c:f>
              <c:strCache>
                <c:ptCount val="1"/>
                <c:pt idx="0">
                  <c:v>1967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'Hybrid Charts'!$B$179:$F$179</c:f>
              <c:strCache>
                <c:ptCount val="5"/>
                <c:pt idx="0">
                  <c:v>0_0</c:v>
                </c:pt>
                <c:pt idx="1">
                  <c:v>0_200</c:v>
                </c:pt>
                <c:pt idx="2">
                  <c:v>50_150</c:v>
                </c:pt>
                <c:pt idx="3">
                  <c:v>150_50</c:v>
                </c:pt>
                <c:pt idx="4">
                  <c:v>200_0</c:v>
                </c:pt>
              </c:strCache>
            </c:strRef>
          </c:cat>
          <c:val>
            <c:numRef>
              <c:f>'Hybrid Charts'!$B$182:$F$182</c:f>
              <c:numCache>
                <c:formatCode>0.0</c:formatCode>
                <c:ptCount val="5"/>
                <c:pt idx="0">
                  <c:v>73.400682009008079</c:v>
                </c:pt>
                <c:pt idx="1">
                  <c:v>54.955009489441579</c:v>
                </c:pt>
                <c:pt idx="2">
                  <c:v>45.142966783708346</c:v>
                </c:pt>
                <c:pt idx="3">
                  <c:v>84.536381038637955</c:v>
                </c:pt>
                <c:pt idx="4">
                  <c:v>56.736711535428469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5A-47F1-B8EC-075EEFCBF642}"/>
            </c:ext>
          </c:extLst>
        </c:ser>
        <c:ser>
          <c:idx val="3"/>
          <c:order val="3"/>
          <c:tx>
            <c:strRef>
              <c:f>'Hybrid Charts'!$A$183</c:f>
              <c:strCache>
                <c:ptCount val="1"/>
                <c:pt idx="0">
                  <c:v>1976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'Hybrid Charts'!$B$179:$F$179</c:f>
              <c:strCache>
                <c:ptCount val="5"/>
                <c:pt idx="0">
                  <c:v>0_0</c:v>
                </c:pt>
                <c:pt idx="1">
                  <c:v>0_200</c:v>
                </c:pt>
                <c:pt idx="2">
                  <c:v>50_150</c:v>
                </c:pt>
                <c:pt idx="3">
                  <c:v>150_50</c:v>
                </c:pt>
                <c:pt idx="4">
                  <c:v>200_0</c:v>
                </c:pt>
              </c:strCache>
            </c:strRef>
          </c:cat>
          <c:val>
            <c:numRef>
              <c:f>'Hybrid Charts'!$B$183:$F$183</c:f>
              <c:numCache>
                <c:formatCode>0.0</c:formatCode>
                <c:ptCount val="5"/>
                <c:pt idx="0">
                  <c:v>50.771143933420262</c:v>
                </c:pt>
                <c:pt idx="1">
                  <c:v>42.202833119857829</c:v>
                </c:pt>
                <c:pt idx="2">
                  <c:v>43.624653331722804</c:v>
                </c:pt>
                <c:pt idx="3">
                  <c:v>54.533553412795804</c:v>
                </c:pt>
                <c:pt idx="4">
                  <c:v>57.074433691525648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45A-47F1-B8EC-075EEFCBF642}"/>
            </c:ext>
          </c:extLst>
        </c:ser>
        <c:ser>
          <c:idx val="4"/>
          <c:order val="4"/>
          <c:tx>
            <c:strRef>
              <c:f>'Hybrid Charts'!$A$184</c:f>
              <c:strCache>
                <c:ptCount val="1"/>
                <c:pt idx="0">
                  <c:v>1995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'Hybrid Charts'!$B$179:$F$179</c:f>
              <c:strCache>
                <c:ptCount val="5"/>
                <c:pt idx="0">
                  <c:v>0_0</c:v>
                </c:pt>
                <c:pt idx="1">
                  <c:v>0_200</c:v>
                </c:pt>
                <c:pt idx="2">
                  <c:v>50_150</c:v>
                </c:pt>
                <c:pt idx="3">
                  <c:v>150_50</c:v>
                </c:pt>
                <c:pt idx="4">
                  <c:v>200_0</c:v>
                </c:pt>
              </c:strCache>
            </c:strRef>
          </c:cat>
          <c:val>
            <c:numRef>
              <c:f>'Hybrid Charts'!$B$184:$F$184</c:f>
              <c:numCache>
                <c:formatCode>0.0</c:formatCode>
                <c:ptCount val="5"/>
                <c:pt idx="0">
                  <c:v>63.774131527368958</c:v>
                </c:pt>
                <c:pt idx="1">
                  <c:v>38.17351225870582</c:v>
                </c:pt>
                <c:pt idx="2">
                  <c:v>44.424999967007018</c:v>
                </c:pt>
                <c:pt idx="3">
                  <c:v>69.944950319548653</c:v>
                </c:pt>
                <c:pt idx="4">
                  <c:v>62.238271890149086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45A-47F1-B8EC-075EEFCBF642}"/>
            </c:ext>
          </c:extLst>
        </c:ser>
        <c:ser>
          <c:idx val="5"/>
          <c:order val="5"/>
          <c:tx>
            <c:strRef>
              <c:f>'Hybrid Charts'!$A$185</c:f>
              <c:strCache>
                <c:ptCount val="1"/>
                <c:pt idx="0">
                  <c:v>2003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'Hybrid Charts'!$B$179:$F$179</c:f>
              <c:strCache>
                <c:ptCount val="5"/>
                <c:pt idx="0">
                  <c:v>0_0</c:v>
                </c:pt>
                <c:pt idx="1">
                  <c:v>0_200</c:v>
                </c:pt>
                <c:pt idx="2">
                  <c:v>50_150</c:v>
                </c:pt>
                <c:pt idx="3">
                  <c:v>150_50</c:v>
                </c:pt>
                <c:pt idx="4">
                  <c:v>200_0</c:v>
                </c:pt>
              </c:strCache>
            </c:strRef>
          </c:cat>
          <c:val>
            <c:numRef>
              <c:f>'Hybrid Charts'!$B$185:$F$185</c:f>
              <c:numCache>
                <c:formatCode>0.0</c:formatCode>
                <c:ptCount val="5"/>
                <c:pt idx="0">
                  <c:v>81.553081386211844</c:v>
                </c:pt>
                <c:pt idx="1">
                  <c:v>36.370916059328657</c:v>
                </c:pt>
                <c:pt idx="2">
                  <c:v>43.302978875749687</c:v>
                </c:pt>
                <c:pt idx="3">
                  <c:v>56.936987399978989</c:v>
                </c:pt>
                <c:pt idx="4">
                  <c:v>52.885920642102811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45A-47F1-B8EC-075EEFCBF642}"/>
            </c:ext>
          </c:extLst>
        </c:ser>
        <c:ser>
          <c:idx val="6"/>
          <c:order val="6"/>
          <c:tx>
            <c:strRef>
              <c:f>'Hybrid Charts'!$A$186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'Hybrid Charts'!$B$179:$F$179</c:f>
              <c:strCache>
                <c:ptCount val="5"/>
                <c:pt idx="0">
                  <c:v>0_0</c:v>
                </c:pt>
                <c:pt idx="1">
                  <c:v>0_200</c:v>
                </c:pt>
                <c:pt idx="2">
                  <c:v>50_150</c:v>
                </c:pt>
                <c:pt idx="3">
                  <c:v>150_50</c:v>
                </c:pt>
                <c:pt idx="4">
                  <c:v>200_0</c:v>
                </c:pt>
              </c:strCache>
            </c:strRef>
          </c:cat>
          <c:val>
            <c:numRef>
              <c:f>'Hybrid Charts'!$B$186:$F$186</c:f>
              <c:numCache>
                <c:formatCode>0.0</c:formatCode>
                <c:ptCount val="5"/>
                <c:pt idx="0">
                  <c:v>74.066375285963232</c:v>
                </c:pt>
                <c:pt idx="1">
                  <c:v>34.061425149731797</c:v>
                </c:pt>
                <c:pt idx="2">
                  <c:v>57.566273221440582</c:v>
                </c:pt>
                <c:pt idx="3">
                  <c:v>58.931716608083882</c:v>
                </c:pt>
                <c:pt idx="4">
                  <c:v>54.814871582198627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45A-47F1-B8EC-075EEFCBF6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16803456"/>
        <c:axId val="-2116800208"/>
      </c:barChart>
      <c:catAx>
        <c:axId val="-2116803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6800208"/>
        <c:crosses val="autoZero"/>
        <c:auto val="1"/>
        <c:lblAlgn val="ctr"/>
        <c:lblOffset val="100"/>
        <c:noMultiLvlLbl val="0"/>
      </c:catAx>
      <c:valAx>
        <c:axId val="-211680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6803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'Hybrid Charts'!$G$169</c:f>
              <c:strCache>
                <c:ptCount val="1"/>
                <c:pt idx="0">
                  <c:v>Avg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'Hybrid Charts'!$A$170:$A$176</c:f>
              <c:numCache>
                <c:formatCode>General</c:formatCode>
                <c:ptCount val="7"/>
                <c:pt idx="0">
                  <c:v>1946</c:v>
                </c:pt>
                <c:pt idx="1">
                  <c:v>1958</c:v>
                </c:pt>
                <c:pt idx="2">
                  <c:v>1967</c:v>
                </c:pt>
                <c:pt idx="3">
                  <c:v>1976</c:v>
                </c:pt>
                <c:pt idx="4">
                  <c:v>1995</c:v>
                </c:pt>
                <c:pt idx="5">
                  <c:v>2003</c:v>
                </c:pt>
                <c:pt idx="6">
                  <c:v>2015</c:v>
                </c:pt>
              </c:numCache>
            </c:numRef>
          </c:cat>
          <c:val>
            <c:numRef>
              <c:f>'Hybrid Charts'!$G$170:$G$176</c:f>
              <c:numCache>
                <c:formatCode>0.0</c:formatCode>
                <c:ptCount val="7"/>
                <c:pt idx="0">
                  <c:v>31.592885513804895</c:v>
                </c:pt>
                <c:pt idx="1">
                  <c:v>44.205725147961317</c:v>
                </c:pt>
                <c:pt idx="2">
                  <c:v>48.727351250126112</c:v>
                </c:pt>
                <c:pt idx="3">
                  <c:v>36.758456202243529</c:v>
                </c:pt>
                <c:pt idx="4">
                  <c:v>41.713381881148976</c:v>
                </c:pt>
                <c:pt idx="5">
                  <c:v>49.804040319453406</c:v>
                </c:pt>
                <c:pt idx="6">
                  <c:v>58.21495464118383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5B-44FE-A3B4-4CCB1F5D07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16779280"/>
        <c:axId val="-2116775984"/>
      </c:barChart>
      <c:catAx>
        <c:axId val="-2116779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6775984"/>
        <c:crosses val="autoZero"/>
        <c:auto val="1"/>
        <c:lblAlgn val="ctr"/>
        <c:lblOffset val="100"/>
        <c:noMultiLvlLbl val="0"/>
      </c:catAx>
      <c:valAx>
        <c:axId val="-211677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6779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Era- N Treatment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'Nrate Charts'!$B$48</c:f>
              <c:strCache>
                <c:ptCount val="1"/>
                <c:pt idx="0">
                  <c:v>0_0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'Nrate Charts'!$A$49:$A$50</c:f>
              <c:numCache>
                <c:formatCode>General</c:formatCode>
                <c:ptCount val="2"/>
                <c:pt idx="0">
                  <c:v>2016</c:v>
                </c:pt>
                <c:pt idx="1">
                  <c:v>2017</c:v>
                </c:pt>
              </c:numCache>
            </c:numRef>
          </c:cat>
          <c:val>
            <c:numRef>
              <c:f>'Nrate Charts'!$B$49:$B$50</c:f>
              <c:numCache>
                <c:formatCode>0.00</c:formatCode>
                <c:ptCount val="2"/>
                <c:pt idx="0">
                  <c:v>0.31735524464221226</c:v>
                </c:pt>
                <c:pt idx="1">
                  <c:v>0.26119539709318251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D1-4E5A-AB34-27913A5A9832}"/>
            </c:ext>
          </c:extLst>
        </c:ser>
        <c:ser>
          <c:idx val="1"/>
          <c:order val="1"/>
          <c:tx>
            <c:strRef>
              <c:f>'Nrate Charts'!$C$48</c:f>
              <c:strCache>
                <c:ptCount val="1"/>
                <c:pt idx="0">
                  <c:v>0_200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'Nrate Charts'!$A$49:$A$50</c:f>
              <c:numCache>
                <c:formatCode>General</c:formatCode>
                <c:ptCount val="2"/>
                <c:pt idx="0">
                  <c:v>2016</c:v>
                </c:pt>
                <c:pt idx="1">
                  <c:v>2017</c:v>
                </c:pt>
              </c:numCache>
            </c:numRef>
          </c:cat>
          <c:val>
            <c:numRef>
              <c:f>'Nrate Charts'!$C$49:$C$50</c:f>
              <c:numCache>
                <c:formatCode>0.00</c:formatCode>
                <c:ptCount val="2"/>
                <c:pt idx="0">
                  <c:v>0.41958241377558025</c:v>
                </c:pt>
                <c:pt idx="1">
                  <c:v>0.31429678556464968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D1-4E5A-AB34-27913A5A9832}"/>
            </c:ext>
          </c:extLst>
        </c:ser>
        <c:ser>
          <c:idx val="2"/>
          <c:order val="2"/>
          <c:tx>
            <c:strRef>
              <c:f>'Nrate Charts'!$D$48</c:f>
              <c:strCache>
                <c:ptCount val="1"/>
                <c:pt idx="0">
                  <c:v>50_150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'Nrate Charts'!$A$49:$A$50</c:f>
              <c:numCache>
                <c:formatCode>General</c:formatCode>
                <c:ptCount val="2"/>
                <c:pt idx="0">
                  <c:v>2016</c:v>
                </c:pt>
                <c:pt idx="1">
                  <c:v>2017</c:v>
                </c:pt>
              </c:numCache>
            </c:numRef>
          </c:cat>
          <c:val>
            <c:numRef>
              <c:f>'Nrate Charts'!$D$49:$D$50</c:f>
              <c:numCache>
                <c:formatCode>0.00</c:formatCode>
                <c:ptCount val="2"/>
                <c:pt idx="0">
                  <c:v>0.54348540448007132</c:v>
                </c:pt>
                <c:pt idx="1">
                  <c:v>0.33525875494593665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D1-4E5A-AB34-27913A5A9832}"/>
            </c:ext>
          </c:extLst>
        </c:ser>
        <c:ser>
          <c:idx val="3"/>
          <c:order val="3"/>
          <c:tx>
            <c:strRef>
              <c:f>'Nrate Charts'!$E$48</c:f>
              <c:strCache>
                <c:ptCount val="1"/>
                <c:pt idx="0">
                  <c:v>150_50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'Nrate Charts'!$A$49:$A$50</c:f>
              <c:numCache>
                <c:formatCode>General</c:formatCode>
                <c:ptCount val="2"/>
                <c:pt idx="0">
                  <c:v>2016</c:v>
                </c:pt>
                <c:pt idx="1">
                  <c:v>2017</c:v>
                </c:pt>
              </c:numCache>
            </c:numRef>
          </c:cat>
          <c:val>
            <c:numRef>
              <c:f>'Nrate Charts'!$E$49:$E$50</c:f>
              <c:numCache>
                <c:formatCode>0.00</c:formatCode>
                <c:ptCount val="2"/>
                <c:pt idx="0">
                  <c:v>0.78656594951947534</c:v>
                </c:pt>
                <c:pt idx="1">
                  <c:v>0.43073267312276931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D1-4E5A-AB34-27913A5A9832}"/>
            </c:ext>
          </c:extLst>
        </c:ser>
        <c:ser>
          <c:idx val="4"/>
          <c:order val="4"/>
          <c:tx>
            <c:strRef>
              <c:f>'Nrate Charts'!$F$48</c:f>
              <c:strCache>
                <c:ptCount val="1"/>
                <c:pt idx="0">
                  <c:v>200_0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'Nrate Charts'!$A$49:$A$50</c:f>
              <c:numCache>
                <c:formatCode>General</c:formatCode>
                <c:ptCount val="2"/>
                <c:pt idx="0">
                  <c:v>2016</c:v>
                </c:pt>
                <c:pt idx="1">
                  <c:v>2017</c:v>
                </c:pt>
              </c:numCache>
            </c:numRef>
          </c:cat>
          <c:val>
            <c:numRef>
              <c:f>'Nrate Charts'!$F$49:$F$50</c:f>
              <c:numCache>
                <c:formatCode>0.00</c:formatCode>
                <c:ptCount val="2"/>
                <c:pt idx="0">
                  <c:v>0.65748732572510127</c:v>
                </c:pt>
                <c:pt idx="1">
                  <c:v>0.45300058239982244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10-44B7-9018-1EB7C2F78C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15987392"/>
        <c:axId val="-2115984096"/>
      </c:barChart>
      <c:catAx>
        <c:axId val="-2115987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5984096"/>
        <c:crosses val="autoZero"/>
        <c:auto val="1"/>
        <c:lblAlgn val="ctr"/>
        <c:lblOffset val="100"/>
        <c:noMultiLvlLbl val="0"/>
      </c:catAx>
      <c:valAx>
        <c:axId val="-211598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R6 Stem N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5987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GyHand</a:t>
            </a:r>
          </a:p>
        </c:rich>
      </c:tx>
      <c:layout>
        <c:manualLayout>
          <c:xMode val="edge"/>
          <c:yMode val="edge"/>
          <c:x val="0.40949300087489099"/>
          <c:y val="4.16666666666666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'Hybrid Charts'!$A$2</c:f>
              <c:strCache>
                <c:ptCount val="1"/>
                <c:pt idx="0">
                  <c:v>0_0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'Hybrid Charts'!$B$1:$H$1</c:f>
              <c:numCache>
                <c:formatCode>General</c:formatCode>
                <c:ptCount val="7"/>
                <c:pt idx="0">
                  <c:v>1946</c:v>
                </c:pt>
                <c:pt idx="1">
                  <c:v>1958</c:v>
                </c:pt>
                <c:pt idx="2">
                  <c:v>1967</c:v>
                </c:pt>
                <c:pt idx="3">
                  <c:v>1976</c:v>
                </c:pt>
                <c:pt idx="4">
                  <c:v>1995</c:v>
                </c:pt>
                <c:pt idx="5">
                  <c:v>2003</c:v>
                </c:pt>
                <c:pt idx="6">
                  <c:v>2015</c:v>
                </c:pt>
              </c:numCache>
            </c:numRef>
          </c:cat>
          <c:val>
            <c:numRef>
              <c:f>'Hybrid Charts'!$B$2:$H$2</c:f>
              <c:numCache>
                <c:formatCode>0.0</c:formatCode>
                <c:ptCount val="7"/>
                <c:pt idx="0">
                  <c:v>4480.9065650431203</c:v>
                </c:pt>
                <c:pt idx="1">
                  <c:v>6138.8960561759377</c:v>
                </c:pt>
                <c:pt idx="2">
                  <c:v>5944.2759297470329</c:v>
                </c:pt>
                <c:pt idx="3">
                  <c:v>6612.6840362215635</c:v>
                </c:pt>
                <c:pt idx="4">
                  <c:v>7208.5960701567283</c:v>
                </c:pt>
                <c:pt idx="5">
                  <c:v>7423.7513657500413</c:v>
                </c:pt>
                <c:pt idx="6">
                  <c:v>7556.1650240262688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3C-40C9-ABB5-ABCD3B133208}"/>
            </c:ext>
          </c:extLst>
        </c:ser>
        <c:ser>
          <c:idx val="1"/>
          <c:order val="1"/>
          <c:tx>
            <c:strRef>
              <c:f>'Hybrid Charts'!$A$3</c:f>
              <c:strCache>
                <c:ptCount val="1"/>
                <c:pt idx="0">
                  <c:v>0_200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'Hybrid Charts'!$B$1:$H$1</c:f>
              <c:numCache>
                <c:formatCode>General</c:formatCode>
                <c:ptCount val="7"/>
                <c:pt idx="0">
                  <c:v>1946</c:v>
                </c:pt>
                <c:pt idx="1">
                  <c:v>1958</c:v>
                </c:pt>
                <c:pt idx="2">
                  <c:v>1967</c:v>
                </c:pt>
                <c:pt idx="3">
                  <c:v>1976</c:v>
                </c:pt>
                <c:pt idx="4">
                  <c:v>1995</c:v>
                </c:pt>
                <c:pt idx="5">
                  <c:v>2003</c:v>
                </c:pt>
                <c:pt idx="6">
                  <c:v>2015</c:v>
                </c:pt>
              </c:numCache>
            </c:numRef>
          </c:cat>
          <c:val>
            <c:numRef>
              <c:f>'Hybrid Charts'!$B$3:$H$3</c:f>
              <c:numCache>
                <c:formatCode>0.0</c:formatCode>
                <c:ptCount val="7"/>
                <c:pt idx="0">
                  <c:v>7772.8766425524227</c:v>
                </c:pt>
                <c:pt idx="1">
                  <c:v>9194.9812387852944</c:v>
                </c:pt>
                <c:pt idx="2">
                  <c:v>9377.4969942775188</c:v>
                </c:pt>
                <c:pt idx="3">
                  <c:v>10093.967281837682</c:v>
                </c:pt>
                <c:pt idx="4">
                  <c:v>12392.599924782817</c:v>
                </c:pt>
                <c:pt idx="5">
                  <c:v>13235.847676453284</c:v>
                </c:pt>
                <c:pt idx="6">
                  <c:v>14277.556934310858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3C-40C9-ABB5-ABCD3B133208}"/>
            </c:ext>
          </c:extLst>
        </c:ser>
        <c:ser>
          <c:idx val="2"/>
          <c:order val="2"/>
          <c:tx>
            <c:strRef>
              <c:f>'Hybrid Charts'!$A$4</c:f>
              <c:strCache>
                <c:ptCount val="1"/>
                <c:pt idx="0">
                  <c:v>50_150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'Hybrid Charts'!$B$1:$H$1</c:f>
              <c:numCache>
                <c:formatCode>General</c:formatCode>
                <c:ptCount val="7"/>
                <c:pt idx="0">
                  <c:v>1946</c:v>
                </c:pt>
                <c:pt idx="1">
                  <c:v>1958</c:v>
                </c:pt>
                <c:pt idx="2">
                  <c:v>1967</c:v>
                </c:pt>
                <c:pt idx="3">
                  <c:v>1976</c:v>
                </c:pt>
                <c:pt idx="4">
                  <c:v>1995</c:v>
                </c:pt>
                <c:pt idx="5">
                  <c:v>2003</c:v>
                </c:pt>
                <c:pt idx="6">
                  <c:v>2015</c:v>
                </c:pt>
              </c:numCache>
            </c:numRef>
          </c:cat>
          <c:val>
            <c:numRef>
              <c:f>'Hybrid Charts'!$B$4:$H$4</c:f>
              <c:numCache>
                <c:formatCode>0.0</c:formatCode>
                <c:ptCount val="7"/>
                <c:pt idx="0">
                  <c:v>7967.7218327767614</c:v>
                </c:pt>
                <c:pt idx="1">
                  <c:v>9024.3278335618052</c:v>
                </c:pt>
                <c:pt idx="2">
                  <c:v>9926.4290828577432</c:v>
                </c:pt>
                <c:pt idx="3">
                  <c:v>11029.217142339528</c:v>
                </c:pt>
                <c:pt idx="4">
                  <c:v>12751.171622456633</c:v>
                </c:pt>
                <c:pt idx="5">
                  <c:v>13464.392817096645</c:v>
                </c:pt>
                <c:pt idx="6">
                  <c:v>16031.757869655266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3C-40C9-ABB5-ABCD3B133208}"/>
            </c:ext>
          </c:extLst>
        </c:ser>
        <c:ser>
          <c:idx val="3"/>
          <c:order val="3"/>
          <c:tx>
            <c:strRef>
              <c:f>'Hybrid Charts'!$A$5</c:f>
              <c:strCache>
                <c:ptCount val="1"/>
                <c:pt idx="0">
                  <c:v>150_50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'Hybrid Charts'!$B$1:$H$1</c:f>
              <c:numCache>
                <c:formatCode>General</c:formatCode>
                <c:ptCount val="7"/>
                <c:pt idx="0">
                  <c:v>1946</c:v>
                </c:pt>
                <c:pt idx="1">
                  <c:v>1958</c:v>
                </c:pt>
                <c:pt idx="2">
                  <c:v>1967</c:v>
                </c:pt>
                <c:pt idx="3">
                  <c:v>1976</c:v>
                </c:pt>
                <c:pt idx="4">
                  <c:v>1995</c:v>
                </c:pt>
                <c:pt idx="5">
                  <c:v>2003</c:v>
                </c:pt>
                <c:pt idx="6">
                  <c:v>2015</c:v>
                </c:pt>
              </c:numCache>
            </c:numRef>
          </c:cat>
          <c:val>
            <c:numRef>
              <c:f>'Hybrid Charts'!$B$5:$H$5</c:f>
              <c:numCache>
                <c:formatCode>0.0</c:formatCode>
                <c:ptCount val="7"/>
                <c:pt idx="0">
                  <c:v>10576.956940135065</c:v>
                </c:pt>
                <c:pt idx="1">
                  <c:v>9823.5728998390532</c:v>
                </c:pt>
                <c:pt idx="2">
                  <c:v>10929.291964244498</c:v>
                </c:pt>
                <c:pt idx="3">
                  <c:v>11760.4627569778</c:v>
                </c:pt>
                <c:pt idx="4">
                  <c:v>12720.839338264064</c:v>
                </c:pt>
                <c:pt idx="5">
                  <c:v>14183.900594074667</c:v>
                </c:pt>
                <c:pt idx="6">
                  <c:v>16148.060328105596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C3C-40C9-ABB5-ABCD3B133208}"/>
            </c:ext>
          </c:extLst>
        </c:ser>
        <c:ser>
          <c:idx val="4"/>
          <c:order val="4"/>
          <c:tx>
            <c:strRef>
              <c:f>'Hybrid Charts'!$A$6</c:f>
              <c:strCache>
                <c:ptCount val="1"/>
                <c:pt idx="0">
                  <c:v>200_0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'Hybrid Charts'!$B$1:$H$1</c:f>
              <c:numCache>
                <c:formatCode>General</c:formatCode>
                <c:ptCount val="7"/>
                <c:pt idx="0">
                  <c:v>1946</c:v>
                </c:pt>
                <c:pt idx="1">
                  <c:v>1958</c:v>
                </c:pt>
                <c:pt idx="2">
                  <c:v>1967</c:v>
                </c:pt>
                <c:pt idx="3">
                  <c:v>1976</c:v>
                </c:pt>
                <c:pt idx="4">
                  <c:v>1995</c:v>
                </c:pt>
                <c:pt idx="5">
                  <c:v>2003</c:v>
                </c:pt>
                <c:pt idx="6">
                  <c:v>2015</c:v>
                </c:pt>
              </c:numCache>
            </c:numRef>
          </c:cat>
          <c:val>
            <c:numRef>
              <c:f>'Hybrid Charts'!$B$6:$H$6</c:f>
              <c:numCache>
                <c:formatCode>0.0</c:formatCode>
                <c:ptCount val="7"/>
                <c:pt idx="0">
                  <c:v>10071.615380675368</c:v>
                </c:pt>
                <c:pt idx="1">
                  <c:v>9663.4387905757558</c:v>
                </c:pt>
                <c:pt idx="2">
                  <c:v>10934.841233990262</c:v>
                </c:pt>
                <c:pt idx="3">
                  <c:v>11529.716756672378</c:v>
                </c:pt>
                <c:pt idx="4">
                  <c:v>13308.862357698281</c:v>
                </c:pt>
                <c:pt idx="5">
                  <c:v>14778.290031365448</c:v>
                </c:pt>
                <c:pt idx="6">
                  <c:v>15690.507482537223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C3C-40C9-ABB5-ABCD3B1332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16714640"/>
        <c:axId val="-2116711344"/>
      </c:barChart>
      <c:catAx>
        <c:axId val="-2116714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6711344"/>
        <c:crosses val="autoZero"/>
        <c:auto val="1"/>
        <c:lblAlgn val="ctr"/>
        <c:lblOffset val="100"/>
        <c:noMultiLvlLbl val="0"/>
      </c:catAx>
      <c:valAx>
        <c:axId val="-211671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6714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Era NRE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'Hybrid Charts'!$B$198</c:f>
              <c:strCache>
                <c:ptCount val="1"/>
                <c:pt idx="0">
                  <c:v>200_0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'Hybrid Charts'!$A$199:$A$205</c:f>
              <c:numCache>
                <c:formatCode>General</c:formatCode>
                <c:ptCount val="7"/>
                <c:pt idx="0">
                  <c:v>1946</c:v>
                </c:pt>
                <c:pt idx="1">
                  <c:v>1958</c:v>
                </c:pt>
                <c:pt idx="2">
                  <c:v>1967</c:v>
                </c:pt>
                <c:pt idx="3">
                  <c:v>1976</c:v>
                </c:pt>
                <c:pt idx="4">
                  <c:v>1995</c:v>
                </c:pt>
                <c:pt idx="5">
                  <c:v>2003</c:v>
                </c:pt>
                <c:pt idx="6">
                  <c:v>2015</c:v>
                </c:pt>
              </c:numCache>
            </c:numRef>
          </c:cat>
          <c:val>
            <c:numRef>
              <c:f>'Hybrid Charts'!$B$199:$B$205</c:f>
              <c:numCache>
                <c:formatCode>0.0</c:formatCode>
                <c:ptCount val="7"/>
                <c:pt idx="0">
                  <c:v>53.83967357861939</c:v>
                </c:pt>
                <c:pt idx="1">
                  <c:v>45.885118249736394</c:v>
                </c:pt>
                <c:pt idx="2">
                  <c:v>50.539794049664664</c:v>
                </c:pt>
                <c:pt idx="3">
                  <c:v>51.769592565972495</c:v>
                </c:pt>
                <c:pt idx="4">
                  <c:v>53.116659511887299</c:v>
                </c:pt>
                <c:pt idx="5">
                  <c:v>59.101211672518524</c:v>
                </c:pt>
                <c:pt idx="6">
                  <c:v>61.289949837226857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E7-4533-AD97-1E6D840E1CAB}"/>
            </c:ext>
          </c:extLst>
        </c:ser>
        <c:ser>
          <c:idx val="1"/>
          <c:order val="1"/>
          <c:tx>
            <c:strRef>
              <c:f>'Hybrid Charts'!$C$198</c:f>
              <c:strCache>
                <c:ptCount val="1"/>
                <c:pt idx="0">
                  <c:v>150_50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'Hybrid Charts'!$A$199:$A$205</c:f>
              <c:numCache>
                <c:formatCode>General</c:formatCode>
                <c:ptCount val="7"/>
                <c:pt idx="0">
                  <c:v>1946</c:v>
                </c:pt>
                <c:pt idx="1">
                  <c:v>1958</c:v>
                </c:pt>
                <c:pt idx="2">
                  <c:v>1967</c:v>
                </c:pt>
                <c:pt idx="3">
                  <c:v>1976</c:v>
                </c:pt>
                <c:pt idx="4">
                  <c:v>1995</c:v>
                </c:pt>
                <c:pt idx="5">
                  <c:v>2003</c:v>
                </c:pt>
                <c:pt idx="6">
                  <c:v>2015</c:v>
                </c:pt>
              </c:numCache>
            </c:numRef>
          </c:cat>
          <c:val>
            <c:numRef>
              <c:f>'Hybrid Charts'!$C$199:$C$205</c:f>
              <c:numCache>
                <c:formatCode>0.0</c:formatCode>
                <c:ptCount val="7"/>
                <c:pt idx="0">
                  <c:v>54.675170428240712</c:v>
                </c:pt>
                <c:pt idx="1">
                  <c:v>45.995383019347962</c:v>
                </c:pt>
                <c:pt idx="2">
                  <c:v>52.327178338390219</c:v>
                </c:pt>
                <c:pt idx="3">
                  <c:v>60.018026122414824</c:v>
                </c:pt>
                <c:pt idx="4">
                  <c:v>52.947281364103354</c:v>
                </c:pt>
                <c:pt idx="5">
                  <c:v>62.657131229703786</c:v>
                </c:pt>
                <c:pt idx="6">
                  <c:v>67.293966210675705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E7-4533-AD97-1E6D840E1C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16680288"/>
        <c:axId val="-2116676992"/>
      </c:barChart>
      <c:catAx>
        <c:axId val="-2116680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6676992"/>
        <c:crosses val="autoZero"/>
        <c:auto val="1"/>
        <c:lblAlgn val="ctr"/>
        <c:lblOffset val="100"/>
        <c:noMultiLvlLbl val="0"/>
      </c:catAx>
      <c:valAx>
        <c:axId val="-211667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6680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'Hybrid Charts'!$B$216</c:f>
              <c:strCache>
                <c:ptCount val="1"/>
                <c:pt idx="0">
                  <c:v>Average of R6StmNKg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6132108486439199E-2"/>
                  <c:y val="0.10541484397783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'Hybrid Charts'!$A$217:$A$223</c:f>
              <c:numCache>
                <c:formatCode>General</c:formatCode>
                <c:ptCount val="7"/>
                <c:pt idx="0">
                  <c:v>1946</c:v>
                </c:pt>
                <c:pt idx="1">
                  <c:v>1958</c:v>
                </c:pt>
                <c:pt idx="2">
                  <c:v>1967</c:v>
                </c:pt>
                <c:pt idx="3">
                  <c:v>1976</c:v>
                </c:pt>
                <c:pt idx="4">
                  <c:v>1995</c:v>
                </c:pt>
                <c:pt idx="5">
                  <c:v>2003</c:v>
                </c:pt>
                <c:pt idx="6">
                  <c:v>2015</c:v>
                </c:pt>
              </c:numCache>
            </c:numRef>
          </c:xVal>
          <c:yVal>
            <c:numRef>
              <c:f>'Hybrid Charts'!$B$217:$B$223</c:f>
              <c:numCache>
                <c:formatCode>0.0</c:formatCode>
                <c:ptCount val="7"/>
                <c:pt idx="0">
                  <c:v>27.523451106774189</c:v>
                </c:pt>
                <c:pt idx="1">
                  <c:v>23.193514276400364</c:v>
                </c:pt>
                <c:pt idx="2">
                  <c:v>21.603585688496466</c:v>
                </c:pt>
                <c:pt idx="3">
                  <c:v>23.36834770337191</c:v>
                </c:pt>
                <c:pt idx="4">
                  <c:v>20.156344396625354</c:v>
                </c:pt>
                <c:pt idx="5">
                  <c:v>17.447870842438203</c:v>
                </c:pt>
                <c:pt idx="6">
                  <c:v>13.984809929069881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4C-41C9-AF76-6DE60AD218AE}"/>
            </c:ext>
          </c:extLst>
        </c:ser>
        <c:ser>
          <c:idx val="1"/>
          <c:order val="1"/>
          <c:tx>
            <c:strRef>
              <c:f>'Hybrid Charts'!$C$216</c:f>
              <c:strCache>
                <c:ptCount val="1"/>
                <c:pt idx="0">
                  <c:v>Average of R6LvsNKg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64654418197725E-2"/>
                  <c:y val="-0.1531944444444439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'Hybrid Charts'!$A$217:$A$223</c:f>
              <c:numCache>
                <c:formatCode>General</c:formatCode>
                <c:ptCount val="7"/>
                <c:pt idx="0">
                  <c:v>1946</c:v>
                </c:pt>
                <c:pt idx="1">
                  <c:v>1958</c:v>
                </c:pt>
                <c:pt idx="2">
                  <c:v>1967</c:v>
                </c:pt>
                <c:pt idx="3">
                  <c:v>1976</c:v>
                </c:pt>
                <c:pt idx="4">
                  <c:v>1995</c:v>
                </c:pt>
                <c:pt idx="5">
                  <c:v>2003</c:v>
                </c:pt>
                <c:pt idx="6">
                  <c:v>2015</c:v>
                </c:pt>
              </c:numCache>
            </c:numRef>
          </c:xVal>
          <c:yVal>
            <c:numRef>
              <c:f>'Hybrid Charts'!$C$217:$C$223</c:f>
              <c:numCache>
                <c:formatCode>0.0</c:formatCode>
                <c:ptCount val="7"/>
                <c:pt idx="0">
                  <c:v>32.458846157338591</c:v>
                </c:pt>
                <c:pt idx="1">
                  <c:v>28.25696986239203</c:v>
                </c:pt>
                <c:pt idx="2">
                  <c:v>31.401783716733114</c:v>
                </c:pt>
                <c:pt idx="3">
                  <c:v>36.200213386014248</c:v>
                </c:pt>
                <c:pt idx="4">
                  <c:v>32.182385209583927</c:v>
                </c:pt>
                <c:pt idx="5">
                  <c:v>36.965212784882944</c:v>
                </c:pt>
                <c:pt idx="6">
                  <c:v>36.69394361302836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4C-41C9-AF76-6DE60AD218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6627472"/>
        <c:axId val="-2116624272"/>
      </c:scatterChart>
      <c:valAx>
        <c:axId val="-2116627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6624272"/>
        <c:crosses val="autoZero"/>
        <c:crossBetween val="midCat"/>
      </c:valAx>
      <c:valAx>
        <c:axId val="-211662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6627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'Hybrid Charts'!$B$225</c:f>
              <c:strCache>
                <c:ptCount val="1"/>
                <c:pt idx="0">
                  <c:v>Average of R6StmNKg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4654418197725292E-3"/>
                  <c:y val="0.11931065908428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'Hybrid Charts'!$A$226:$A$232</c:f>
              <c:numCache>
                <c:formatCode>General</c:formatCode>
                <c:ptCount val="7"/>
                <c:pt idx="0">
                  <c:v>1946</c:v>
                </c:pt>
                <c:pt idx="1">
                  <c:v>1958</c:v>
                </c:pt>
                <c:pt idx="2">
                  <c:v>1967</c:v>
                </c:pt>
                <c:pt idx="3">
                  <c:v>1976</c:v>
                </c:pt>
                <c:pt idx="4">
                  <c:v>1995</c:v>
                </c:pt>
                <c:pt idx="5">
                  <c:v>2003</c:v>
                </c:pt>
                <c:pt idx="6">
                  <c:v>2015</c:v>
                </c:pt>
              </c:numCache>
            </c:numRef>
          </c:xVal>
          <c:yVal>
            <c:numRef>
              <c:f>'Hybrid Charts'!$B$226:$B$232</c:f>
              <c:numCache>
                <c:formatCode>0.0</c:formatCode>
                <c:ptCount val="7"/>
                <c:pt idx="0">
                  <c:v>17.600004756973206</c:v>
                </c:pt>
                <c:pt idx="1">
                  <c:v>13.958873497553325</c:v>
                </c:pt>
                <c:pt idx="2">
                  <c:v>12.244650888177395</c:v>
                </c:pt>
                <c:pt idx="3">
                  <c:v>15.045991068085423</c:v>
                </c:pt>
                <c:pt idx="4">
                  <c:v>12.907822081285291</c:v>
                </c:pt>
                <c:pt idx="5">
                  <c:v>10.710898051243012</c:v>
                </c:pt>
                <c:pt idx="6">
                  <c:v>8.7407588138739758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5A-4993-8F2C-F4985A4A9677}"/>
            </c:ext>
          </c:extLst>
        </c:ser>
        <c:ser>
          <c:idx val="1"/>
          <c:order val="1"/>
          <c:tx>
            <c:strRef>
              <c:f>'Hybrid Charts'!$C$225</c:f>
              <c:strCache>
                <c:ptCount val="1"/>
                <c:pt idx="0">
                  <c:v>Average of R6LvsNKg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6132108486439199E-2"/>
                  <c:y val="-0.1782957859434239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'Hybrid Charts'!$A$226:$A$232</c:f>
              <c:numCache>
                <c:formatCode>General</c:formatCode>
                <c:ptCount val="7"/>
                <c:pt idx="0">
                  <c:v>1946</c:v>
                </c:pt>
                <c:pt idx="1">
                  <c:v>1958</c:v>
                </c:pt>
                <c:pt idx="2">
                  <c:v>1967</c:v>
                </c:pt>
                <c:pt idx="3">
                  <c:v>1976</c:v>
                </c:pt>
                <c:pt idx="4">
                  <c:v>1995</c:v>
                </c:pt>
                <c:pt idx="5">
                  <c:v>2003</c:v>
                </c:pt>
                <c:pt idx="6">
                  <c:v>2015</c:v>
                </c:pt>
              </c:numCache>
            </c:numRef>
          </c:xVal>
          <c:yVal>
            <c:numRef>
              <c:f>'Hybrid Charts'!$C$226:$C$232</c:f>
              <c:numCache>
                <c:formatCode>0.0</c:formatCode>
                <c:ptCount val="7"/>
                <c:pt idx="0">
                  <c:v>20.087795116196386</c:v>
                </c:pt>
                <c:pt idx="1">
                  <c:v>17.407373613056087</c:v>
                </c:pt>
                <c:pt idx="2">
                  <c:v>18.875824409434717</c:v>
                </c:pt>
                <c:pt idx="3">
                  <c:v>22.050158724079353</c:v>
                </c:pt>
                <c:pt idx="4">
                  <c:v>20.73451443590476</c:v>
                </c:pt>
                <c:pt idx="5">
                  <c:v>18.396662151477205</c:v>
                </c:pt>
                <c:pt idx="6">
                  <c:v>16.214846354745283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5A-4993-8F2C-F4985A4A96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6579792"/>
        <c:axId val="-2116576592"/>
      </c:scatterChart>
      <c:valAx>
        <c:axId val="-2116579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6576592"/>
        <c:crosses val="autoZero"/>
        <c:crossBetween val="midCat"/>
      </c:valAx>
      <c:valAx>
        <c:axId val="-211657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6579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'Hybrid Charts'!$B$234</c:f>
              <c:strCache>
                <c:ptCount val="1"/>
                <c:pt idx="0">
                  <c:v>Average of R6StmNKg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6090113735782999E-2"/>
                  <c:y val="0.1044200204141149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'Hybrid Charts'!$A$235:$A$241</c:f>
              <c:numCache>
                <c:formatCode>General</c:formatCode>
                <c:ptCount val="7"/>
                <c:pt idx="0">
                  <c:v>1946</c:v>
                </c:pt>
                <c:pt idx="1">
                  <c:v>1958</c:v>
                </c:pt>
                <c:pt idx="2">
                  <c:v>1967</c:v>
                </c:pt>
                <c:pt idx="3">
                  <c:v>1976</c:v>
                </c:pt>
                <c:pt idx="4">
                  <c:v>1995</c:v>
                </c:pt>
                <c:pt idx="5">
                  <c:v>2003</c:v>
                </c:pt>
                <c:pt idx="6">
                  <c:v>2015</c:v>
                </c:pt>
              </c:numCache>
            </c:numRef>
          </c:xVal>
          <c:yVal>
            <c:numRef>
              <c:f>'Hybrid Charts'!$B$235:$B$241</c:f>
              <c:numCache>
                <c:formatCode>0.0</c:formatCode>
                <c:ptCount val="7"/>
                <c:pt idx="0">
                  <c:v>35.307530180261956</c:v>
                </c:pt>
                <c:pt idx="1">
                  <c:v>33.073234508706356</c:v>
                </c:pt>
                <c:pt idx="2">
                  <c:v>30.338881813654041</c:v>
                </c:pt>
                <c:pt idx="3">
                  <c:v>27.286385433938516</c:v>
                </c:pt>
                <c:pt idx="4">
                  <c:v>24.090477123643936</c:v>
                </c:pt>
                <c:pt idx="5">
                  <c:v>21.04353946625454</c:v>
                </c:pt>
                <c:pt idx="6">
                  <c:v>16.914493005965291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60-4836-B7DF-5CA0ACF01DCC}"/>
            </c:ext>
          </c:extLst>
        </c:ser>
        <c:ser>
          <c:idx val="1"/>
          <c:order val="1"/>
          <c:tx>
            <c:strRef>
              <c:f>'Hybrid Charts'!$C$234</c:f>
              <c:strCache>
                <c:ptCount val="1"/>
                <c:pt idx="0">
                  <c:v>Average of R6LvsNKg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5765529308836404E-3"/>
                  <c:y val="-0.1578240740740740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'Hybrid Charts'!$A$235:$A$241</c:f>
              <c:numCache>
                <c:formatCode>General</c:formatCode>
                <c:ptCount val="7"/>
                <c:pt idx="0">
                  <c:v>1946</c:v>
                </c:pt>
                <c:pt idx="1">
                  <c:v>1958</c:v>
                </c:pt>
                <c:pt idx="2">
                  <c:v>1967</c:v>
                </c:pt>
                <c:pt idx="3">
                  <c:v>1976</c:v>
                </c:pt>
                <c:pt idx="4">
                  <c:v>1995</c:v>
                </c:pt>
                <c:pt idx="5">
                  <c:v>2003</c:v>
                </c:pt>
                <c:pt idx="6">
                  <c:v>2015</c:v>
                </c:pt>
              </c:numCache>
            </c:numRef>
          </c:xVal>
          <c:yVal>
            <c:numRef>
              <c:f>'Hybrid Charts'!$C$235:$C$241</c:f>
              <c:numCache>
                <c:formatCode>0.0</c:formatCode>
                <c:ptCount val="7"/>
                <c:pt idx="0">
                  <c:v>38.664745384772225</c:v>
                </c:pt>
                <c:pt idx="1">
                  <c:v>30.995717041666136</c:v>
                </c:pt>
                <c:pt idx="2">
                  <c:v>37.953190359781779</c:v>
                </c:pt>
                <c:pt idx="3">
                  <c:v>40.180992764227476</c:v>
                </c:pt>
                <c:pt idx="4">
                  <c:v>33.568895524368678</c:v>
                </c:pt>
                <c:pt idx="5">
                  <c:v>45.058773924034945</c:v>
                </c:pt>
                <c:pt idx="6">
                  <c:v>43.43580529652926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060-4836-B7DF-5CA0ACF01D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6532112"/>
        <c:axId val="-2116528912"/>
      </c:scatterChart>
      <c:valAx>
        <c:axId val="-2116532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6528912"/>
        <c:crosses val="autoZero"/>
        <c:crossBetween val="midCat"/>
      </c:valAx>
      <c:valAx>
        <c:axId val="-211652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6532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R6 Luxury Allocation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'Hybrid Charts'!$B$244</c:f>
              <c:strCache>
                <c:ptCount val="1"/>
                <c:pt idx="0">
                  <c:v>S 50_150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63931008623922"/>
                  <c:y val="0.1234475598504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'Hybrid Charts'!$A$245:$A$251</c:f>
              <c:numCache>
                <c:formatCode>General</c:formatCode>
                <c:ptCount val="7"/>
                <c:pt idx="0">
                  <c:v>1946</c:v>
                </c:pt>
                <c:pt idx="1">
                  <c:v>1958</c:v>
                </c:pt>
                <c:pt idx="2">
                  <c:v>1967</c:v>
                </c:pt>
                <c:pt idx="3">
                  <c:v>1976</c:v>
                </c:pt>
                <c:pt idx="4">
                  <c:v>1995</c:v>
                </c:pt>
                <c:pt idx="5">
                  <c:v>2003</c:v>
                </c:pt>
                <c:pt idx="6">
                  <c:v>2015</c:v>
                </c:pt>
              </c:numCache>
            </c:numRef>
          </c:xVal>
          <c:yVal>
            <c:numRef>
              <c:f>'Hybrid Charts'!$B$245:$B$251</c:f>
              <c:numCache>
                <c:formatCode>0.0</c:formatCode>
                <c:ptCount val="7"/>
                <c:pt idx="0">
                  <c:v>0.55533957481384277</c:v>
                </c:pt>
                <c:pt idx="1">
                  <c:v>0.44023318588733673</c:v>
                </c:pt>
                <c:pt idx="2">
                  <c:v>0.44668725629647571</c:v>
                </c:pt>
                <c:pt idx="3">
                  <c:v>0.5512637197971344</c:v>
                </c:pt>
                <c:pt idx="4">
                  <c:v>0.38872091472148895</c:v>
                </c:pt>
                <c:pt idx="5">
                  <c:v>0.38417200744152069</c:v>
                </c:pt>
                <c:pt idx="6">
                  <c:v>0.30918789903322857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2F-4D6B-906B-94227F10761C}"/>
            </c:ext>
          </c:extLst>
        </c:ser>
        <c:ser>
          <c:idx val="1"/>
          <c:order val="1"/>
          <c:tx>
            <c:strRef>
              <c:f>'Hybrid Charts'!$C$244</c:f>
              <c:strCache>
                <c:ptCount val="1"/>
                <c:pt idx="0">
                  <c:v>S 200_0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62946484321038798"/>
                  <c:y val="4.289896768176620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'Hybrid Charts'!$A$245:$A$251</c:f>
              <c:numCache>
                <c:formatCode>General</c:formatCode>
                <c:ptCount val="7"/>
                <c:pt idx="0">
                  <c:v>1946</c:v>
                </c:pt>
                <c:pt idx="1">
                  <c:v>1958</c:v>
                </c:pt>
                <c:pt idx="2">
                  <c:v>1967</c:v>
                </c:pt>
                <c:pt idx="3">
                  <c:v>1976</c:v>
                </c:pt>
                <c:pt idx="4">
                  <c:v>1995</c:v>
                </c:pt>
                <c:pt idx="5">
                  <c:v>2003</c:v>
                </c:pt>
                <c:pt idx="6">
                  <c:v>2015</c:v>
                </c:pt>
              </c:numCache>
            </c:numRef>
          </c:xVal>
          <c:yVal>
            <c:numRef>
              <c:f>'Hybrid Charts'!$C$245:$C$251</c:f>
              <c:numCache>
                <c:formatCode>0.0</c:formatCode>
                <c:ptCount val="7"/>
                <c:pt idx="0">
                  <c:v>0.72915220260620117</c:v>
                </c:pt>
                <c:pt idx="1">
                  <c:v>0.64273891846338904</c:v>
                </c:pt>
                <c:pt idx="2">
                  <c:v>0.63496000568071997</c:v>
                </c:pt>
                <c:pt idx="3">
                  <c:v>0.56705893079439795</c:v>
                </c:pt>
                <c:pt idx="4">
                  <c:v>0.51691365242004395</c:v>
                </c:pt>
                <c:pt idx="5">
                  <c:v>0.44110165536403656</c:v>
                </c:pt>
                <c:pt idx="6">
                  <c:v>0.35478231310844421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2F-4D6B-906B-94227F10761C}"/>
            </c:ext>
          </c:extLst>
        </c:ser>
        <c:ser>
          <c:idx val="2"/>
          <c:order val="2"/>
          <c:tx>
            <c:strRef>
              <c:f>'Hybrid Charts'!$D$244</c:f>
              <c:strCache>
                <c:ptCount val="1"/>
                <c:pt idx="0">
                  <c:v>L 50_150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7717411639334604"/>
                  <c:y val="-9.8382765356422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'Hybrid Charts'!$A$245:$A$251</c:f>
              <c:numCache>
                <c:formatCode>General</c:formatCode>
                <c:ptCount val="7"/>
                <c:pt idx="0">
                  <c:v>1946</c:v>
                </c:pt>
                <c:pt idx="1">
                  <c:v>1958</c:v>
                </c:pt>
                <c:pt idx="2">
                  <c:v>1967</c:v>
                </c:pt>
                <c:pt idx="3">
                  <c:v>1976</c:v>
                </c:pt>
                <c:pt idx="4">
                  <c:v>1995</c:v>
                </c:pt>
                <c:pt idx="5">
                  <c:v>2003</c:v>
                </c:pt>
                <c:pt idx="6">
                  <c:v>2015</c:v>
                </c:pt>
              </c:numCache>
            </c:numRef>
          </c:xVal>
          <c:yVal>
            <c:numRef>
              <c:f>'Hybrid Charts'!$D$245:$D$251</c:f>
              <c:numCache>
                <c:formatCode>0.0</c:formatCode>
                <c:ptCount val="7"/>
                <c:pt idx="0">
                  <c:v>0.90168180068333947</c:v>
                </c:pt>
                <c:pt idx="1">
                  <c:v>0.75768996278444922</c:v>
                </c:pt>
                <c:pt idx="2">
                  <c:v>0.89491747816403711</c:v>
                </c:pt>
                <c:pt idx="3">
                  <c:v>0.96798697113990784</c:v>
                </c:pt>
                <c:pt idx="4">
                  <c:v>0.83919143676757812</c:v>
                </c:pt>
                <c:pt idx="5">
                  <c:v>0.91193244854609168</c:v>
                </c:pt>
                <c:pt idx="6">
                  <c:v>0.97650396823883057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E2F-4D6B-906B-94227F10761C}"/>
            </c:ext>
          </c:extLst>
        </c:ser>
        <c:ser>
          <c:idx val="3"/>
          <c:order val="3"/>
          <c:tx>
            <c:strRef>
              <c:f>'Hybrid Charts'!$E$244</c:f>
              <c:strCache>
                <c:ptCount val="1"/>
                <c:pt idx="0">
                  <c:v>L 200_0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68456258757128996"/>
                  <c:y val="-0.1897727987167570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'Hybrid Charts'!$A$245:$A$251</c:f>
              <c:numCache>
                <c:formatCode>General</c:formatCode>
                <c:ptCount val="7"/>
                <c:pt idx="0">
                  <c:v>1946</c:v>
                </c:pt>
                <c:pt idx="1">
                  <c:v>1958</c:v>
                </c:pt>
                <c:pt idx="2">
                  <c:v>1967</c:v>
                </c:pt>
                <c:pt idx="3">
                  <c:v>1976</c:v>
                </c:pt>
                <c:pt idx="4">
                  <c:v>1995</c:v>
                </c:pt>
                <c:pt idx="5">
                  <c:v>2003</c:v>
                </c:pt>
                <c:pt idx="6">
                  <c:v>2015</c:v>
                </c:pt>
              </c:numCache>
            </c:numRef>
          </c:xVal>
          <c:yVal>
            <c:numRef>
              <c:f>'Hybrid Charts'!$E$245:$E$251</c:f>
              <c:numCache>
                <c:formatCode>0.0</c:formatCode>
                <c:ptCount val="7"/>
                <c:pt idx="0">
                  <c:v>0.96376322706540429</c:v>
                </c:pt>
                <c:pt idx="1">
                  <c:v>0.7827621499697367</c:v>
                </c:pt>
                <c:pt idx="2">
                  <c:v>0.92354325453440345</c:v>
                </c:pt>
                <c:pt idx="3">
                  <c:v>0.93623811006546021</c:v>
                </c:pt>
                <c:pt idx="4">
                  <c:v>0.81687170267105103</c:v>
                </c:pt>
                <c:pt idx="5">
                  <c:v>0.97262099385261536</c:v>
                </c:pt>
                <c:pt idx="6">
                  <c:v>1.0137871106465657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E2F-4D6B-906B-94227F1076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6457472"/>
        <c:axId val="-2116454432"/>
      </c:scatterChart>
      <c:valAx>
        <c:axId val="-2116457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6454432"/>
        <c:crosses val="autoZero"/>
        <c:crossBetween val="midCat"/>
      </c:valAx>
      <c:valAx>
        <c:axId val="-211645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6457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R1 Luxury Allocation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'Hybrid Charts'!$B$255</c:f>
              <c:strCache>
                <c:ptCount val="1"/>
                <c:pt idx="0">
                  <c:v>S 50_150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3184440963176894E-2"/>
                  <c:y val="-0.14387190580719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'Hybrid Charts'!$A$256:$A$262</c:f>
              <c:numCache>
                <c:formatCode>General</c:formatCode>
                <c:ptCount val="7"/>
                <c:pt idx="0">
                  <c:v>1946</c:v>
                </c:pt>
                <c:pt idx="1">
                  <c:v>1958</c:v>
                </c:pt>
                <c:pt idx="2">
                  <c:v>1967</c:v>
                </c:pt>
                <c:pt idx="3">
                  <c:v>1976</c:v>
                </c:pt>
                <c:pt idx="4">
                  <c:v>1995</c:v>
                </c:pt>
                <c:pt idx="5">
                  <c:v>2003</c:v>
                </c:pt>
                <c:pt idx="6">
                  <c:v>2015</c:v>
                </c:pt>
              </c:numCache>
            </c:numRef>
          </c:xVal>
          <c:yVal>
            <c:numRef>
              <c:f>'Hybrid Charts'!$B$256:$B$262</c:f>
              <c:numCache>
                <c:formatCode>0.0</c:formatCode>
                <c:ptCount val="7"/>
                <c:pt idx="0">
                  <c:v>0.60377695040065438</c:v>
                </c:pt>
                <c:pt idx="1">
                  <c:v>0.61982391254114666</c:v>
                </c:pt>
                <c:pt idx="2">
                  <c:v>0.5867488262401882</c:v>
                </c:pt>
                <c:pt idx="3">
                  <c:v>0.61736595133940375</c:v>
                </c:pt>
                <c:pt idx="4">
                  <c:v>0.51853335180569793</c:v>
                </c:pt>
                <c:pt idx="5">
                  <c:v>0.55059729341856045</c:v>
                </c:pt>
                <c:pt idx="6">
                  <c:v>0.53849092622598016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6A-48EB-AA87-B590C6A5E7FE}"/>
            </c:ext>
          </c:extLst>
        </c:ser>
        <c:ser>
          <c:idx val="1"/>
          <c:order val="1"/>
          <c:tx>
            <c:strRef>
              <c:f>'Hybrid Charts'!$C$255</c:f>
              <c:strCache>
                <c:ptCount val="1"/>
                <c:pt idx="0">
                  <c:v>S 200_0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8.1251008917857803E-2"/>
                  <c:y val="-0.1730190815754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'Hybrid Charts'!$A$256:$A$262</c:f>
              <c:numCache>
                <c:formatCode>General</c:formatCode>
                <c:ptCount val="7"/>
                <c:pt idx="0">
                  <c:v>1946</c:v>
                </c:pt>
                <c:pt idx="1">
                  <c:v>1958</c:v>
                </c:pt>
                <c:pt idx="2">
                  <c:v>1967</c:v>
                </c:pt>
                <c:pt idx="3">
                  <c:v>1976</c:v>
                </c:pt>
                <c:pt idx="4">
                  <c:v>1995</c:v>
                </c:pt>
                <c:pt idx="5">
                  <c:v>2003</c:v>
                </c:pt>
                <c:pt idx="6">
                  <c:v>2015</c:v>
                </c:pt>
              </c:numCache>
            </c:numRef>
          </c:xVal>
          <c:yVal>
            <c:numRef>
              <c:f>'Hybrid Charts'!$C$256:$C$262</c:f>
              <c:numCache>
                <c:formatCode>0.0</c:formatCode>
                <c:ptCount val="7"/>
                <c:pt idx="0">
                  <c:v>1.1118229604725247</c:v>
                </c:pt>
                <c:pt idx="1">
                  <c:v>1.0741053104503482</c:v>
                </c:pt>
                <c:pt idx="2">
                  <c:v>1.0121453212578144</c:v>
                </c:pt>
                <c:pt idx="3">
                  <c:v>0.93531772149889936</c:v>
                </c:pt>
                <c:pt idx="4">
                  <c:v>0.94062599456837959</c:v>
                </c:pt>
                <c:pt idx="5">
                  <c:v>0.88808021320160402</c:v>
                </c:pt>
                <c:pt idx="6">
                  <c:v>0.83078043164079152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6A-48EB-AA87-B590C6A5E7FE}"/>
            </c:ext>
          </c:extLst>
        </c:ser>
        <c:ser>
          <c:idx val="2"/>
          <c:order val="2"/>
          <c:tx>
            <c:strRef>
              <c:f>'Hybrid Charts'!$D$255</c:f>
              <c:strCache>
                <c:ptCount val="1"/>
                <c:pt idx="0">
                  <c:v>L 50_150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4378936901449704"/>
                  <c:y val="-0.1973621655079589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'Hybrid Charts'!$A$256:$A$262</c:f>
              <c:numCache>
                <c:formatCode>General</c:formatCode>
                <c:ptCount val="7"/>
                <c:pt idx="0">
                  <c:v>1946</c:v>
                </c:pt>
                <c:pt idx="1">
                  <c:v>1958</c:v>
                </c:pt>
                <c:pt idx="2">
                  <c:v>1967</c:v>
                </c:pt>
                <c:pt idx="3">
                  <c:v>1976</c:v>
                </c:pt>
                <c:pt idx="4">
                  <c:v>1995</c:v>
                </c:pt>
                <c:pt idx="5">
                  <c:v>2003</c:v>
                </c:pt>
                <c:pt idx="6">
                  <c:v>2015</c:v>
                </c:pt>
              </c:numCache>
            </c:numRef>
          </c:xVal>
          <c:yVal>
            <c:numRef>
              <c:f>'Hybrid Charts'!$D$256:$D$262</c:f>
              <c:numCache>
                <c:formatCode>0.0</c:formatCode>
                <c:ptCount val="7"/>
                <c:pt idx="0">
                  <c:v>2.2709901531537375</c:v>
                </c:pt>
                <c:pt idx="1">
                  <c:v>2.2790413300196328</c:v>
                </c:pt>
                <c:pt idx="2">
                  <c:v>2.2912732561429343</c:v>
                </c:pt>
                <c:pt idx="3">
                  <c:v>2.3585592905680337</c:v>
                </c:pt>
                <c:pt idx="4">
                  <c:v>2.1836239099502563</c:v>
                </c:pt>
                <c:pt idx="5">
                  <c:v>2.134746472040812</c:v>
                </c:pt>
                <c:pt idx="6">
                  <c:v>2.3666217128435769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06A-48EB-AA87-B590C6A5E7FE}"/>
            </c:ext>
          </c:extLst>
        </c:ser>
        <c:ser>
          <c:idx val="3"/>
          <c:order val="3"/>
          <c:tx>
            <c:strRef>
              <c:f>'Hybrid Charts'!$E$255</c:f>
              <c:strCache>
                <c:ptCount val="1"/>
                <c:pt idx="0">
                  <c:v>L 200_0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67355483497201696"/>
                  <c:y val="-0.1949797057837419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'Hybrid Charts'!$A$256:$A$262</c:f>
              <c:numCache>
                <c:formatCode>General</c:formatCode>
                <c:ptCount val="7"/>
                <c:pt idx="0">
                  <c:v>1946</c:v>
                </c:pt>
                <c:pt idx="1">
                  <c:v>1958</c:v>
                </c:pt>
                <c:pt idx="2">
                  <c:v>1967</c:v>
                </c:pt>
                <c:pt idx="3">
                  <c:v>1976</c:v>
                </c:pt>
                <c:pt idx="4">
                  <c:v>1995</c:v>
                </c:pt>
                <c:pt idx="5">
                  <c:v>2003</c:v>
                </c:pt>
                <c:pt idx="6">
                  <c:v>2015</c:v>
                </c:pt>
              </c:numCache>
            </c:numRef>
          </c:xVal>
          <c:yVal>
            <c:numRef>
              <c:f>'Hybrid Charts'!$E$256:$E$262</c:f>
              <c:numCache>
                <c:formatCode>0.0</c:formatCode>
                <c:ptCount val="7"/>
                <c:pt idx="0">
                  <c:v>2.6238207817077637</c:v>
                </c:pt>
                <c:pt idx="1">
                  <c:v>2.5849206447601318</c:v>
                </c:pt>
                <c:pt idx="2">
                  <c:v>2.8855296770731607</c:v>
                </c:pt>
                <c:pt idx="3">
                  <c:v>2.7698759635289512</c:v>
                </c:pt>
                <c:pt idx="4">
                  <c:v>2.7032366593678794</c:v>
                </c:pt>
                <c:pt idx="5">
                  <c:v>2.6876027981440225</c:v>
                </c:pt>
                <c:pt idx="6">
                  <c:v>2.7719068129857383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06A-48EB-AA87-B590C6A5E7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6390272"/>
        <c:axId val="-2116387232"/>
      </c:scatterChart>
      <c:valAx>
        <c:axId val="-2116390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6387232"/>
        <c:crosses val="autoZero"/>
        <c:crossBetween val="midCat"/>
      </c:valAx>
      <c:valAx>
        <c:axId val="-211638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6390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R2 Luxury Allocation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'Hybrid Charts'!$B$266</c:f>
              <c:strCache>
                <c:ptCount val="1"/>
                <c:pt idx="0">
                  <c:v>S 50_150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39472689598088"/>
                  <c:y val="-0.232379001677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'Hybrid Charts'!$A$267:$A$273</c:f>
              <c:numCache>
                <c:formatCode>General</c:formatCode>
                <c:ptCount val="7"/>
                <c:pt idx="0">
                  <c:v>1946</c:v>
                </c:pt>
                <c:pt idx="1">
                  <c:v>1958</c:v>
                </c:pt>
                <c:pt idx="2">
                  <c:v>1967</c:v>
                </c:pt>
                <c:pt idx="3">
                  <c:v>1976</c:v>
                </c:pt>
                <c:pt idx="4">
                  <c:v>1995</c:v>
                </c:pt>
                <c:pt idx="5">
                  <c:v>2003</c:v>
                </c:pt>
                <c:pt idx="6">
                  <c:v>2015</c:v>
                </c:pt>
              </c:numCache>
            </c:numRef>
          </c:xVal>
          <c:yVal>
            <c:numRef>
              <c:f>'Hybrid Charts'!$B$267:$B$273</c:f>
              <c:numCache>
                <c:formatCode>0.0</c:formatCode>
                <c:ptCount val="7"/>
                <c:pt idx="0">
                  <c:v>0.46021738151709241</c:v>
                </c:pt>
                <c:pt idx="1">
                  <c:v>0.47714683413505554</c:v>
                </c:pt>
                <c:pt idx="2">
                  <c:v>0.42756038407484692</c:v>
                </c:pt>
                <c:pt idx="3">
                  <c:v>0.44495373964309692</c:v>
                </c:pt>
                <c:pt idx="4">
                  <c:v>0.36130969226360321</c:v>
                </c:pt>
                <c:pt idx="5">
                  <c:v>0.40845123430093128</c:v>
                </c:pt>
                <c:pt idx="6">
                  <c:v>0.35760994752248126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B1-44E9-A588-8442F82BE229}"/>
            </c:ext>
          </c:extLst>
        </c:ser>
        <c:ser>
          <c:idx val="1"/>
          <c:order val="1"/>
          <c:tx>
            <c:strRef>
              <c:f>'Hybrid Charts'!$C$266</c:f>
              <c:strCache>
                <c:ptCount val="1"/>
                <c:pt idx="0">
                  <c:v>S 200_0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64765111200998304"/>
                  <c:y val="-0.1844864232511730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'Hybrid Charts'!$A$267:$A$273</c:f>
              <c:numCache>
                <c:formatCode>General</c:formatCode>
                <c:ptCount val="7"/>
                <c:pt idx="0">
                  <c:v>1946</c:v>
                </c:pt>
                <c:pt idx="1">
                  <c:v>1958</c:v>
                </c:pt>
                <c:pt idx="2">
                  <c:v>1967</c:v>
                </c:pt>
                <c:pt idx="3">
                  <c:v>1976</c:v>
                </c:pt>
                <c:pt idx="4">
                  <c:v>1995</c:v>
                </c:pt>
                <c:pt idx="5">
                  <c:v>2003</c:v>
                </c:pt>
                <c:pt idx="6">
                  <c:v>2015</c:v>
                </c:pt>
              </c:numCache>
            </c:numRef>
          </c:xVal>
          <c:yVal>
            <c:numRef>
              <c:f>'Hybrid Charts'!$C$267:$C$273</c:f>
              <c:numCache>
                <c:formatCode>0.0</c:formatCode>
                <c:ptCount val="7"/>
                <c:pt idx="0">
                  <c:v>0.74869349598884583</c:v>
                </c:pt>
                <c:pt idx="1">
                  <c:v>0.68715752164522803</c:v>
                </c:pt>
                <c:pt idx="2">
                  <c:v>0.79979342222213745</c:v>
                </c:pt>
                <c:pt idx="3">
                  <c:v>0.62797533969084418</c:v>
                </c:pt>
                <c:pt idx="4">
                  <c:v>0.58388901253541314</c:v>
                </c:pt>
                <c:pt idx="5">
                  <c:v>0.62095079819361365</c:v>
                </c:pt>
                <c:pt idx="6">
                  <c:v>0.57308054963747657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B1-44E9-A588-8442F82BE229}"/>
            </c:ext>
          </c:extLst>
        </c:ser>
        <c:ser>
          <c:idx val="2"/>
          <c:order val="2"/>
          <c:tx>
            <c:strRef>
              <c:f>'Hybrid Charts'!$D$266</c:f>
              <c:strCache>
                <c:ptCount val="1"/>
                <c:pt idx="0">
                  <c:v>L 50_150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4748755105523095"/>
                  <c:y val="-0.1767235029023349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'Hybrid Charts'!$A$267:$A$273</c:f>
              <c:numCache>
                <c:formatCode>General</c:formatCode>
                <c:ptCount val="7"/>
                <c:pt idx="0">
                  <c:v>1946</c:v>
                </c:pt>
                <c:pt idx="1">
                  <c:v>1958</c:v>
                </c:pt>
                <c:pt idx="2">
                  <c:v>1967</c:v>
                </c:pt>
                <c:pt idx="3">
                  <c:v>1976</c:v>
                </c:pt>
                <c:pt idx="4">
                  <c:v>1995</c:v>
                </c:pt>
                <c:pt idx="5">
                  <c:v>2003</c:v>
                </c:pt>
                <c:pt idx="6">
                  <c:v>2015</c:v>
                </c:pt>
              </c:numCache>
            </c:numRef>
          </c:xVal>
          <c:yVal>
            <c:numRef>
              <c:f>'Hybrid Charts'!$D$267:$D$273</c:f>
              <c:numCache>
                <c:formatCode>0.0</c:formatCode>
                <c:ptCount val="7"/>
                <c:pt idx="0">
                  <c:v>1.9131315747896831</c:v>
                </c:pt>
                <c:pt idx="1">
                  <c:v>1.8120247920354207</c:v>
                </c:pt>
                <c:pt idx="2">
                  <c:v>2.1232464909553528</c:v>
                </c:pt>
                <c:pt idx="3">
                  <c:v>2.1183103720347085</c:v>
                </c:pt>
                <c:pt idx="4">
                  <c:v>1.9714390238126118</c:v>
                </c:pt>
                <c:pt idx="5">
                  <c:v>2.0282045404116311</c:v>
                </c:pt>
                <c:pt idx="6">
                  <c:v>2.0914051731427512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0B1-44E9-A588-8442F82BE229}"/>
            </c:ext>
          </c:extLst>
        </c:ser>
        <c:ser>
          <c:idx val="3"/>
          <c:order val="3"/>
          <c:tx>
            <c:strRef>
              <c:f>'Hybrid Charts'!$E$266</c:f>
              <c:strCache>
                <c:ptCount val="1"/>
                <c:pt idx="0">
                  <c:v>L 200_0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72196089555281895"/>
                  <c:y val="-0.1284112425901990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'Hybrid Charts'!$A$267:$A$273</c:f>
              <c:numCache>
                <c:formatCode>General</c:formatCode>
                <c:ptCount val="7"/>
                <c:pt idx="0">
                  <c:v>1946</c:v>
                </c:pt>
                <c:pt idx="1">
                  <c:v>1958</c:v>
                </c:pt>
                <c:pt idx="2">
                  <c:v>1967</c:v>
                </c:pt>
                <c:pt idx="3">
                  <c:v>1976</c:v>
                </c:pt>
                <c:pt idx="4">
                  <c:v>1995</c:v>
                </c:pt>
                <c:pt idx="5">
                  <c:v>2003</c:v>
                </c:pt>
                <c:pt idx="6">
                  <c:v>2015</c:v>
                </c:pt>
              </c:numCache>
            </c:numRef>
          </c:xVal>
          <c:yVal>
            <c:numRef>
              <c:f>'Hybrid Charts'!$E$267:$E$273</c:f>
              <c:numCache>
                <c:formatCode>0.0</c:formatCode>
                <c:ptCount val="7"/>
                <c:pt idx="0">
                  <c:v>2.3379903634389243</c:v>
                </c:pt>
                <c:pt idx="1">
                  <c:v>1.9690767526626587</c:v>
                </c:pt>
                <c:pt idx="2">
                  <c:v>2.3733822902043662</c:v>
                </c:pt>
                <c:pt idx="3">
                  <c:v>2.3386656443277993</c:v>
                </c:pt>
                <c:pt idx="4">
                  <c:v>2.2991786201794944</c:v>
                </c:pt>
                <c:pt idx="5">
                  <c:v>2.2921928962071738</c:v>
                </c:pt>
                <c:pt idx="6">
                  <c:v>2.2924342950185141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0B1-44E9-A588-8442F82BE2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6323136"/>
        <c:axId val="-2116320096"/>
      </c:scatterChart>
      <c:valAx>
        <c:axId val="-2116323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6320096"/>
        <c:crosses val="autoZero"/>
        <c:crossBetween val="midCat"/>
      </c:valAx>
      <c:valAx>
        <c:axId val="-211632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6323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'Hybrid Charts'!$B$275</c:f>
              <c:strCache>
                <c:ptCount val="1"/>
                <c:pt idx="0">
                  <c:v>50_150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0020997375328098E-2"/>
                  <c:y val="0.1183508311461070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'Hybrid Charts'!$A$276:$A$282</c:f>
              <c:numCache>
                <c:formatCode>General</c:formatCode>
                <c:ptCount val="7"/>
                <c:pt idx="0">
                  <c:v>1946</c:v>
                </c:pt>
                <c:pt idx="1">
                  <c:v>1958</c:v>
                </c:pt>
                <c:pt idx="2">
                  <c:v>1967</c:v>
                </c:pt>
                <c:pt idx="3">
                  <c:v>1976</c:v>
                </c:pt>
                <c:pt idx="4">
                  <c:v>1995</c:v>
                </c:pt>
                <c:pt idx="5">
                  <c:v>2003</c:v>
                </c:pt>
                <c:pt idx="6">
                  <c:v>2015</c:v>
                </c:pt>
              </c:numCache>
            </c:numRef>
          </c:xVal>
          <c:yVal>
            <c:numRef>
              <c:f>'Hybrid Charts'!$B$276:$B$282</c:f>
              <c:numCache>
                <c:formatCode>0.00</c:formatCode>
                <c:ptCount val="7"/>
                <c:pt idx="0">
                  <c:v>1.3643554051717122</c:v>
                </c:pt>
                <c:pt idx="1">
                  <c:v>1.3799020648002625</c:v>
                </c:pt>
                <c:pt idx="2">
                  <c:v>1.2564879357814789</c:v>
                </c:pt>
                <c:pt idx="3">
                  <c:v>1.2287343541781108</c:v>
                </c:pt>
                <c:pt idx="4">
                  <c:v>1.224104921023051</c:v>
                </c:pt>
                <c:pt idx="5">
                  <c:v>1.2053896586100261</c:v>
                </c:pt>
                <c:pt idx="6">
                  <c:v>1.1094258824984233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9B-41EE-8725-378D8CD212A8}"/>
            </c:ext>
          </c:extLst>
        </c:ser>
        <c:ser>
          <c:idx val="1"/>
          <c:order val="1"/>
          <c:tx>
            <c:strRef>
              <c:f>'Hybrid Charts'!$C$275</c:f>
              <c:strCache>
                <c:ptCount val="1"/>
                <c:pt idx="0">
                  <c:v>200_0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38678915135608E-2"/>
                  <c:y val="-0.2354520268299800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'Hybrid Charts'!$A$276:$A$282</c:f>
              <c:numCache>
                <c:formatCode>General</c:formatCode>
                <c:ptCount val="7"/>
                <c:pt idx="0">
                  <c:v>1946</c:v>
                </c:pt>
                <c:pt idx="1">
                  <c:v>1958</c:v>
                </c:pt>
                <c:pt idx="2">
                  <c:v>1967</c:v>
                </c:pt>
                <c:pt idx="3">
                  <c:v>1976</c:v>
                </c:pt>
                <c:pt idx="4">
                  <c:v>1995</c:v>
                </c:pt>
                <c:pt idx="5">
                  <c:v>2003</c:v>
                </c:pt>
                <c:pt idx="6">
                  <c:v>2015</c:v>
                </c:pt>
              </c:numCache>
            </c:numRef>
          </c:xVal>
          <c:yVal>
            <c:numRef>
              <c:f>'Hybrid Charts'!$C$276:$C$282</c:f>
              <c:numCache>
                <c:formatCode>0.00</c:formatCode>
                <c:ptCount val="7"/>
                <c:pt idx="0">
                  <c:v>1.3983491261800129</c:v>
                </c:pt>
                <c:pt idx="1">
                  <c:v>1.4980132182439168</c:v>
                </c:pt>
                <c:pt idx="2">
                  <c:v>1.3347819050153096</c:v>
                </c:pt>
                <c:pt idx="3">
                  <c:v>1.2523802518844604</c:v>
                </c:pt>
                <c:pt idx="4">
                  <c:v>1.3375779191652934</c:v>
                </c:pt>
                <c:pt idx="5">
                  <c:v>1.2129245400428772</c:v>
                </c:pt>
                <c:pt idx="6">
                  <c:v>1.1460942427317302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9B-41EE-8725-378D8CD212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6283824"/>
        <c:axId val="-2116280704"/>
      </c:scatterChart>
      <c:valAx>
        <c:axId val="-2116283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6280704"/>
        <c:crosses val="autoZero"/>
        <c:crossBetween val="midCat"/>
      </c:valAx>
      <c:valAx>
        <c:axId val="-211628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6283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Relative R6 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'Hybrid Charts'!$AD$1</c:f>
              <c:strCache>
                <c:ptCount val="1"/>
                <c:pt idx="0">
                  <c:v>1946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'Hybrid Charts'!$AC$2:$AC$6</c:f>
              <c:strCache>
                <c:ptCount val="5"/>
                <c:pt idx="0">
                  <c:v>0_0</c:v>
                </c:pt>
                <c:pt idx="1">
                  <c:v>0_200</c:v>
                </c:pt>
                <c:pt idx="2">
                  <c:v>50_150</c:v>
                </c:pt>
                <c:pt idx="3">
                  <c:v>150_50</c:v>
                </c:pt>
                <c:pt idx="4">
                  <c:v>200_0</c:v>
                </c:pt>
              </c:strCache>
            </c:strRef>
          </c:cat>
          <c:val>
            <c:numRef>
              <c:f>'Hybrid Charts'!$AD$2:$AD$6</c:f>
              <c:numCache>
                <c:formatCode>General</c:formatCode>
                <c:ptCount val="5"/>
                <c:pt idx="0">
                  <c:v>0.4086313443677862</c:v>
                </c:pt>
                <c:pt idx="1">
                  <c:v>0.7070407866736762</c:v>
                </c:pt>
                <c:pt idx="2">
                  <c:v>0.79985343198260517</c:v>
                </c:pt>
                <c:pt idx="3">
                  <c:v>1.0091769993371902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F8-467D-A5CA-45DD8DE451F0}"/>
            </c:ext>
          </c:extLst>
        </c:ser>
        <c:ser>
          <c:idx val="1"/>
          <c:order val="1"/>
          <c:tx>
            <c:strRef>
              <c:f>'Hybrid Charts'!$AE$1</c:f>
              <c:strCache>
                <c:ptCount val="1"/>
                <c:pt idx="0">
                  <c:v>1958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'Hybrid Charts'!$AC$2:$AC$6</c:f>
              <c:strCache>
                <c:ptCount val="5"/>
                <c:pt idx="0">
                  <c:v>0_0</c:v>
                </c:pt>
                <c:pt idx="1">
                  <c:v>0_200</c:v>
                </c:pt>
                <c:pt idx="2">
                  <c:v>50_150</c:v>
                </c:pt>
                <c:pt idx="3">
                  <c:v>150_50</c:v>
                </c:pt>
                <c:pt idx="4">
                  <c:v>200_0</c:v>
                </c:pt>
              </c:strCache>
            </c:strRef>
          </c:cat>
          <c:val>
            <c:numRef>
              <c:f>'Hybrid Charts'!$AE$2:$AE$6</c:f>
              <c:numCache>
                <c:formatCode>General</c:formatCode>
                <c:ptCount val="5"/>
                <c:pt idx="0">
                  <c:v>0.477463550215457</c:v>
                </c:pt>
                <c:pt idx="1">
                  <c:v>0.79033949018452854</c:v>
                </c:pt>
                <c:pt idx="2">
                  <c:v>0.84273822738041615</c:v>
                </c:pt>
                <c:pt idx="3">
                  <c:v>1.0012556873218796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F8-467D-A5CA-45DD8DE451F0}"/>
            </c:ext>
          </c:extLst>
        </c:ser>
        <c:ser>
          <c:idx val="2"/>
          <c:order val="2"/>
          <c:tx>
            <c:strRef>
              <c:f>'Hybrid Charts'!$AF$1</c:f>
              <c:strCache>
                <c:ptCount val="1"/>
                <c:pt idx="0">
                  <c:v>1967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'Hybrid Charts'!$AC$2:$AC$6</c:f>
              <c:strCache>
                <c:ptCount val="5"/>
                <c:pt idx="0">
                  <c:v>0_0</c:v>
                </c:pt>
                <c:pt idx="1">
                  <c:v>0_200</c:v>
                </c:pt>
                <c:pt idx="2">
                  <c:v>50_150</c:v>
                </c:pt>
                <c:pt idx="3">
                  <c:v>150_50</c:v>
                </c:pt>
                <c:pt idx="4">
                  <c:v>200_0</c:v>
                </c:pt>
              </c:strCache>
            </c:strRef>
          </c:cat>
          <c:val>
            <c:numRef>
              <c:f>'Hybrid Charts'!$AF$2:$AF$6</c:f>
              <c:numCache>
                <c:formatCode>General</c:formatCode>
                <c:ptCount val="5"/>
                <c:pt idx="0">
                  <c:v>0.43985628019115869</c:v>
                </c:pt>
                <c:pt idx="1">
                  <c:v>0.71885748080749223</c:v>
                </c:pt>
                <c:pt idx="2">
                  <c:v>0.84089360068624719</c:v>
                </c:pt>
                <c:pt idx="3">
                  <c:v>1.0198099755458199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F8-467D-A5CA-45DD8DE451F0}"/>
            </c:ext>
          </c:extLst>
        </c:ser>
        <c:ser>
          <c:idx val="3"/>
          <c:order val="3"/>
          <c:tx>
            <c:strRef>
              <c:f>'Hybrid Charts'!$AG$1</c:f>
              <c:strCache>
                <c:ptCount val="1"/>
                <c:pt idx="0">
                  <c:v>1976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'Hybrid Charts'!$AC$2:$AC$6</c:f>
              <c:strCache>
                <c:ptCount val="5"/>
                <c:pt idx="0">
                  <c:v>0_0</c:v>
                </c:pt>
                <c:pt idx="1">
                  <c:v>0_200</c:v>
                </c:pt>
                <c:pt idx="2">
                  <c:v>50_150</c:v>
                </c:pt>
                <c:pt idx="3">
                  <c:v>150_50</c:v>
                </c:pt>
                <c:pt idx="4">
                  <c:v>200_0</c:v>
                </c:pt>
              </c:strCache>
            </c:strRef>
          </c:cat>
          <c:val>
            <c:numRef>
              <c:f>'Hybrid Charts'!$AG$2:$AG$6</c:f>
              <c:numCache>
                <c:formatCode>General</c:formatCode>
                <c:ptCount val="5"/>
                <c:pt idx="0">
                  <c:v>0.5055555254765256</c:v>
                </c:pt>
                <c:pt idx="1">
                  <c:v>0.77061852418703858</c:v>
                </c:pt>
                <c:pt idx="2">
                  <c:v>0.95917509973812409</c:v>
                </c:pt>
                <c:pt idx="3">
                  <c:v>1.0924202783866852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EF8-467D-A5CA-45DD8DE451F0}"/>
            </c:ext>
          </c:extLst>
        </c:ser>
        <c:ser>
          <c:idx val="4"/>
          <c:order val="4"/>
          <c:tx>
            <c:strRef>
              <c:f>'Hybrid Charts'!$AH$1</c:f>
              <c:strCache>
                <c:ptCount val="1"/>
                <c:pt idx="0">
                  <c:v>1995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'Hybrid Charts'!$AC$2:$AC$6</c:f>
              <c:strCache>
                <c:ptCount val="5"/>
                <c:pt idx="0">
                  <c:v>0_0</c:v>
                </c:pt>
                <c:pt idx="1">
                  <c:v>0_200</c:v>
                </c:pt>
                <c:pt idx="2">
                  <c:v>50_150</c:v>
                </c:pt>
                <c:pt idx="3">
                  <c:v>150_50</c:v>
                </c:pt>
                <c:pt idx="4">
                  <c:v>200_0</c:v>
                </c:pt>
              </c:strCache>
            </c:strRef>
          </c:cat>
          <c:val>
            <c:numRef>
              <c:f>'Hybrid Charts'!$AH$2:$AH$6</c:f>
              <c:numCache>
                <c:formatCode>General</c:formatCode>
                <c:ptCount val="5"/>
                <c:pt idx="0">
                  <c:v>0.45953007051101674</c:v>
                </c:pt>
                <c:pt idx="1">
                  <c:v>0.88388837933883113</c:v>
                </c:pt>
                <c:pt idx="2">
                  <c:v>0.90111407425245915</c:v>
                </c:pt>
                <c:pt idx="3">
                  <c:v>0.99827655209437083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EF8-467D-A5CA-45DD8DE451F0}"/>
            </c:ext>
          </c:extLst>
        </c:ser>
        <c:ser>
          <c:idx val="5"/>
          <c:order val="5"/>
          <c:tx>
            <c:strRef>
              <c:f>'Hybrid Charts'!$AI$1</c:f>
              <c:strCache>
                <c:ptCount val="1"/>
                <c:pt idx="0">
                  <c:v>2003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'Hybrid Charts'!$AC$2:$AC$6</c:f>
              <c:strCache>
                <c:ptCount val="5"/>
                <c:pt idx="0">
                  <c:v>0_0</c:v>
                </c:pt>
                <c:pt idx="1">
                  <c:v>0_200</c:v>
                </c:pt>
                <c:pt idx="2">
                  <c:v>50_150</c:v>
                </c:pt>
                <c:pt idx="3">
                  <c:v>150_50</c:v>
                </c:pt>
                <c:pt idx="4">
                  <c:v>200_0</c:v>
                </c:pt>
              </c:strCache>
            </c:strRef>
          </c:cat>
          <c:val>
            <c:numRef>
              <c:f>'Hybrid Charts'!$AI$2:$AI$6</c:f>
              <c:numCache>
                <c:formatCode>General</c:formatCode>
                <c:ptCount val="5"/>
                <c:pt idx="0">
                  <c:v>0.4157100468074027</c:v>
                </c:pt>
                <c:pt idx="1">
                  <c:v>0.83688894324383256</c:v>
                </c:pt>
                <c:pt idx="2">
                  <c:v>0.90465043486176677</c:v>
                </c:pt>
                <c:pt idx="3">
                  <c:v>1.0351547457797812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EF8-467D-A5CA-45DD8DE451F0}"/>
            </c:ext>
          </c:extLst>
        </c:ser>
        <c:ser>
          <c:idx val="6"/>
          <c:order val="6"/>
          <c:tx>
            <c:strRef>
              <c:f>'Hybrid Charts'!$AJ$1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'Hybrid Charts'!$AC$2:$AC$6</c:f>
              <c:strCache>
                <c:ptCount val="5"/>
                <c:pt idx="0">
                  <c:v>0_0</c:v>
                </c:pt>
                <c:pt idx="1">
                  <c:v>0_200</c:v>
                </c:pt>
                <c:pt idx="2">
                  <c:v>50_150</c:v>
                </c:pt>
                <c:pt idx="3">
                  <c:v>150_50</c:v>
                </c:pt>
                <c:pt idx="4">
                  <c:v>200_0</c:v>
                </c:pt>
              </c:strCache>
            </c:strRef>
          </c:cat>
          <c:val>
            <c:numRef>
              <c:f>'Hybrid Charts'!$AJ$2:$AJ$6</c:f>
              <c:numCache>
                <c:formatCode>General</c:formatCode>
                <c:ptCount val="5"/>
                <c:pt idx="0">
                  <c:v>0.38792806753207543</c:v>
                </c:pt>
                <c:pt idx="1">
                  <c:v>0.83476984620954187</c:v>
                </c:pt>
                <c:pt idx="2">
                  <c:v>0.99169205320637466</c:v>
                </c:pt>
                <c:pt idx="3">
                  <c:v>1.0599590946643884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EF8-467D-A5CA-45DD8DE451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16210672"/>
        <c:axId val="-2116207488"/>
      </c:barChart>
      <c:catAx>
        <c:axId val="-2116210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6207488"/>
        <c:crosses val="autoZero"/>
        <c:auto val="1"/>
        <c:lblAlgn val="ctr"/>
        <c:lblOffset val="100"/>
        <c:noMultiLvlLbl val="0"/>
      </c:catAx>
      <c:valAx>
        <c:axId val="-211620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6210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Era- N Treatment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'Nrate Charts'!$O$47</c:f>
              <c:strCache>
                <c:ptCount val="1"/>
                <c:pt idx="0">
                  <c:v>0_0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'Nrate Charts'!$N$48:$N$49</c:f>
              <c:numCache>
                <c:formatCode>General</c:formatCode>
                <c:ptCount val="2"/>
                <c:pt idx="0">
                  <c:v>2016</c:v>
                </c:pt>
                <c:pt idx="1">
                  <c:v>2017</c:v>
                </c:pt>
              </c:numCache>
            </c:numRef>
          </c:cat>
          <c:val>
            <c:numRef>
              <c:f>'Nrate Charts'!$O$48:$O$49</c:f>
              <c:numCache>
                <c:formatCode>0.00</c:formatCode>
                <c:ptCount val="2"/>
                <c:pt idx="0">
                  <c:v>104.79888707377965</c:v>
                </c:pt>
                <c:pt idx="1">
                  <c:v>83.892121304104947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F7-40CD-9BE8-79DE53A2EF4F}"/>
            </c:ext>
          </c:extLst>
        </c:ser>
        <c:ser>
          <c:idx val="1"/>
          <c:order val="1"/>
          <c:tx>
            <c:strRef>
              <c:f>'Nrate Charts'!$P$47</c:f>
              <c:strCache>
                <c:ptCount val="1"/>
                <c:pt idx="0">
                  <c:v>0_200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'Nrate Charts'!$N$48:$N$49</c:f>
              <c:numCache>
                <c:formatCode>General</c:formatCode>
                <c:ptCount val="2"/>
                <c:pt idx="0">
                  <c:v>2016</c:v>
                </c:pt>
                <c:pt idx="1">
                  <c:v>2017</c:v>
                </c:pt>
              </c:numCache>
            </c:numRef>
          </c:cat>
          <c:val>
            <c:numRef>
              <c:f>'Nrate Charts'!$P$48:$P$49</c:f>
              <c:numCache>
                <c:formatCode>0.00</c:formatCode>
                <c:ptCount val="2"/>
                <c:pt idx="0">
                  <c:v>146.38504696225985</c:v>
                </c:pt>
                <c:pt idx="1">
                  <c:v>209.72875609678158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F7-40CD-9BE8-79DE53A2EF4F}"/>
            </c:ext>
          </c:extLst>
        </c:ser>
        <c:ser>
          <c:idx val="2"/>
          <c:order val="2"/>
          <c:tx>
            <c:strRef>
              <c:f>'Nrate Charts'!$Q$47</c:f>
              <c:strCache>
                <c:ptCount val="1"/>
                <c:pt idx="0">
                  <c:v>50_150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'Nrate Charts'!$N$48:$N$49</c:f>
              <c:numCache>
                <c:formatCode>General</c:formatCode>
                <c:ptCount val="2"/>
                <c:pt idx="0">
                  <c:v>2016</c:v>
                </c:pt>
                <c:pt idx="1">
                  <c:v>2017</c:v>
                </c:pt>
              </c:numCache>
            </c:numRef>
          </c:cat>
          <c:val>
            <c:numRef>
              <c:f>'Nrate Charts'!$Q$48:$Q$49</c:f>
              <c:numCache>
                <c:formatCode>0.00</c:formatCode>
                <c:ptCount val="2"/>
                <c:pt idx="0">
                  <c:v>170.49972781953358</c:v>
                </c:pt>
                <c:pt idx="1">
                  <c:v>213.46409377814803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F7-40CD-9BE8-79DE53A2EF4F}"/>
            </c:ext>
          </c:extLst>
        </c:ser>
        <c:ser>
          <c:idx val="3"/>
          <c:order val="3"/>
          <c:tx>
            <c:strRef>
              <c:f>'Nrate Charts'!$R$47</c:f>
              <c:strCache>
                <c:ptCount val="1"/>
                <c:pt idx="0">
                  <c:v>150_50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'Nrate Charts'!$N$48:$N$49</c:f>
              <c:numCache>
                <c:formatCode>General</c:formatCode>
                <c:ptCount val="2"/>
                <c:pt idx="0">
                  <c:v>2016</c:v>
                </c:pt>
                <c:pt idx="1">
                  <c:v>2017</c:v>
                </c:pt>
              </c:numCache>
            </c:numRef>
          </c:cat>
          <c:val>
            <c:numRef>
              <c:f>'Nrate Charts'!$R$48:$R$49</c:f>
              <c:numCache>
                <c:formatCode>0.00</c:formatCode>
                <c:ptCount val="2"/>
                <c:pt idx="0">
                  <c:v>167.69457622343705</c:v>
                </c:pt>
                <c:pt idx="1">
                  <c:v>215.15716308285357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0F7-40CD-9BE8-79DE53A2EF4F}"/>
            </c:ext>
          </c:extLst>
        </c:ser>
        <c:ser>
          <c:idx val="4"/>
          <c:order val="4"/>
          <c:tx>
            <c:strRef>
              <c:f>'Nrate Charts'!$S$47</c:f>
              <c:strCache>
                <c:ptCount val="1"/>
                <c:pt idx="0">
                  <c:v>200_0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'Nrate Charts'!$N$48:$N$49</c:f>
              <c:numCache>
                <c:formatCode>General</c:formatCode>
                <c:ptCount val="2"/>
                <c:pt idx="0">
                  <c:v>2016</c:v>
                </c:pt>
                <c:pt idx="1">
                  <c:v>2017</c:v>
                </c:pt>
              </c:numCache>
            </c:numRef>
          </c:cat>
          <c:val>
            <c:numRef>
              <c:f>'Nrate Charts'!$S$48:$S$49</c:f>
              <c:numCache>
                <c:formatCode>0.00</c:formatCode>
                <c:ptCount val="2"/>
                <c:pt idx="0">
                  <c:v>172.28696370249403</c:v>
                </c:pt>
                <c:pt idx="1">
                  <c:v>218.01335373373587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0F7-40CD-9BE8-79DE53A2EF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41313568"/>
        <c:axId val="-2141230144"/>
      </c:barChart>
      <c:catAx>
        <c:axId val="-2141313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1230144"/>
        <c:crosses val="autoZero"/>
        <c:auto val="1"/>
        <c:lblAlgn val="ctr"/>
        <c:lblOffset val="100"/>
        <c:noMultiLvlLbl val="0"/>
      </c:catAx>
      <c:valAx>
        <c:axId val="-214123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Grain Yield (bu/acre)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131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KN/KW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'Hybrid Charts'!$B$287</c:f>
              <c:strCache>
                <c:ptCount val="1"/>
                <c:pt idx="0">
                  <c:v>KN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'Hybrid Charts'!$A$288:$A$294</c:f>
              <c:numCache>
                <c:formatCode>General</c:formatCode>
                <c:ptCount val="7"/>
                <c:pt idx="0">
                  <c:v>1946</c:v>
                </c:pt>
                <c:pt idx="1">
                  <c:v>1958</c:v>
                </c:pt>
                <c:pt idx="2">
                  <c:v>1967</c:v>
                </c:pt>
                <c:pt idx="3">
                  <c:v>1976</c:v>
                </c:pt>
                <c:pt idx="4">
                  <c:v>1995</c:v>
                </c:pt>
                <c:pt idx="5">
                  <c:v>2003</c:v>
                </c:pt>
                <c:pt idx="6">
                  <c:v>2015</c:v>
                </c:pt>
              </c:numCache>
            </c:numRef>
          </c:cat>
          <c:val>
            <c:numRef>
              <c:f>'Hybrid Charts'!$B$288:$B$294</c:f>
              <c:numCache>
                <c:formatCode>0.00</c:formatCode>
                <c:ptCount val="7"/>
                <c:pt idx="0">
                  <c:v>388.35172413793111</c:v>
                </c:pt>
                <c:pt idx="1">
                  <c:v>421.42333333333335</c:v>
                </c:pt>
                <c:pt idx="2">
                  <c:v>452.53333333333342</c:v>
                </c:pt>
                <c:pt idx="3">
                  <c:v>507.11666666666673</c:v>
                </c:pt>
                <c:pt idx="4">
                  <c:v>464.88333333333333</c:v>
                </c:pt>
                <c:pt idx="5">
                  <c:v>523.71666666666681</c:v>
                </c:pt>
                <c:pt idx="6">
                  <c:v>493.62857142857138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A4-4FAD-99C1-19259F6FB586}"/>
            </c:ext>
          </c:extLst>
        </c:ser>
        <c:ser>
          <c:idx val="1"/>
          <c:order val="1"/>
          <c:tx>
            <c:strRef>
              <c:f>'Hybrid Charts'!$C$287</c:f>
              <c:strCache>
                <c:ptCount val="1"/>
                <c:pt idx="0">
                  <c:v>KW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'Hybrid Charts'!$A$288:$A$294</c:f>
              <c:numCache>
                <c:formatCode>General</c:formatCode>
                <c:ptCount val="7"/>
                <c:pt idx="0">
                  <c:v>1946</c:v>
                </c:pt>
                <c:pt idx="1">
                  <c:v>1958</c:v>
                </c:pt>
                <c:pt idx="2">
                  <c:v>1967</c:v>
                </c:pt>
                <c:pt idx="3">
                  <c:v>1976</c:v>
                </c:pt>
                <c:pt idx="4">
                  <c:v>1995</c:v>
                </c:pt>
                <c:pt idx="5">
                  <c:v>2003</c:v>
                </c:pt>
                <c:pt idx="6">
                  <c:v>2015</c:v>
                </c:pt>
              </c:numCache>
            </c:numRef>
          </c:cat>
          <c:val>
            <c:numRef>
              <c:f>'Hybrid Charts'!$C$288:$C$294</c:f>
              <c:numCache>
                <c:formatCode>0.00</c:formatCode>
                <c:ptCount val="7"/>
                <c:pt idx="0">
                  <c:v>222.95380099205929</c:v>
                </c:pt>
                <c:pt idx="1">
                  <c:v>221.06896670311144</c:v>
                </c:pt>
                <c:pt idx="2">
                  <c:v>218.89833124238973</c:v>
                </c:pt>
                <c:pt idx="3">
                  <c:v>211.18716037522154</c:v>
                </c:pt>
                <c:pt idx="4">
                  <c:v>265.25497623574023</c:v>
                </c:pt>
                <c:pt idx="5">
                  <c:v>252.26727518928286</c:v>
                </c:pt>
                <c:pt idx="6">
                  <c:v>296.26483277532537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A4-4FAD-99C1-19259F6FB5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9"/>
        <c:overlap val="-47"/>
        <c:axId val="-2116178112"/>
        <c:axId val="-2116174816"/>
      </c:barChart>
      <c:catAx>
        <c:axId val="-2116178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6174816"/>
        <c:crosses val="autoZero"/>
        <c:auto val="1"/>
        <c:lblAlgn val="ctr"/>
        <c:lblOffset val="100"/>
        <c:noMultiLvlLbl val="0"/>
      </c:catAx>
      <c:valAx>
        <c:axId val="-2116174816"/>
        <c:scaling>
          <c:orientation val="minMax"/>
          <c:max val="5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6178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'Hybrid Charts'!$B$301</c:f>
              <c:strCache>
                <c:ptCount val="1"/>
                <c:pt idx="0">
                  <c:v>Average of R1S:LDwKg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'Hybrid Charts'!$A$302:$A$308</c:f>
              <c:numCache>
                <c:formatCode>General</c:formatCode>
                <c:ptCount val="7"/>
                <c:pt idx="0">
                  <c:v>1946</c:v>
                </c:pt>
                <c:pt idx="1">
                  <c:v>1958</c:v>
                </c:pt>
                <c:pt idx="2">
                  <c:v>1967</c:v>
                </c:pt>
                <c:pt idx="3">
                  <c:v>1976</c:v>
                </c:pt>
                <c:pt idx="4">
                  <c:v>1995</c:v>
                </c:pt>
                <c:pt idx="5">
                  <c:v>2003</c:v>
                </c:pt>
                <c:pt idx="6">
                  <c:v>2015</c:v>
                </c:pt>
              </c:numCache>
            </c:numRef>
          </c:cat>
          <c:val>
            <c:numRef>
              <c:f>'Hybrid Charts'!$B$302:$B$308</c:f>
              <c:numCache>
                <c:formatCode>0.00</c:formatCode>
                <c:ptCount val="7"/>
                <c:pt idx="0">
                  <c:v>1.8216697437389859</c:v>
                </c:pt>
                <c:pt idx="1">
                  <c:v>1.7185336526398303</c:v>
                </c:pt>
                <c:pt idx="2">
                  <c:v>1.9110685345259146</c:v>
                </c:pt>
                <c:pt idx="3">
                  <c:v>1.9109931274217826</c:v>
                </c:pt>
                <c:pt idx="4">
                  <c:v>1.7077549957827467</c:v>
                </c:pt>
                <c:pt idx="5">
                  <c:v>1.6710029801116189</c:v>
                </c:pt>
                <c:pt idx="6">
                  <c:v>1.7599659091808726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9F-48E4-B5C7-9530A5FFB4F8}"/>
            </c:ext>
          </c:extLst>
        </c:ser>
        <c:ser>
          <c:idx val="1"/>
          <c:order val="1"/>
          <c:tx>
            <c:strRef>
              <c:f>'Hybrid Charts'!$C$301</c:f>
              <c:strCache>
                <c:ptCount val="1"/>
                <c:pt idx="0">
                  <c:v>Average of R6S:LDwK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'Hybrid Charts'!$A$302:$A$308</c:f>
              <c:numCache>
                <c:formatCode>General</c:formatCode>
                <c:ptCount val="7"/>
                <c:pt idx="0">
                  <c:v>1946</c:v>
                </c:pt>
                <c:pt idx="1">
                  <c:v>1958</c:v>
                </c:pt>
                <c:pt idx="2">
                  <c:v>1967</c:v>
                </c:pt>
                <c:pt idx="3">
                  <c:v>1976</c:v>
                </c:pt>
                <c:pt idx="4">
                  <c:v>1995</c:v>
                </c:pt>
                <c:pt idx="5">
                  <c:v>2003</c:v>
                </c:pt>
                <c:pt idx="6">
                  <c:v>2015</c:v>
                </c:pt>
              </c:numCache>
            </c:numRef>
          </c:cat>
          <c:val>
            <c:numRef>
              <c:f>'Hybrid Charts'!$C$302:$C$308</c:f>
              <c:numCache>
                <c:formatCode>0.00</c:formatCode>
                <c:ptCount val="7"/>
                <c:pt idx="0">
                  <c:v>1.27188709217621</c:v>
                </c:pt>
                <c:pt idx="1">
                  <c:v>1.162034710920435</c:v>
                </c:pt>
                <c:pt idx="2">
                  <c:v>1.1549420370471644</c:v>
                </c:pt>
                <c:pt idx="3">
                  <c:v>1.1714150944685948</c:v>
                </c:pt>
                <c:pt idx="4">
                  <c:v>1.0908166903790193</c:v>
                </c:pt>
                <c:pt idx="5">
                  <c:v>1.0155152262851719</c:v>
                </c:pt>
                <c:pt idx="6">
                  <c:v>1.1209542679706537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9F-48E4-B5C7-9530A5FFB4F8}"/>
            </c:ext>
          </c:extLst>
        </c:ser>
        <c:ser>
          <c:idx val="2"/>
          <c:order val="2"/>
          <c:tx>
            <c:strRef>
              <c:f>'Hybrid Charts'!$D$301</c:f>
              <c:strCache>
                <c:ptCount val="1"/>
                <c:pt idx="0">
                  <c:v>Average of R1S:LNKg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'Hybrid Charts'!$A$302:$A$308</c:f>
              <c:numCache>
                <c:formatCode>General</c:formatCode>
                <c:ptCount val="7"/>
                <c:pt idx="0">
                  <c:v>1946</c:v>
                </c:pt>
                <c:pt idx="1">
                  <c:v>1958</c:v>
                </c:pt>
                <c:pt idx="2">
                  <c:v>1967</c:v>
                </c:pt>
                <c:pt idx="3">
                  <c:v>1976</c:v>
                </c:pt>
                <c:pt idx="4">
                  <c:v>1995</c:v>
                </c:pt>
                <c:pt idx="5">
                  <c:v>2003</c:v>
                </c:pt>
                <c:pt idx="6">
                  <c:v>2015</c:v>
                </c:pt>
              </c:numCache>
            </c:numRef>
          </c:cat>
          <c:val>
            <c:numRef>
              <c:f>'Hybrid Charts'!$D$302:$D$308</c:f>
              <c:numCache>
                <c:formatCode>0.00</c:formatCode>
                <c:ptCount val="7"/>
                <c:pt idx="0">
                  <c:v>0.58194667354154039</c:v>
                </c:pt>
                <c:pt idx="1">
                  <c:v>0.55496125874680247</c:v>
                </c:pt>
                <c:pt idx="2">
                  <c:v>0.54820153199732491</c:v>
                </c:pt>
                <c:pt idx="3">
                  <c:v>0.54659919975675975</c:v>
                </c:pt>
                <c:pt idx="4">
                  <c:v>0.45604885039502729</c:v>
                </c:pt>
                <c:pt idx="5">
                  <c:v>0.43896256187007249</c:v>
                </c:pt>
                <c:pt idx="6">
                  <c:v>0.44490596233879653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9F-48E4-B5C7-9530A5FFB4F8}"/>
            </c:ext>
          </c:extLst>
        </c:ser>
        <c:ser>
          <c:idx val="3"/>
          <c:order val="3"/>
          <c:tx>
            <c:strRef>
              <c:f>'Hybrid Charts'!$E$301</c:f>
              <c:strCache>
                <c:ptCount val="1"/>
                <c:pt idx="0">
                  <c:v>Average of R6S:LNKg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'Hybrid Charts'!$A$302:$A$308</c:f>
              <c:numCache>
                <c:formatCode>General</c:formatCode>
                <c:ptCount val="7"/>
                <c:pt idx="0">
                  <c:v>1946</c:v>
                </c:pt>
                <c:pt idx="1">
                  <c:v>1958</c:v>
                </c:pt>
                <c:pt idx="2">
                  <c:v>1967</c:v>
                </c:pt>
                <c:pt idx="3">
                  <c:v>1976</c:v>
                </c:pt>
                <c:pt idx="4">
                  <c:v>1995</c:v>
                </c:pt>
                <c:pt idx="5">
                  <c:v>2003</c:v>
                </c:pt>
                <c:pt idx="6">
                  <c:v>2015</c:v>
                </c:pt>
              </c:numCache>
            </c:numRef>
          </c:cat>
          <c:val>
            <c:numRef>
              <c:f>'Hybrid Charts'!$E$302:$E$308</c:f>
              <c:numCache>
                <c:formatCode>0.00</c:formatCode>
                <c:ptCount val="7"/>
                <c:pt idx="0">
                  <c:v>0.85587135045735252</c:v>
                </c:pt>
                <c:pt idx="1">
                  <c:v>0.79114575693900968</c:v>
                </c:pt>
                <c:pt idx="2">
                  <c:v>0.71395276374945926</c:v>
                </c:pt>
                <c:pt idx="3">
                  <c:v>0.6625460789886205</c:v>
                </c:pt>
                <c:pt idx="4">
                  <c:v>0.61313554696468853</c:v>
                </c:pt>
                <c:pt idx="5">
                  <c:v>0.4663729950347909</c:v>
                </c:pt>
                <c:pt idx="6">
                  <c:v>0.4209491446744919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49F-48E4-B5C7-9530A5FFB4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10051840"/>
        <c:axId val="-2110048320"/>
      </c:barChart>
      <c:catAx>
        <c:axId val="-2110051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0048320"/>
        <c:crosses val="autoZero"/>
        <c:auto val="1"/>
        <c:lblAlgn val="ctr"/>
        <c:lblOffset val="100"/>
        <c:noMultiLvlLbl val="0"/>
      </c:catAx>
      <c:valAx>
        <c:axId val="-2110048320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0051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S:L 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'Hybrid Charts'!$A$317</c:f>
              <c:strCache>
                <c:ptCount val="1"/>
                <c:pt idx="0">
                  <c:v>1946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'Hybrid Charts'!$B$316:$E$316</c:f>
              <c:strCache>
                <c:ptCount val="4"/>
                <c:pt idx="0">
                  <c:v>Average of -2S:LNKg</c:v>
                </c:pt>
                <c:pt idx="1">
                  <c:v>Average of R1S:LNKg</c:v>
                </c:pt>
                <c:pt idx="2">
                  <c:v>Average of +2S:LNKg</c:v>
                </c:pt>
                <c:pt idx="3">
                  <c:v>Average of R6S:LNKg</c:v>
                </c:pt>
              </c:strCache>
            </c:strRef>
          </c:cat>
          <c:val>
            <c:numRef>
              <c:f>'Hybrid Charts'!$B$317:$E$317</c:f>
              <c:numCache>
                <c:formatCode>0.00</c:formatCode>
                <c:ptCount val="4"/>
                <c:pt idx="0">
                  <c:v>0.626056561337339</c:v>
                </c:pt>
                <c:pt idx="1">
                  <c:v>0.58194667354154039</c:v>
                </c:pt>
                <c:pt idx="2">
                  <c:v>0.49930686253844142</c:v>
                </c:pt>
                <c:pt idx="3">
                  <c:v>0.85587135045735252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B8-410D-AF27-8BD66327CF41}"/>
            </c:ext>
          </c:extLst>
        </c:ser>
        <c:ser>
          <c:idx val="1"/>
          <c:order val="1"/>
          <c:tx>
            <c:strRef>
              <c:f>'Hybrid Charts'!$A$318</c:f>
              <c:strCache>
                <c:ptCount val="1"/>
                <c:pt idx="0">
                  <c:v>1958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'Hybrid Charts'!$B$316:$E$316</c:f>
              <c:strCache>
                <c:ptCount val="4"/>
                <c:pt idx="0">
                  <c:v>Average of -2S:LNKg</c:v>
                </c:pt>
                <c:pt idx="1">
                  <c:v>Average of R1S:LNKg</c:v>
                </c:pt>
                <c:pt idx="2">
                  <c:v>Average of +2S:LNKg</c:v>
                </c:pt>
                <c:pt idx="3">
                  <c:v>Average of R6S:LNKg</c:v>
                </c:pt>
              </c:strCache>
            </c:strRef>
          </c:cat>
          <c:val>
            <c:numRef>
              <c:f>'Hybrid Charts'!$B$318:$E$318</c:f>
              <c:numCache>
                <c:formatCode>0.00</c:formatCode>
                <c:ptCount val="4"/>
                <c:pt idx="0">
                  <c:v>0.555928855422547</c:v>
                </c:pt>
                <c:pt idx="1">
                  <c:v>0.55496125874680247</c:v>
                </c:pt>
                <c:pt idx="2">
                  <c:v>0.46607955696970277</c:v>
                </c:pt>
                <c:pt idx="3">
                  <c:v>0.79114575693900968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B8-410D-AF27-8BD66327CF41}"/>
            </c:ext>
          </c:extLst>
        </c:ser>
        <c:ser>
          <c:idx val="2"/>
          <c:order val="2"/>
          <c:tx>
            <c:strRef>
              <c:f>'Hybrid Charts'!$A$319</c:f>
              <c:strCache>
                <c:ptCount val="1"/>
                <c:pt idx="0">
                  <c:v>1967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'Hybrid Charts'!$B$316:$E$316</c:f>
              <c:strCache>
                <c:ptCount val="4"/>
                <c:pt idx="0">
                  <c:v>Average of -2S:LNKg</c:v>
                </c:pt>
                <c:pt idx="1">
                  <c:v>Average of R1S:LNKg</c:v>
                </c:pt>
                <c:pt idx="2">
                  <c:v>Average of +2S:LNKg</c:v>
                </c:pt>
                <c:pt idx="3">
                  <c:v>Average of R6S:LNKg</c:v>
                </c:pt>
              </c:strCache>
            </c:strRef>
          </c:cat>
          <c:val>
            <c:numRef>
              <c:f>'Hybrid Charts'!$B$319:$E$319</c:f>
              <c:numCache>
                <c:formatCode>0.00</c:formatCode>
                <c:ptCount val="4"/>
                <c:pt idx="0">
                  <c:v>0.57194992986724946</c:v>
                </c:pt>
                <c:pt idx="1">
                  <c:v>0.54820153199732491</c:v>
                </c:pt>
                <c:pt idx="2">
                  <c:v>0.49616298687507904</c:v>
                </c:pt>
                <c:pt idx="3">
                  <c:v>0.71395276374945926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B8-410D-AF27-8BD66327CF41}"/>
            </c:ext>
          </c:extLst>
        </c:ser>
        <c:ser>
          <c:idx val="3"/>
          <c:order val="3"/>
          <c:tx>
            <c:strRef>
              <c:f>'Hybrid Charts'!$A$320</c:f>
              <c:strCache>
                <c:ptCount val="1"/>
                <c:pt idx="0">
                  <c:v>1976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'Hybrid Charts'!$B$316:$E$316</c:f>
              <c:strCache>
                <c:ptCount val="4"/>
                <c:pt idx="0">
                  <c:v>Average of -2S:LNKg</c:v>
                </c:pt>
                <c:pt idx="1">
                  <c:v>Average of R1S:LNKg</c:v>
                </c:pt>
                <c:pt idx="2">
                  <c:v>Average of +2S:LNKg</c:v>
                </c:pt>
                <c:pt idx="3">
                  <c:v>Average of R6S:LNKg</c:v>
                </c:pt>
              </c:strCache>
            </c:strRef>
          </c:cat>
          <c:val>
            <c:numRef>
              <c:f>'Hybrid Charts'!$B$320:$E$320</c:f>
              <c:numCache>
                <c:formatCode>0.00</c:formatCode>
                <c:ptCount val="4"/>
                <c:pt idx="0">
                  <c:v>0.50727344413445252</c:v>
                </c:pt>
                <c:pt idx="1">
                  <c:v>0.54659919975675975</c:v>
                </c:pt>
                <c:pt idx="2">
                  <c:v>0.45502777089545815</c:v>
                </c:pt>
                <c:pt idx="3">
                  <c:v>0.6625460789886205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9B8-410D-AF27-8BD66327CF41}"/>
            </c:ext>
          </c:extLst>
        </c:ser>
        <c:ser>
          <c:idx val="4"/>
          <c:order val="4"/>
          <c:tx>
            <c:strRef>
              <c:f>'Hybrid Charts'!$A$321</c:f>
              <c:strCache>
                <c:ptCount val="1"/>
                <c:pt idx="0">
                  <c:v>1995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'Hybrid Charts'!$B$316:$E$316</c:f>
              <c:strCache>
                <c:ptCount val="4"/>
                <c:pt idx="0">
                  <c:v>Average of -2S:LNKg</c:v>
                </c:pt>
                <c:pt idx="1">
                  <c:v>Average of R1S:LNKg</c:v>
                </c:pt>
                <c:pt idx="2">
                  <c:v>Average of +2S:LNKg</c:v>
                </c:pt>
                <c:pt idx="3">
                  <c:v>Average of R6S:LNKg</c:v>
                </c:pt>
              </c:strCache>
            </c:strRef>
          </c:cat>
          <c:val>
            <c:numRef>
              <c:f>'Hybrid Charts'!$B$321:$E$321</c:f>
              <c:numCache>
                <c:formatCode>0.00</c:formatCode>
                <c:ptCount val="4"/>
                <c:pt idx="0">
                  <c:v>0.50396145286866967</c:v>
                </c:pt>
                <c:pt idx="1">
                  <c:v>0.45604885039502729</c:v>
                </c:pt>
                <c:pt idx="2">
                  <c:v>0.34656863621796857</c:v>
                </c:pt>
                <c:pt idx="3">
                  <c:v>0.61313554696468853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D7-4D5B-8669-C835A333C643}"/>
            </c:ext>
          </c:extLst>
        </c:ser>
        <c:ser>
          <c:idx val="5"/>
          <c:order val="5"/>
          <c:tx>
            <c:strRef>
              <c:f>'Hybrid Charts'!$A$322</c:f>
              <c:strCache>
                <c:ptCount val="1"/>
                <c:pt idx="0">
                  <c:v>2003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'Hybrid Charts'!$B$316:$E$316</c:f>
              <c:strCache>
                <c:ptCount val="4"/>
                <c:pt idx="0">
                  <c:v>Average of -2S:LNKg</c:v>
                </c:pt>
                <c:pt idx="1">
                  <c:v>Average of R1S:LNKg</c:v>
                </c:pt>
                <c:pt idx="2">
                  <c:v>Average of +2S:LNKg</c:v>
                </c:pt>
                <c:pt idx="3">
                  <c:v>Average of R6S:LNKg</c:v>
                </c:pt>
              </c:strCache>
            </c:strRef>
          </c:cat>
          <c:val>
            <c:numRef>
              <c:f>'Hybrid Charts'!$B$322:$E$322</c:f>
              <c:numCache>
                <c:formatCode>0.00</c:formatCode>
                <c:ptCount val="4"/>
                <c:pt idx="0">
                  <c:v>0.47148211151674502</c:v>
                </c:pt>
                <c:pt idx="1">
                  <c:v>0.43896256187007249</c:v>
                </c:pt>
                <c:pt idx="2">
                  <c:v>0.33634356403522286</c:v>
                </c:pt>
                <c:pt idx="3">
                  <c:v>0.4663729950347909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D7-4D5B-8669-C835A333C643}"/>
            </c:ext>
          </c:extLst>
        </c:ser>
        <c:ser>
          <c:idx val="6"/>
          <c:order val="6"/>
          <c:tx>
            <c:strRef>
              <c:f>'Hybrid Charts'!$A$323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'Hybrid Charts'!$B$316:$E$316</c:f>
              <c:strCache>
                <c:ptCount val="4"/>
                <c:pt idx="0">
                  <c:v>Average of -2S:LNKg</c:v>
                </c:pt>
                <c:pt idx="1">
                  <c:v>Average of R1S:LNKg</c:v>
                </c:pt>
                <c:pt idx="2">
                  <c:v>Average of +2S:LNKg</c:v>
                </c:pt>
                <c:pt idx="3">
                  <c:v>Average of R6S:LNKg</c:v>
                </c:pt>
              </c:strCache>
            </c:strRef>
          </c:cat>
          <c:val>
            <c:numRef>
              <c:f>'Hybrid Charts'!$B$323:$E$323</c:f>
              <c:numCache>
                <c:formatCode>0.00</c:formatCode>
                <c:ptCount val="4"/>
                <c:pt idx="0">
                  <c:v>0.42492848808399342</c:v>
                </c:pt>
                <c:pt idx="1">
                  <c:v>0.44490596233879653</c:v>
                </c:pt>
                <c:pt idx="2">
                  <c:v>0.3400644554706585</c:v>
                </c:pt>
                <c:pt idx="3">
                  <c:v>0.4209491446744919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D7-4D5B-8669-C835A333C6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09966320"/>
        <c:axId val="-2109963008"/>
      </c:barChart>
      <c:catAx>
        <c:axId val="-2109966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9963008"/>
        <c:crosses val="autoZero"/>
        <c:auto val="1"/>
        <c:lblAlgn val="ctr"/>
        <c:lblOffset val="100"/>
        <c:noMultiLvlLbl val="0"/>
      </c:catAx>
      <c:valAx>
        <c:axId val="-210996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9966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S:L Dw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'Hybrid Charts'!$A$326</c:f>
              <c:strCache>
                <c:ptCount val="1"/>
                <c:pt idx="0">
                  <c:v>1946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'Hybrid Charts'!$B$325:$E$325</c:f>
              <c:strCache>
                <c:ptCount val="4"/>
                <c:pt idx="0">
                  <c:v>Average of -2S:LDwKg</c:v>
                </c:pt>
                <c:pt idx="1">
                  <c:v>Average of R1S:LDwKg</c:v>
                </c:pt>
                <c:pt idx="2">
                  <c:v>Average of +2S:LDwKg</c:v>
                </c:pt>
                <c:pt idx="3">
                  <c:v>Average of R6S:LDwK</c:v>
                </c:pt>
              </c:strCache>
            </c:strRef>
          </c:cat>
          <c:val>
            <c:numRef>
              <c:f>'Hybrid Charts'!$B$326:$E$326</c:f>
              <c:numCache>
                <c:formatCode>0.00</c:formatCode>
                <c:ptCount val="4"/>
                <c:pt idx="0">
                  <c:v>1.3148465727531808</c:v>
                </c:pt>
                <c:pt idx="1">
                  <c:v>1.8216697437389859</c:v>
                </c:pt>
                <c:pt idx="2">
                  <c:v>1.7598340743158085</c:v>
                </c:pt>
                <c:pt idx="3">
                  <c:v>1.27188709217621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21-4FCF-B70D-FD2D8D51DADE}"/>
            </c:ext>
          </c:extLst>
        </c:ser>
        <c:ser>
          <c:idx val="1"/>
          <c:order val="1"/>
          <c:tx>
            <c:strRef>
              <c:f>'Hybrid Charts'!$A$327</c:f>
              <c:strCache>
                <c:ptCount val="1"/>
                <c:pt idx="0">
                  <c:v>1958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'Hybrid Charts'!$B$325:$E$325</c:f>
              <c:strCache>
                <c:ptCount val="4"/>
                <c:pt idx="0">
                  <c:v>Average of -2S:LDwKg</c:v>
                </c:pt>
                <c:pt idx="1">
                  <c:v>Average of R1S:LDwKg</c:v>
                </c:pt>
                <c:pt idx="2">
                  <c:v>Average of +2S:LDwKg</c:v>
                </c:pt>
                <c:pt idx="3">
                  <c:v>Average of R6S:LDwK</c:v>
                </c:pt>
              </c:strCache>
            </c:strRef>
          </c:cat>
          <c:val>
            <c:numRef>
              <c:f>'Hybrid Charts'!$B$327:$E$327</c:f>
              <c:numCache>
                <c:formatCode>0.00</c:formatCode>
                <c:ptCount val="4"/>
                <c:pt idx="0">
                  <c:v>1.1554107505859248</c:v>
                </c:pt>
                <c:pt idx="1">
                  <c:v>1.7185336526398303</c:v>
                </c:pt>
                <c:pt idx="2">
                  <c:v>1.6257120182506151</c:v>
                </c:pt>
                <c:pt idx="3">
                  <c:v>1.162034710920435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21-4FCF-B70D-FD2D8D51DADE}"/>
            </c:ext>
          </c:extLst>
        </c:ser>
        <c:ser>
          <c:idx val="2"/>
          <c:order val="2"/>
          <c:tx>
            <c:strRef>
              <c:f>'Hybrid Charts'!$A$328</c:f>
              <c:strCache>
                <c:ptCount val="1"/>
                <c:pt idx="0">
                  <c:v>1967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'Hybrid Charts'!$B$325:$E$325</c:f>
              <c:strCache>
                <c:ptCount val="4"/>
                <c:pt idx="0">
                  <c:v>Average of -2S:LDwKg</c:v>
                </c:pt>
                <c:pt idx="1">
                  <c:v>Average of R1S:LDwKg</c:v>
                </c:pt>
                <c:pt idx="2">
                  <c:v>Average of +2S:LDwKg</c:v>
                </c:pt>
                <c:pt idx="3">
                  <c:v>Average of R6S:LDwK</c:v>
                </c:pt>
              </c:strCache>
            </c:strRef>
          </c:cat>
          <c:val>
            <c:numRef>
              <c:f>'Hybrid Charts'!$B$328:$E$328</c:f>
              <c:numCache>
                <c:formatCode>0.00</c:formatCode>
                <c:ptCount val="4"/>
                <c:pt idx="0">
                  <c:v>1.2279171665155402</c:v>
                </c:pt>
                <c:pt idx="1">
                  <c:v>1.9110685345259146</c:v>
                </c:pt>
                <c:pt idx="2">
                  <c:v>1.7736865248529183</c:v>
                </c:pt>
                <c:pt idx="3">
                  <c:v>1.1549420370471644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C21-4FCF-B70D-FD2D8D51DADE}"/>
            </c:ext>
          </c:extLst>
        </c:ser>
        <c:ser>
          <c:idx val="3"/>
          <c:order val="3"/>
          <c:tx>
            <c:strRef>
              <c:f>'Hybrid Charts'!$A$329</c:f>
              <c:strCache>
                <c:ptCount val="1"/>
                <c:pt idx="0">
                  <c:v>1976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'Hybrid Charts'!$B$325:$E$325</c:f>
              <c:strCache>
                <c:ptCount val="4"/>
                <c:pt idx="0">
                  <c:v>Average of -2S:LDwKg</c:v>
                </c:pt>
                <c:pt idx="1">
                  <c:v>Average of R1S:LDwKg</c:v>
                </c:pt>
                <c:pt idx="2">
                  <c:v>Average of +2S:LDwKg</c:v>
                </c:pt>
                <c:pt idx="3">
                  <c:v>Average of R6S:LDwK</c:v>
                </c:pt>
              </c:strCache>
            </c:strRef>
          </c:cat>
          <c:val>
            <c:numRef>
              <c:f>'Hybrid Charts'!$B$329:$E$329</c:f>
              <c:numCache>
                <c:formatCode>0.00</c:formatCode>
                <c:ptCount val="4"/>
                <c:pt idx="0">
                  <c:v>1.2517344710663718</c:v>
                </c:pt>
                <c:pt idx="1">
                  <c:v>1.9109931274217826</c:v>
                </c:pt>
                <c:pt idx="2">
                  <c:v>1.9800782526381793</c:v>
                </c:pt>
                <c:pt idx="3">
                  <c:v>1.1714150944685948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C21-4FCF-B70D-FD2D8D51DADE}"/>
            </c:ext>
          </c:extLst>
        </c:ser>
        <c:ser>
          <c:idx val="4"/>
          <c:order val="4"/>
          <c:tx>
            <c:strRef>
              <c:f>'Hybrid Charts'!$A$330</c:f>
              <c:strCache>
                <c:ptCount val="1"/>
                <c:pt idx="0">
                  <c:v>1995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'Hybrid Charts'!$B$325:$E$325</c:f>
              <c:strCache>
                <c:ptCount val="4"/>
                <c:pt idx="0">
                  <c:v>Average of -2S:LDwKg</c:v>
                </c:pt>
                <c:pt idx="1">
                  <c:v>Average of R1S:LDwKg</c:v>
                </c:pt>
                <c:pt idx="2">
                  <c:v>Average of +2S:LDwKg</c:v>
                </c:pt>
                <c:pt idx="3">
                  <c:v>Average of R6S:LDwK</c:v>
                </c:pt>
              </c:strCache>
            </c:strRef>
          </c:cat>
          <c:val>
            <c:numRef>
              <c:f>'Hybrid Charts'!$B$330:$E$330</c:f>
              <c:numCache>
                <c:formatCode>0.00</c:formatCode>
                <c:ptCount val="4"/>
                <c:pt idx="0">
                  <c:v>1.1725215369579893</c:v>
                </c:pt>
                <c:pt idx="1">
                  <c:v>1.7077549957827467</c:v>
                </c:pt>
                <c:pt idx="2">
                  <c:v>1.5143285864188898</c:v>
                </c:pt>
                <c:pt idx="3">
                  <c:v>1.0908166903790193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C21-4FCF-B70D-FD2D8D51DADE}"/>
            </c:ext>
          </c:extLst>
        </c:ser>
        <c:ser>
          <c:idx val="5"/>
          <c:order val="5"/>
          <c:tx>
            <c:strRef>
              <c:f>'Hybrid Charts'!$A$331</c:f>
              <c:strCache>
                <c:ptCount val="1"/>
                <c:pt idx="0">
                  <c:v>2003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'Hybrid Charts'!$B$325:$E$325</c:f>
              <c:strCache>
                <c:ptCount val="4"/>
                <c:pt idx="0">
                  <c:v>Average of -2S:LDwKg</c:v>
                </c:pt>
                <c:pt idx="1">
                  <c:v>Average of R1S:LDwKg</c:v>
                </c:pt>
                <c:pt idx="2">
                  <c:v>Average of +2S:LDwKg</c:v>
                </c:pt>
                <c:pt idx="3">
                  <c:v>Average of R6S:LDwK</c:v>
                </c:pt>
              </c:strCache>
            </c:strRef>
          </c:cat>
          <c:val>
            <c:numRef>
              <c:f>'Hybrid Charts'!$B$331:$E$331</c:f>
              <c:numCache>
                <c:formatCode>0.00</c:formatCode>
                <c:ptCount val="4"/>
                <c:pt idx="0">
                  <c:v>1.1205654907513207</c:v>
                </c:pt>
                <c:pt idx="1">
                  <c:v>1.6710029801116189</c:v>
                </c:pt>
                <c:pt idx="2">
                  <c:v>1.5852914977525574</c:v>
                </c:pt>
                <c:pt idx="3">
                  <c:v>1.0155152262851719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C21-4FCF-B70D-FD2D8D51DADE}"/>
            </c:ext>
          </c:extLst>
        </c:ser>
        <c:ser>
          <c:idx val="6"/>
          <c:order val="6"/>
          <c:tx>
            <c:strRef>
              <c:f>'Hybrid Charts'!$A$332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'Hybrid Charts'!$B$325:$E$325</c:f>
              <c:strCache>
                <c:ptCount val="4"/>
                <c:pt idx="0">
                  <c:v>Average of -2S:LDwKg</c:v>
                </c:pt>
                <c:pt idx="1">
                  <c:v>Average of R1S:LDwKg</c:v>
                </c:pt>
                <c:pt idx="2">
                  <c:v>Average of +2S:LDwKg</c:v>
                </c:pt>
                <c:pt idx="3">
                  <c:v>Average of R6S:LDwK</c:v>
                </c:pt>
              </c:strCache>
            </c:strRef>
          </c:cat>
          <c:val>
            <c:numRef>
              <c:f>'Hybrid Charts'!$B$332:$E$332</c:f>
              <c:numCache>
                <c:formatCode>0.00</c:formatCode>
                <c:ptCount val="4"/>
                <c:pt idx="0">
                  <c:v>1.0939558664275937</c:v>
                </c:pt>
                <c:pt idx="1">
                  <c:v>1.7599659091808726</c:v>
                </c:pt>
                <c:pt idx="2">
                  <c:v>1.65562131609131</c:v>
                </c:pt>
                <c:pt idx="3">
                  <c:v>1.1209542679706537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C21-4FCF-B70D-FD2D8D51D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09894784"/>
        <c:axId val="-2109891472"/>
      </c:barChart>
      <c:catAx>
        <c:axId val="-2109894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9891472"/>
        <c:crosses val="autoZero"/>
        <c:auto val="1"/>
        <c:lblAlgn val="ctr"/>
        <c:lblOffset val="100"/>
        <c:noMultiLvlLbl val="0"/>
      </c:catAx>
      <c:valAx>
        <c:axId val="-2109891472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9894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Remob Total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'Hybrid Charts'!$B$334</c:f>
              <c:strCache>
                <c:ptCount val="1"/>
                <c:pt idx="0">
                  <c:v>Average of R6StmRemobNKg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'Hybrid Charts'!$A$335:$A$341</c:f>
              <c:numCache>
                <c:formatCode>General</c:formatCode>
                <c:ptCount val="7"/>
                <c:pt idx="0">
                  <c:v>1946</c:v>
                </c:pt>
                <c:pt idx="1">
                  <c:v>1958</c:v>
                </c:pt>
                <c:pt idx="2">
                  <c:v>1967</c:v>
                </c:pt>
                <c:pt idx="3">
                  <c:v>1976</c:v>
                </c:pt>
                <c:pt idx="4">
                  <c:v>1995</c:v>
                </c:pt>
                <c:pt idx="5">
                  <c:v>2003</c:v>
                </c:pt>
                <c:pt idx="6">
                  <c:v>2015</c:v>
                </c:pt>
              </c:numCache>
            </c:numRef>
          </c:cat>
          <c:val>
            <c:numRef>
              <c:f>'Hybrid Charts'!$B$335:$B$341</c:f>
              <c:numCache>
                <c:formatCode>0.00</c:formatCode>
                <c:ptCount val="7"/>
                <c:pt idx="0">
                  <c:v>16.644802828113214</c:v>
                </c:pt>
                <c:pt idx="1">
                  <c:v>19.982600854770702</c:v>
                </c:pt>
                <c:pt idx="2">
                  <c:v>22.901666212797984</c:v>
                </c:pt>
                <c:pt idx="3">
                  <c:v>17.683526475465467</c:v>
                </c:pt>
                <c:pt idx="4">
                  <c:v>17.298165412915928</c:v>
                </c:pt>
                <c:pt idx="5">
                  <c:v>20.015174693677491</c:v>
                </c:pt>
                <c:pt idx="6">
                  <c:v>24.01473311524067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F2-4E53-951F-A7879B8926A9}"/>
            </c:ext>
          </c:extLst>
        </c:ser>
        <c:ser>
          <c:idx val="1"/>
          <c:order val="1"/>
          <c:tx>
            <c:strRef>
              <c:f>'Hybrid Charts'!$C$334</c:f>
              <c:strCache>
                <c:ptCount val="1"/>
                <c:pt idx="0">
                  <c:v>Average of R6LvsRemobNKg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'Hybrid Charts'!$A$335:$A$341</c:f>
              <c:numCache>
                <c:formatCode>General</c:formatCode>
                <c:ptCount val="7"/>
                <c:pt idx="0">
                  <c:v>1946</c:v>
                </c:pt>
                <c:pt idx="1">
                  <c:v>1958</c:v>
                </c:pt>
                <c:pt idx="2">
                  <c:v>1967</c:v>
                </c:pt>
                <c:pt idx="3">
                  <c:v>1976</c:v>
                </c:pt>
                <c:pt idx="4">
                  <c:v>1995</c:v>
                </c:pt>
                <c:pt idx="5">
                  <c:v>2003</c:v>
                </c:pt>
                <c:pt idx="6">
                  <c:v>2015</c:v>
                </c:pt>
              </c:numCache>
            </c:numRef>
          </c:cat>
          <c:val>
            <c:numRef>
              <c:f>'Hybrid Charts'!$C$335:$C$341</c:f>
              <c:numCache>
                <c:formatCode>0.00</c:formatCode>
                <c:ptCount val="7"/>
                <c:pt idx="0">
                  <c:v>39.714760489212246</c:v>
                </c:pt>
                <c:pt idx="1">
                  <c:v>46.264627202162721</c:v>
                </c:pt>
                <c:pt idx="2">
                  <c:v>45.678871809818553</c:v>
                </c:pt>
                <c:pt idx="3">
                  <c:v>36.289439860896636</c:v>
                </c:pt>
                <c:pt idx="4">
                  <c:v>46.431991894174431</c:v>
                </c:pt>
                <c:pt idx="5">
                  <c:v>44.127824453703958</c:v>
                </c:pt>
                <c:pt idx="6">
                  <c:v>45.280792935762065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F2-4E53-951F-A7879B8926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21795104"/>
        <c:axId val="-2121791808"/>
      </c:barChart>
      <c:catAx>
        <c:axId val="-2121795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1791808"/>
        <c:crosses val="autoZero"/>
        <c:auto val="1"/>
        <c:lblAlgn val="ctr"/>
        <c:lblOffset val="100"/>
        <c:noMultiLvlLbl val="0"/>
      </c:catAx>
      <c:valAx>
        <c:axId val="-212179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1795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Remob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'Hybrid Charts'!$B$334</c:f>
              <c:strCache>
                <c:ptCount val="1"/>
                <c:pt idx="0">
                  <c:v>Average of R6StmRemobNKg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'Hybrid Charts'!$A$335:$A$341</c:f>
              <c:numCache>
                <c:formatCode>General</c:formatCode>
                <c:ptCount val="7"/>
                <c:pt idx="0">
                  <c:v>1946</c:v>
                </c:pt>
                <c:pt idx="1">
                  <c:v>1958</c:v>
                </c:pt>
                <c:pt idx="2">
                  <c:v>1967</c:v>
                </c:pt>
                <c:pt idx="3">
                  <c:v>1976</c:v>
                </c:pt>
                <c:pt idx="4">
                  <c:v>1995</c:v>
                </c:pt>
                <c:pt idx="5">
                  <c:v>2003</c:v>
                </c:pt>
                <c:pt idx="6">
                  <c:v>2015</c:v>
                </c:pt>
              </c:numCache>
            </c:numRef>
          </c:cat>
          <c:val>
            <c:numRef>
              <c:f>'Hybrid Charts'!$B$335:$B$341</c:f>
              <c:numCache>
                <c:formatCode>0.00</c:formatCode>
                <c:ptCount val="7"/>
                <c:pt idx="0">
                  <c:v>16.644802828113214</c:v>
                </c:pt>
                <c:pt idx="1">
                  <c:v>19.982600854770702</c:v>
                </c:pt>
                <c:pt idx="2">
                  <c:v>22.901666212797984</c:v>
                </c:pt>
                <c:pt idx="3">
                  <c:v>17.683526475465467</c:v>
                </c:pt>
                <c:pt idx="4">
                  <c:v>17.298165412915928</c:v>
                </c:pt>
                <c:pt idx="5">
                  <c:v>20.015174693677491</c:v>
                </c:pt>
                <c:pt idx="6">
                  <c:v>24.01473311524067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04-4A4C-BDD2-794BCDDBBEDF}"/>
            </c:ext>
          </c:extLst>
        </c:ser>
        <c:ser>
          <c:idx val="1"/>
          <c:order val="1"/>
          <c:tx>
            <c:strRef>
              <c:f>'Hybrid Charts'!$C$334</c:f>
              <c:strCache>
                <c:ptCount val="1"/>
                <c:pt idx="0">
                  <c:v>Average of R6LvsRemobNKg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'Hybrid Charts'!$A$335:$A$341</c:f>
              <c:numCache>
                <c:formatCode>General</c:formatCode>
                <c:ptCount val="7"/>
                <c:pt idx="0">
                  <c:v>1946</c:v>
                </c:pt>
                <c:pt idx="1">
                  <c:v>1958</c:v>
                </c:pt>
                <c:pt idx="2">
                  <c:v>1967</c:v>
                </c:pt>
                <c:pt idx="3">
                  <c:v>1976</c:v>
                </c:pt>
                <c:pt idx="4">
                  <c:v>1995</c:v>
                </c:pt>
                <c:pt idx="5">
                  <c:v>2003</c:v>
                </c:pt>
                <c:pt idx="6">
                  <c:v>2015</c:v>
                </c:pt>
              </c:numCache>
            </c:numRef>
          </c:cat>
          <c:val>
            <c:numRef>
              <c:f>'Hybrid Charts'!$C$335:$C$341</c:f>
              <c:numCache>
                <c:formatCode>0.00</c:formatCode>
                <c:ptCount val="7"/>
                <c:pt idx="0">
                  <c:v>39.714760489212246</c:v>
                </c:pt>
                <c:pt idx="1">
                  <c:v>46.264627202162721</c:v>
                </c:pt>
                <c:pt idx="2">
                  <c:v>45.678871809818553</c:v>
                </c:pt>
                <c:pt idx="3">
                  <c:v>36.289439860896636</c:v>
                </c:pt>
                <c:pt idx="4">
                  <c:v>46.431991894174431</c:v>
                </c:pt>
                <c:pt idx="5">
                  <c:v>44.127824453703958</c:v>
                </c:pt>
                <c:pt idx="6">
                  <c:v>45.280792935762065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04-4A4C-BDD2-794BCDDBBE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30843056"/>
        <c:axId val="-2135729408"/>
      </c:barChart>
      <c:catAx>
        <c:axId val="-2130843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5729408"/>
        <c:crosses val="autoZero"/>
        <c:auto val="1"/>
        <c:lblAlgn val="ctr"/>
        <c:lblOffset val="100"/>
        <c:noMultiLvlLbl val="0"/>
      </c:catAx>
      <c:valAx>
        <c:axId val="-213572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0843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'Hybrid Charts'!$B$344</c:f>
              <c:strCache>
                <c:ptCount val="1"/>
                <c:pt idx="0">
                  <c:v>0_0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2599300087489098"/>
                  <c:y val="-2.92541557305337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0.3852x - 702.25</a:t>
                    </a:r>
                    <a:br>
                      <a:rPr lang="en-US" baseline="0"/>
                    </a:br>
                    <a:r>
                      <a:rPr lang="en-US" baseline="0"/>
                      <a:t>R² = 0.8863</a:t>
                    </a:r>
                  </a:p>
                  <a:p>
                    <a:pPr>
                      <a:defRPr/>
                    </a:pPr>
                    <a:r>
                      <a:rPr lang="en-US" baseline="0"/>
                      <a:t>Blue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'Hybrid Charts'!$A$345:$A$351</c:f>
              <c:numCache>
                <c:formatCode>General</c:formatCode>
                <c:ptCount val="7"/>
                <c:pt idx="0">
                  <c:v>1946</c:v>
                </c:pt>
                <c:pt idx="1">
                  <c:v>1958</c:v>
                </c:pt>
                <c:pt idx="2">
                  <c:v>1967</c:v>
                </c:pt>
                <c:pt idx="3">
                  <c:v>1976</c:v>
                </c:pt>
                <c:pt idx="4">
                  <c:v>1995</c:v>
                </c:pt>
                <c:pt idx="5">
                  <c:v>2003</c:v>
                </c:pt>
                <c:pt idx="6">
                  <c:v>2015</c:v>
                </c:pt>
              </c:numCache>
            </c:numRef>
          </c:xVal>
          <c:yVal>
            <c:numRef>
              <c:f>'Hybrid Charts'!$B$345:$B$351</c:f>
              <c:numCache>
                <c:formatCode>0.00</c:formatCode>
                <c:ptCount val="7"/>
                <c:pt idx="0">
                  <c:v>46.039658065945787</c:v>
                </c:pt>
                <c:pt idx="1">
                  <c:v>57.629870679396099</c:v>
                </c:pt>
                <c:pt idx="2">
                  <c:v>55.444694815281061</c:v>
                </c:pt>
                <c:pt idx="3">
                  <c:v>54.640804375533968</c:v>
                </c:pt>
                <c:pt idx="4">
                  <c:v>63.084084229994687</c:v>
                </c:pt>
                <c:pt idx="5">
                  <c:v>69.132355990424358</c:v>
                </c:pt>
                <c:pt idx="6">
                  <c:v>77.187180850846104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92-4F4D-A72B-68C761E6E37D}"/>
            </c:ext>
          </c:extLst>
        </c:ser>
        <c:ser>
          <c:idx val="1"/>
          <c:order val="1"/>
          <c:tx>
            <c:strRef>
              <c:f>'Hybrid Charts'!$C$344</c:f>
              <c:strCache>
                <c:ptCount val="1"/>
                <c:pt idx="0">
                  <c:v>200_0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1784776902887103E-2"/>
                  <c:y val="0.14806503353747499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0.2793x - 502.19</a:t>
                    </a:r>
                    <a:br>
                      <a:rPr lang="en-US" baseline="0"/>
                    </a:br>
                    <a:r>
                      <a:rPr lang="en-US" baseline="0"/>
                      <a:t>R² = 0.9536</a:t>
                    </a:r>
                  </a:p>
                  <a:p>
                    <a:pPr>
                      <a:defRPr/>
                    </a:pPr>
                    <a:r>
                      <a:rPr lang="en-US" baseline="0"/>
                      <a:t>Orange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'Hybrid Charts'!$A$345:$A$351</c:f>
              <c:numCache>
                <c:formatCode>General</c:formatCode>
                <c:ptCount val="7"/>
                <c:pt idx="0">
                  <c:v>1946</c:v>
                </c:pt>
                <c:pt idx="1">
                  <c:v>1958</c:v>
                </c:pt>
                <c:pt idx="2">
                  <c:v>1967</c:v>
                </c:pt>
                <c:pt idx="3">
                  <c:v>1976</c:v>
                </c:pt>
                <c:pt idx="4">
                  <c:v>1995</c:v>
                </c:pt>
                <c:pt idx="5">
                  <c:v>2003</c:v>
                </c:pt>
                <c:pt idx="6">
                  <c:v>2015</c:v>
                </c:pt>
              </c:numCache>
            </c:numRef>
          </c:xVal>
          <c:yVal>
            <c:numRef>
              <c:f>'Hybrid Charts'!$C$345:$C$351</c:f>
              <c:numCache>
                <c:formatCode>0.00</c:formatCode>
                <c:ptCount val="7"/>
                <c:pt idx="0">
                  <c:v>42.855907361451251</c:v>
                </c:pt>
                <c:pt idx="1">
                  <c:v>42.833936987074878</c:v>
                </c:pt>
                <c:pt idx="2">
                  <c:v>47.672384234289432</c:v>
                </c:pt>
                <c:pt idx="3">
                  <c:v>50.241072009234934</c:v>
                </c:pt>
                <c:pt idx="4">
                  <c:v>52.599943326437227</c:v>
                </c:pt>
                <c:pt idx="5">
                  <c:v>57.341883397023196</c:v>
                </c:pt>
                <c:pt idx="6">
                  <c:v>62.13490447734614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992-4F4D-A72B-68C761E6E37D}"/>
            </c:ext>
          </c:extLst>
        </c:ser>
        <c:ser>
          <c:idx val="2"/>
          <c:order val="2"/>
          <c:tx>
            <c:strRef>
              <c:f>'Hybrid Charts'!$D$344</c:f>
              <c:strCache>
                <c:ptCount val="1"/>
                <c:pt idx="0">
                  <c:v>0_0-Plateau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4006999125109399E-2"/>
                  <c:y val="-0.16708333333333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0.5772x - 1086.9</a:t>
                    </a:r>
                    <a:br>
                      <a:rPr lang="en-US" baseline="0"/>
                    </a:br>
                    <a:r>
                      <a:rPr lang="en-US" baseline="0"/>
                      <a:t>R² = 0.984</a:t>
                    </a:r>
                  </a:p>
                  <a:p>
                    <a:pPr>
                      <a:defRPr/>
                    </a:pPr>
                    <a:r>
                      <a:rPr lang="en-US" baseline="0"/>
                      <a:t>Gray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'Hybrid Charts'!$A$345:$A$351</c:f>
              <c:numCache>
                <c:formatCode>General</c:formatCode>
                <c:ptCount val="7"/>
                <c:pt idx="0">
                  <c:v>1946</c:v>
                </c:pt>
                <c:pt idx="1">
                  <c:v>1958</c:v>
                </c:pt>
                <c:pt idx="2">
                  <c:v>1967</c:v>
                </c:pt>
                <c:pt idx="3">
                  <c:v>1976</c:v>
                </c:pt>
                <c:pt idx="4">
                  <c:v>1995</c:v>
                </c:pt>
                <c:pt idx="5">
                  <c:v>2003</c:v>
                </c:pt>
                <c:pt idx="6">
                  <c:v>2015</c:v>
                </c:pt>
              </c:numCache>
            </c:numRef>
          </c:xVal>
          <c:yVal>
            <c:numRef>
              <c:f>'Hybrid Charts'!$D$345:$D$351</c:f>
              <c:numCache>
                <c:formatCode>0.00</c:formatCode>
                <c:ptCount val="7"/>
                <c:pt idx="3">
                  <c:v>54.640804375533968</c:v>
                </c:pt>
                <c:pt idx="4">
                  <c:v>63.084084229994687</c:v>
                </c:pt>
                <c:pt idx="5">
                  <c:v>69.132355990424358</c:v>
                </c:pt>
                <c:pt idx="6">
                  <c:v>77.187180850846104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992-4F4D-A72B-68C761E6E3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6068096"/>
        <c:axId val="-2116065040"/>
      </c:scatterChart>
      <c:valAx>
        <c:axId val="-2116068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6065040"/>
        <c:crosses val="autoZero"/>
        <c:crossBetween val="midCat"/>
      </c:valAx>
      <c:valAx>
        <c:axId val="-211606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6068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'Hybrid Charts'!$N$347</c:f>
              <c:strCache>
                <c:ptCount val="1"/>
                <c:pt idx="0">
                  <c:v>0_200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4006999125109399E-2"/>
                  <c:y val="0.1965715223097110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0.3131x - 585.56</a:t>
                    </a:r>
                    <a:br>
                      <a:rPr lang="en-US" baseline="0"/>
                    </a:br>
                    <a:r>
                      <a:rPr lang="en-US" baseline="0"/>
                      <a:t>R² = 0.8822</a:t>
                    </a:r>
                  </a:p>
                  <a:p>
                    <a:pPr>
                      <a:defRPr/>
                    </a:pPr>
                    <a:r>
                      <a:rPr lang="en-US" baseline="0"/>
                      <a:t>Blue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'Hybrid Charts'!$M$348:$M$354</c:f>
              <c:numCache>
                <c:formatCode>General</c:formatCode>
                <c:ptCount val="7"/>
                <c:pt idx="0">
                  <c:v>1946</c:v>
                </c:pt>
                <c:pt idx="1">
                  <c:v>1958</c:v>
                </c:pt>
                <c:pt idx="2">
                  <c:v>1967</c:v>
                </c:pt>
                <c:pt idx="3">
                  <c:v>1976</c:v>
                </c:pt>
                <c:pt idx="4">
                  <c:v>1995</c:v>
                </c:pt>
                <c:pt idx="5">
                  <c:v>2003</c:v>
                </c:pt>
                <c:pt idx="6">
                  <c:v>2015</c:v>
                </c:pt>
              </c:numCache>
            </c:numRef>
          </c:xVal>
          <c:yVal>
            <c:numRef>
              <c:f>'Hybrid Charts'!$N$348:$N$354</c:f>
              <c:numCache>
                <c:formatCode>0.00</c:formatCode>
                <c:ptCount val="7"/>
                <c:pt idx="0">
                  <c:v>27.16793799182852</c:v>
                </c:pt>
                <c:pt idx="1">
                  <c:v>27.47435037096038</c:v>
                </c:pt>
                <c:pt idx="2">
                  <c:v>25.173295209969965</c:v>
                </c:pt>
                <c:pt idx="3">
                  <c:v>31.297485195708557</c:v>
                </c:pt>
                <c:pt idx="4">
                  <c:v>41.705365222371334</c:v>
                </c:pt>
                <c:pt idx="5">
                  <c:v>42.602449304963642</c:v>
                </c:pt>
                <c:pt idx="6">
                  <c:v>44.744594136007578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BA-4D1C-8BF8-97D373A9A537}"/>
            </c:ext>
          </c:extLst>
        </c:ser>
        <c:ser>
          <c:idx val="1"/>
          <c:order val="1"/>
          <c:tx>
            <c:strRef>
              <c:f>'Hybrid Charts'!$O$347</c:f>
              <c:strCache>
                <c:ptCount val="1"/>
                <c:pt idx="0">
                  <c:v>200_0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8310411198600198"/>
                  <c:y val="-0.1809722222222220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0.157x - 257.15</a:t>
                    </a:r>
                    <a:br>
                      <a:rPr lang="en-US" baseline="0"/>
                    </a:br>
                    <a:r>
                      <a:rPr lang="en-US" baseline="0"/>
                      <a:t>R² = 0.5789</a:t>
                    </a:r>
                  </a:p>
                  <a:p>
                    <a:pPr>
                      <a:defRPr/>
                    </a:pPr>
                    <a:r>
                      <a:rPr lang="en-US" baseline="0"/>
                      <a:t>Orange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'Hybrid Charts'!$M$348:$M$354</c:f>
              <c:numCache>
                <c:formatCode>General</c:formatCode>
                <c:ptCount val="7"/>
                <c:pt idx="0">
                  <c:v>1946</c:v>
                </c:pt>
                <c:pt idx="1">
                  <c:v>1958</c:v>
                </c:pt>
                <c:pt idx="2">
                  <c:v>1967</c:v>
                </c:pt>
                <c:pt idx="3">
                  <c:v>1976</c:v>
                </c:pt>
                <c:pt idx="4">
                  <c:v>1995</c:v>
                </c:pt>
                <c:pt idx="5">
                  <c:v>2003</c:v>
                </c:pt>
                <c:pt idx="6">
                  <c:v>2015</c:v>
                </c:pt>
              </c:numCache>
            </c:numRef>
          </c:xVal>
          <c:yVal>
            <c:numRef>
              <c:f>'Hybrid Charts'!$O$348:$O$354</c:f>
              <c:numCache>
                <c:formatCode>0.00</c:formatCode>
                <c:ptCount val="7"/>
                <c:pt idx="0">
                  <c:v>53.83967357861939</c:v>
                </c:pt>
                <c:pt idx="1">
                  <c:v>45.885118249736394</c:v>
                </c:pt>
                <c:pt idx="2">
                  <c:v>50.539794049664664</c:v>
                </c:pt>
                <c:pt idx="3">
                  <c:v>51.769592565972495</c:v>
                </c:pt>
                <c:pt idx="4">
                  <c:v>53.116659511887299</c:v>
                </c:pt>
                <c:pt idx="5">
                  <c:v>59.101211672518524</c:v>
                </c:pt>
                <c:pt idx="6">
                  <c:v>61.289949837226857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BA-4D1C-8BF8-97D373A9A537}"/>
            </c:ext>
          </c:extLst>
        </c:ser>
        <c:ser>
          <c:idx val="2"/>
          <c:order val="2"/>
          <c:tx>
            <c:strRef>
              <c:f>'Hybrid Charts'!$P$347</c:f>
              <c:strCache>
                <c:ptCount val="1"/>
                <c:pt idx="0">
                  <c:v>0_200B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543744531933501"/>
                  <c:y val="0.22635863225430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0.3697x - 698.52</a:t>
                    </a:r>
                    <a:br>
                      <a:rPr lang="en-US" baseline="0"/>
                    </a:br>
                    <a:r>
                      <a:rPr lang="en-US" baseline="0"/>
                      <a:t>R² = 0.924</a:t>
                    </a:r>
                  </a:p>
                  <a:p>
                    <a:pPr>
                      <a:defRPr/>
                    </a:pPr>
                    <a:r>
                      <a:rPr lang="en-US" baseline="0"/>
                      <a:t>Gray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'Hybrid Charts'!$M$348:$M$354</c:f>
              <c:numCache>
                <c:formatCode>General</c:formatCode>
                <c:ptCount val="7"/>
                <c:pt idx="0">
                  <c:v>1946</c:v>
                </c:pt>
                <c:pt idx="1">
                  <c:v>1958</c:v>
                </c:pt>
                <c:pt idx="2">
                  <c:v>1967</c:v>
                </c:pt>
                <c:pt idx="3">
                  <c:v>1976</c:v>
                </c:pt>
                <c:pt idx="4">
                  <c:v>1995</c:v>
                </c:pt>
                <c:pt idx="5">
                  <c:v>2003</c:v>
                </c:pt>
                <c:pt idx="6">
                  <c:v>2015</c:v>
                </c:pt>
              </c:numCache>
            </c:numRef>
          </c:xVal>
          <c:yVal>
            <c:numRef>
              <c:f>'Hybrid Charts'!$P$348:$P$354</c:f>
              <c:numCache>
                <c:formatCode>0.00</c:formatCode>
                <c:ptCount val="7"/>
                <c:pt idx="1">
                  <c:v>27.47435037096038</c:v>
                </c:pt>
                <c:pt idx="2">
                  <c:v>25.173295209969965</c:v>
                </c:pt>
                <c:pt idx="3">
                  <c:v>31.297485195708557</c:v>
                </c:pt>
                <c:pt idx="4">
                  <c:v>41.705365222371334</c:v>
                </c:pt>
                <c:pt idx="5">
                  <c:v>42.602449304963642</c:v>
                </c:pt>
                <c:pt idx="6">
                  <c:v>44.744594136007578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ABA-4D1C-8BF8-97D373A9A537}"/>
            </c:ext>
          </c:extLst>
        </c:ser>
        <c:ser>
          <c:idx val="3"/>
          <c:order val="3"/>
          <c:tx>
            <c:strRef>
              <c:f>'Hybrid Charts'!$Q$347</c:f>
              <c:strCache>
                <c:ptCount val="1"/>
                <c:pt idx="0">
                  <c:v>200_0B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0069991251093602E-3"/>
                  <c:y val="-0.17634259259259299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0.2264x - 395.7</a:t>
                    </a:r>
                    <a:br>
                      <a:rPr lang="en-US" baseline="0"/>
                    </a:br>
                    <a:r>
                      <a:rPr lang="en-US" baseline="0"/>
                      <a:t>R² = 0.8743</a:t>
                    </a:r>
                  </a:p>
                  <a:p>
                    <a:pPr>
                      <a:defRPr/>
                    </a:pPr>
                    <a:r>
                      <a:rPr lang="en-US" baseline="0"/>
                      <a:t>Yellow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'Hybrid Charts'!$M$348:$M$354</c:f>
              <c:numCache>
                <c:formatCode>General</c:formatCode>
                <c:ptCount val="7"/>
                <c:pt idx="0">
                  <c:v>1946</c:v>
                </c:pt>
                <c:pt idx="1">
                  <c:v>1958</c:v>
                </c:pt>
                <c:pt idx="2">
                  <c:v>1967</c:v>
                </c:pt>
                <c:pt idx="3">
                  <c:v>1976</c:v>
                </c:pt>
                <c:pt idx="4">
                  <c:v>1995</c:v>
                </c:pt>
                <c:pt idx="5">
                  <c:v>2003</c:v>
                </c:pt>
                <c:pt idx="6">
                  <c:v>2015</c:v>
                </c:pt>
              </c:numCache>
            </c:numRef>
          </c:xVal>
          <c:yVal>
            <c:numRef>
              <c:f>'Hybrid Charts'!$Q$348:$Q$354</c:f>
              <c:numCache>
                <c:formatCode>General</c:formatCode>
                <c:ptCount val="7"/>
                <c:pt idx="2" formatCode="0.00">
                  <c:v>50.539794049664664</c:v>
                </c:pt>
                <c:pt idx="3" formatCode="0.00">
                  <c:v>51.769592565972495</c:v>
                </c:pt>
                <c:pt idx="4" formatCode="0.00">
                  <c:v>53.116659511887299</c:v>
                </c:pt>
                <c:pt idx="5" formatCode="0.00">
                  <c:v>59.101211672518524</c:v>
                </c:pt>
                <c:pt idx="6" formatCode="0.00">
                  <c:v>61.289949837226857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ABA-4D1C-8BF8-97D373A9A5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8063104"/>
        <c:axId val="-2118060096"/>
      </c:scatterChart>
      <c:valAx>
        <c:axId val="-2118063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8060096"/>
        <c:crosses val="autoZero"/>
        <c:crossBetween val="midCat"/>
      </c:valAx>
      <c:valAx>
        <c:axId val="-211806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8063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'Hybrid Charts'!$B$376</c:f>
              <c:strCache>
                <c:ptCount val="1"/>
                <c:pt idx="0">
                  <c:v>Average of R6StmDwK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'Hybrid Charts'!$A$377:$A$383</c:f>
              <c:numCache>
                <c:formatCode>General</c:formatCode>
                <c:ptCount val="7"/>
                <c:pt idx="0">
                  <c:v>1946</c:v>
                </c:pt>
                <c:pt idx="1">
                  <c:v>1958</c:v>
                </c:pt>
                <c:pt idx="2">
                  <c:v>1967</c:v>
                </c:pt>
                <c:pt idx="3">
                  <c:v>1976</c:v>
                </c:pt>
                <c:pt idx="4">
                  <c:v>1995</c:v>
                </c:pt>
                <c:pt idx="5">
                  <c:v>2003</c:v>
                </c:pt>
                <c:pt idx="6">
                  <c:v>2015</c:v>
                </c:pt>
              </c:numCache>
            </c:numRef>
          </c:cat>
          <c:val>
            <c:numRef>
              <c:f>'Hybrid Charts'!$B$377:$B$383</c:f>
              <c:numCache>
                <c:formatCode>0.00</c:formatCode>
                <c:ptCount val="7"/>
                <c:pt idx="0">
                  <c:v>4776.7538343078832</c:v>
                </c:pt>
                <c:pt idx="1">
                  <c:v>4461.3672142116329</c:v>
                </c:pt>
                <c:pt idx="2">
                  <c:v>4183.9206654809341</c:v>
                </c:pt>
                <c:pt idx="3">
                  <c:v>4709.1109255141719</c:v>
                </c:pt>
                <c:pt idx="4">
                  <c:v>4398.7814944628335</c:v>
                </c:pt>
                <c:pt idx="5">
                  <c:v>4249.4643209860697</c:v>
                </c:pt>
                <c:pt idx="6">
                  <c:v>4440.1940118515222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BC-4E3A-8415-9A12C1D75E59}"/>
            </c:ext>
          </c:extLst>
        </c:ser>
        <c:ser>
          <c:idx val="1"/>
          <c:order val="1"/>
          <c:tx>
            <c:strRef>
              <c:f>'Hybrid Charts'!$C$376</c:f>
              <c:strCache>
                <c:ptCount val="1"/>
                <c:pt idx="0">
                  <c:v>Average of R6LvsDwK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'Hybrid Charts'!$A$377:$A$383</c:f>
              <c:numCache>
                <c:formatCode>General</c:formatCode>
                <c:ptCount val="7"/>
                <c:pt idx="0">
                  <c:v>1946</c:v>
                </c:pt>
                <c:pt idx="1">
                  <c:v>1958</c:v>
                </c:pt>
                <c:pt idx="2">
                  <c:v>1967</c:v>
                </c:pt>
                <c:pt idx="3">
                  <c:v>1976</c:v>
                </c:pt>
                <c:pt idx="4">
                  <c:v>1995</c:v>
                </c:pt>
                <c:pt idx="5">
                  <c:v>2003</c:v>
                </c:pt>
                <c:pt idx="6">
                  <c:v>2015</c:v>
                </c:pt>
              </c:numCache>
            </c:numRef>
          </c:cat>
          <c:val>
            <c:numRef>
              <c:f>'Hybrid Charts'!$C$377:$C$383</c:f>
              <c:numCache>
                <c:formatCode>0.00</c:formatCode>
                <c:ptCount val="7"/>
                <c:pt idx="0">
                  <c:v>3795.5981350617953</c:v>
                </c:pt>
                <c:pt idx="1">
                  <c:v>3867.4999014708019</c:v>
                </c:pt>
                <c:pt idx="2">
                  <c:v>3707.6206446541673</c:v>
                </c:pt>
                <c:pt idx="3">
                  <c:v>4124.9648719959732</c:v>
                </c:pt>
                <c:pt idx="4">
                  <c:v>4059.6111985565099</c:v>
                </c:pt>
                <c:pt idx="5">
                  <c:v>4193.9677835209168</c:v>
                </c:pt>
                <c:pt idx="6">
                  <c:v>4001.2640889785275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BC-4E3A-8415-9A12C1D75E59}"/>
            </c:ext>
          </c:extLst>
        </c:ser>
        <c:ser>
          <c:idx val="2"/>
          <c:order val="2"/>
          <c:tx>
            <c:strRef>
              <c:f>'Hybrid Charts'!$D$376</c:f>
              <c:strCache>
                <c:ptCount val="1"/>
                <c:pt idx="0">
                  <c:v>Average of R6KerDwK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'Hybrid Charts'!$A$377:$A$383</c:f>
              <c:numCache>
                <c:formatCode>General</c:formatCode>
                <c:ptCount val="7"/>
                <c:pt idx="0">
                  <c:v>1946</c:v>
                </c:pt>
                <c:pt idx="1">
                  <c:v>1958</c:v>
                </c:pt>
                <c:pt idx="2">
                  <c:v>1967</c:v>
                </c:pt>
                <c:pt idx="3">
                  <c:v>1976</c:v>
                </c:pt>
                <c:pt idx="4">
                  <c:v>1995</c:v>
                </c:pt>
                <c:pt idx="5">
                  <c:v>2003</c:v>
                </c:pt>
                <c:pt idx="6">
                  <c:v>2015</c:v>
                </c:pt>
              </c:numCache>
            </c:numRef>
          </c:cat>
          <c:val>
            <c:numRef>
              <c:f>'Hybrid Charts'!$D$377:$D$383</c:f>
              <c:numCache>
                <c:formatCode>0.00</c:formatCode>
                <c:ptCount val="7"/>
                <c:pt idx="0">
                  <c:v>7077.0696729320762</c:v>
                </c:pt>
                <c:pt idx="1">
                  <c:v>7592.2453366126147</c:v>
                </c:pt>
                <c:pt idx="2">
                  <c:v>8157.9801220981917</c:v>
                </c:pt>
                <c:pt idx="3">
                  <c:v>8835.6793028656211</c:v>
                </c:pt>
                <c:pt idx="4">
                  <c:v>10109.449231750395</c:v>
                </c:pt>
                <c:pt idx="5">
                  <c:v>10924.01428307188</c:v>
                </c:pt>
                <c:pt idx="6">
                  <c:v>12069.964959071031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BC-4E3A-8415-9A12C1D75E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21764816"/>
        <c:axId val="-2121755008"/>
      </c:barChart>
      <c:catAx>
        <c:axId val="-2121764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1755008"/>
        <c:crosses val="autoZero"/>
        <c:auto val="1"/>
        <c:lblAlgn val="ctr"/>
        <c:lblOffset val="100"/>
        <c:noMultiLvlLbl val="0"/>
      </c:catAx>
      <c:valAx>
        <c:axId val="-212175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1764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'Hybrid Charts'!$B$376</c:f>
              <c:strCache>
                <c:ptCount val="1"/>
                <c:pt idx="0">
                  <c:v>Average of R6StmDwK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'Hybrid Charts'!$A$377:$A$383</c:f>
              <c:numCache>
                <c:formatCode>General</c:formatCode>
                <c:ptCount val="7"/>
                <c:pt idx="0">
                  <c:v>1946</c:v>
                </c:pt>
                <c:pt idx="1">
                  <c:v>1958</c:v>
                </c:pt>
                <c:pt idx="2">
                  <c:v>1967</c:v>
                </c:pt>
                <c:pt idx="3">
                  <c:v>1976</c:v>
                </c:pt>
                <c:pt idx="4">
                  <c:v>1995</c:v>
                </c:pt>
                <c:pt idx="5">
                  <c:v>2003</c:v>
                </c:pt>
                <c:pt idx="6">
                  <c:v>2015</c:v>
                </c:pt>
              </c:numCache>
            </c:numRef>
          </c:cat>
          <c:val>
            <c:numRef>
              <c:f>'Hybrid Charts'!$B$377:$B$383</c:f>
              <c:numCache>
                <c:formatCode>0.00</c:formatCode>
                <c:ptCount val="7"/>
                <c:pt idx="0">
                  <c:v>4776.7538343078832</c:v>
                </c:pt>
                <c:pt idx="1">
                  <c:v>4461.3672142116329</c:v>
                </c:pt>
                <c:pt idx="2">
                  <c:v>4183.9206654809341</c:v>
                </c:pt>
                <c:pt idx="3">
                  <c:v>4709.1109255141719</c:v>
                </c:pt>
                <c:pt idx="4">
                  <c:v>4398.7814944628335</c:v>
                </c:pt>
                <c:pt idx="5">
                  <c:v>4249.4643209860697</c:v>
                </c:pt>
                <c:pt idx="6">
                  <c:v>4440.1940118515222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B7-49EB-8449-389C3AE0FE22}"/>
            </c:ext>
          </c:extLst>
        </c:ser>
        <c:ser>
          <c:idx val="1"/>
          <c:order val="1"/>
          <c:tx>
            <c:strRef>
              <c:f>'Hybrid Charts'!$C$376</c:f>
              <c:strCache>
                <c:ptCount val="1"/>
                <c:pt idx="0">
                  <c:v>Average of R6LvsDwK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'Hybrid Charts'!$A$377:$A$383</c:f>
              <c:numCache>
                <c:formatCode>General</c:formatCode>
                <c:ptCount val="7"/>
                <c:pt idx="0">
                  <c:v>1946</c:v>
                </c:pt>
                <c:pt idx="1">
                  <c:v>1958</c:v>
                </c:pt>
                <c:pt idx="2">
                  <c:v>1967</c:v>
                </c:pt>
                <c:pt idx="3">
                  <c:v>1976</c:v>
                </c:pt>
                <c:pt idx="4">
                  <c:v>1995</c:v>
                </c:pt>
                <c:pt idx="5">
                  <c:v>2003</c:v>
                </c:pt>
                <c:pt idx="6">
                  <c:v>2015</c:v>
                </c:pt>
              </c:numCache>
            </c:numRef>
          </c:cat>
          <c:val>
            <c:numRef>
              <c:f>'Hybrid Charts'!$C$377:$C$383</c:f>
              <c:numCache>
                <c:formatCode>0.00</c:formatCode>
                <c:ptCount val="7"/>
                <c:pt idx="0">
                  <c:v>3795.5981350617953</c:v>
                </c:pt>
                <c:pt idx="1">
                  <c:v>3867.4999014708019</c:v>
                </c:pt>
                <c:pt idx="2">
                  <c:v>3707.6206446541673</c:v>
                </c:pt>
                <c:pt idx="3">
                  <c:v>4124.9648719959732</c:v>
                </c:pt>
                <c:pt idx="4">
                  <c:v>4059.6111985565099</c:v>
                </c:pt>
                <c:pt idx="5">
                  <c:v>4193.9677835209168</c:v>
                </c:pt>
                <c:pt idx="6">
                  <c:v>4001.2640889785275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B7-49EB-8449-389C3AE0FE22}"/>
            </c:ext>
          </c:extLst>
        </c:ser>
        <c:ser>
          <c:idx val="2"/>
          <c:order val="2"/>
          <c:tx>
            <c:strRef>
              <c:f>'Hybrid Charts'!$D$376</c:f>
              <c:strCache>
                <c:ptCount val="1"/>
                <c:pt idx="0">
                  <c:v>Average of R6KerDwK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'Hybrid Charts'!$A$377:$A$383</c:f>
              <c:numCache>
                <c:formatCode>General</c:formatCode>
                <c:ptCount val="7"/>
                <c:pt idx="0">
                  <c:v>1946</c:v>
                </c:pt>
                <c:pt idx="1">
                  <c:v>1958</c:v>
                </c:pt>
                <c:pt idx="2">
                  <c:v>1967</c:v>
                </c:pt>
                <c:pt idx="3">
                  <c:v>1976</c:v>
                </c:pt>
                <c:pt idx="4">
                  <c:v>1995</c:v>
                </c:pt>
                <c:pt idx="5">
                  <c:v>2003</c:v>
                </c:pt>
                <c:pt idx="6">
                  <c:v>2015</c:v>
                </c:pt>
              </c:numCache>
            </c:numRef>
          </c:cat>
          <c:val>
            <c:numRef>
              <c:f>'Hybrid Charts'!$D$377:$D$383</c:f>
              <c:numCache>
                <c:formatCode>0.00</c:formatCode>
                <c:ptCount val="7"/>
                <c:pt idx="0">
                  <c:v>7077.0696729320762</c:v>
                </c:pt>
                <c:pt idx="1">
                  <c:v>7592.2453366126147</c:v>
                </c:pt>
                <c:pt idx="2">
                  <c:v>8157.9801220981917</c:v>
                </c:pt>
                <c:pt idx="3">
                  <c:v>8835.6793028656211</c:v>
                </c:pt>
                <c:pt idx="4">
                  <c:v>10109.449231750395</c:v>
                </c:pt>
                <c:pt idx="5">
                  <c:v>10924.01428307188</c:v>
                </c:pt>
                <c:pt idx="6">
                  <c:v>12069.964959071031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7B7-49EB-8449-389C3AE0FE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21691792"/>
        <c:axId val="-2121688432"/>
      </c:barChart>
      <c:catAx>
        <c:axId val="-212169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1688432"/>
        <c:crosses val="autoZero"/>
        <c:auto val="1"/>
        <c:lblAlgn val="ctr"/>
        <c:lblOffset val="100"/>
        <c:noMultiLvlLbl val="0"/>
      </c:catAx>
      <c:valAx>
        <c:axId val="-212168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169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Greenleaf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'Nrate Charts'!$A$67</c:f>
              <c:strCache>
                <c:ptCount val="1"/>
                <c:pt idx="0">
                  <c:v>0_0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'Nrate Charts'!$B$66:$D$66</c:f>
              <c:strCache>
                <c:ptCount val="3"/>
                <c:pt idx="0">
                  <c:v>R1GL</c:v>
                </c:pt>
                <c:pt idx="1">
                  <c:v>R3GL</c:v>
                </c:pt>
                <c:pt idx="2">
                  <c:v>R5GL</c:v>
                </c:pt>
              </c:strCache>
            </c:strRef>
          </c:cat>
          <c:val>
            <c:numRef>
              <c:f>'Nrate Charts'!$B$67:$D$67</c:f>
              <c:numCache>
                <c:formatCode>General</c:formatCode>
                <c:ptCount val="3"/>
                <c:pt idx="0">
                  <c:v>10.442857142857141</c:v>
                </c:pt>
                <c:pt idx="1">
                  <c:v>9.3047619047619055</c:v>
                </c:pt>
                <c:pt idx="2">
                  <c:v>5.3100529100529101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99-41C3-BA6B-AC6BBAB4BA87}"/>
            </c:ext>
          </c:extLst>
        </c:ser>
        <c:ser>
          <c:idx val="1"/>
          <c:order val="1"/>
          <c:tx>
            <c:strRef>
              <c:f>'Nrate Charts'!$A$68</c:f>
              <c:strCache>
                <c:ptCount val="1"/>
                <c:pt idx="0">
                  <c:v>0_200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'Nrate Charts'!$B$66:$D$66</c:f>
              <c:strCache>
                <c:ptCount val="3"/>
                <c:pt idx="0">
                  <c:v>R1GL</c:v>
                </c:pt>
                <c:pt idx="1">
                  <c:v>R3GL</c:v>
                </c:pt>
                <c:pt idx="2">
                  <c:v>R5GL</c:v>
                </c:pt>
              </c:strCache>
            </c:strRef>
          </c:cat>
          <c:val>
            <c:numRef>
              <c:f>'Nrate Charts'!$B$68:$D$68</c:f>
              <c:numCache>
                <c:formatCode>General</c:formatCode>
                <c:ptCount val="3"/>
                <c:pt idx="0">
                  <c:v>11.455026455026452</c:v>
                </c:pt>
                <c:pt idx="1">
                  <c:v>11.166402116402116</c:v>
                </c:pt>
                <c:pt idx="2">
                  <c:v>8.6277777777777782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99-41C3-BA6B-AC6BBAB4BA87}"/>
            </c:ext>
          </c:extLst>
        </c:ser>
        <c:ser>
          <c:idx val="2"/>
          <c:order val="2"/>
          <c:tx>
            <c:strRef>
              <c:f>'Nrate Charts'!$A$69</c:f>
              <c:strCache>
                <c:ptCount val="1"/>
                <c:pt idx="0">
                  <c:v>50_150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'Nrate Charts'!$B$66:$D$66</c:f>
              <c:strCache>
                <c:ptCount val="3"/>
                <c:pt idx="0">
                  <c:v>R1GL</c:v>
                </c:pt>
                <c:pt idx="1">
                  <c:v>R3GL</c:v>
                </c:pt>
                <c:pt idx="2">
                  <c:v>R5GL</c:v>
                </c:pt>
              </c:strCache>
            </c:strRef>
          </c:cat>
          <c:val>
            <c:numRef>
              <c:f>'Nrate Charts'!$B$69:$D$69</c:f>
              <c:numCache>
                <c:formatCode>General</c:formatCode>
                <c:ptCount val="3"/>
                <c:pt idx="0">
                  <c:v>12.218253968253967</c:v>
                </c:pt>
                <c:pt idx="1">
                  <c:v>11.723015873015871</c:v>
                </c:pt>
                <c:pt idx="2">
                  <c:v>8.4193121693121693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99-41C3-BA6B-AC6BBAB4BA87}"/>
            </c:ext>
          </c:extLst>
        </c:ser>
        <c:ser>
          <c:idx val="3"/>
          <c:order val="3"/>
          <c:tx>
            <c:strRef>
              <c:f>'Nrate Charts'!$A$70</c:f>
              <c:strCache>
                <c:ptCount val="1"/>
                <c:pt idx="0">
                  <c:v>150_50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'Nrate Charts'!$B$66:$D$66</c:f>
              <c:strCache>
                <c:ptCount val="3"/>
                <c:pt idx="0">
                  <c:v>R1GL</c:v>
                </c:pt>
                <c:pt idx="1">
                  <c:v>R3GL</c:v>
                </c:pt>
                <c:pt idx="2">
                  <c:v>R5GL</c:v>
                </c:pt>
              </c:strCache>
            </c:strRef>
          </c:cat>
          <c:val>
            <c:numRef>
              <c:f>'Nrate Charts'!$B$70:$D$70</c:f>
              <c:numCache>
                <c:formatCode>General</c:formatCode>
                <c:ptCount val="3"/>
                <c:pt idx="0">
                  <c:v>13.022751322751319</c:v>
                </c:pt>
                <c:pt idx="1">
                  <c:v>12.211904761904758</c:v>
                </c:pt>
                <c:pt idx="2">
                  <c:v>7.9044973544973534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E99-41C3-BA6B-AC6BBAB4BA87}"/>
            </c:ext>
          </c:extLst>
        </c:ser>
        <c:ser>
          <c:idx val="4"/>
          <c:order val="4"/>
          <c:tx>
            <c:strRef>
              <c:f>'Nrate Charts'!$A$71</c:f>
              <c:strCache>
                <c:ptCount val="1"/>
                <c:pt idx="0">
                  <c:v>200_0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'Nrate Charts'!$B$66:$D$66</c:f>
              <c:strCache>
                <c:ptCount val="3"/>
                <c:pt idx="0">
                  <c:v>R1GL</c:v>
                </c:pt>
                <c:pt idx="1">
                  <c:v>R3GL</c:v>
                </c:pt>
                <c:pt idx="2">
                  <c:v>R5GL</c:v>
                </c:pt>
              </c:strCache>
            </c:strRef>
          </c:cat>
          <c:val>
            <c:numRef>
              <c:f>'Nrate Charts'!$B$71:$D$71</c:f>
              <c:numCache>
                <c:formatCode>General</c:formatCode>
                <c:ptCount val="3"/>
                <c:pt idx="0">
                  <c:v>13.047619047619047</c:v>
                </c:pt>
                <c:pt idx="1">
                  <c:v>12.30238095238095</c:v>
                </c:pt>
                <c:pt idx="2">
                  <c:v>8.24973544973545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E99-41C3-BA6B-AC6BBAB4BA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10184944"/>
        <c:axId val="-2110181600"/>
      </c:lineChart>
      <c:catAx>
        <c:axId val="-2110184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0181600"/>
        <c:crosses val="autoZero"/>
        <c:auto val="1"/>
        <c:lblAlgn val="ctr"/>
        <c:lblOffset val="100"/>
        <c:noMultiLvlLbl val="0"/>
      </c:catAx>
      <c:valAx>
        <c:axId val="-211018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0184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'Hybrid Charts'!$B$360</c:f>
              <c:strCache>
                <c:ptCount val="1"/>
                <c:pt idx="0">
                  <c:v>R6StmNKg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'Hybrid Charts'!$A$361:$A$367</c:f>
              <c:numCache>
                <c:formatCode>General</c:formatCode>
                <c:ptCount val="7"/>
                <c:pt idx="0">
                  <c:v>1946</c:v>
                </c:pt>
                <c:pt idx="1">
                  <c:v>1958</c:v>
                </c:pt>
                <c:pt idx="2">
                  <c:v>1967</c:v>
                </c:pt>
                <c:pt idx="3">
                  <c:v>1976</c:v>
                </c:pt>
                <c:pt idx="4">
                  <c:v>1995</c:v>
                </c:pt>
                <c:pt idx="5">
                  <c:v>2003</c:v>
                </c:pt>
                <c:pt idx="6">
                  <c:v>2015</c:v>
                </c:pt>
              </c:numCache>
            </c:numRef>
          </c:cat>
          <c:val>
            <c:numRef>
              <c:f>'Hybrid Charts'!$B$361:$B$367</c:f>
              <c:numCache>
                <c:formatCode>0.00</c:formatCode>
                <c:ptCount val="7"/>
                <c:pt idx="0">
                  <c:v>27.523451106774189</c:v>
                </c:pt>
                <c:pt idx="1">
                  <c:v>23.193514276400364</c:v>
                </c:pt>
                <c:pt idx="2">
                  <c:v>21.603585688496466</c:v>
                </c:pt>
                <c:pt idx="3">
                  <c:v>23.36834770337191</c:v>
                </c:pt>
                <c:pt idx="4">
                  <c:v>20.156344396625354</c:v>
                </c:pt>
                <c:pt idx="5">
                  <c:v>17.447870842438203</c:v>
                </c:pt>
                <c:pt idx="6">
                  <c:v>13.984809929069881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96-4947-B653-EAFF775E39A1}"/>
            </c:ext>
          </c:extLst>
        </c:ser>
        <c:ser>
          <c:idx val="1"/>
          <c:order val="1"/>
          <c:tx>
            <c:strRef>
              <c:f>'Hybrid Charts'!$C$360</c:f>
              <c:strCache>
                <c:ptCount val="1"/>
                <c:pt idx="0">
                  <c:v>R6LvsNKg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'Hybrid Charts'!$A$361:$A$367</c:f>
              <c:numCache>
                <c:formatCode>General</c:formatCode>
                <c:ptCount val="7"/>
                <c:pt idx="0">
                  <c:v>1946</c:v>
                </c:pt>
                <c:pt idx="1">
                  <c:v>1958</c:v>
                </c:pt>
                <c:pt idx="2">
                  <c:v>1967</c:v>
                </c:pt>
                <c:pt idx="3">
                  <c:v>1976</c:v>
                </c:pt>
                <c:pt idx="4">
                  <c:v>1995</c:v>
                </c:pt>
                <c:pt idx="5">
                  <c:v>2003</c:v>
                </c:pt>
                <c:pt idx="6">
                  <c:v>2015</c:v>
                </c:pt>
              </c:numCache>
            </c:numRef>
          </c:cat>
          <c:val>
            <c:numRef>
              <c:f>'Hybrid Charts'!$C$361:$C$367</c:f>
              <c:numCache>
                <c:formatCode>0.00</c:formatCode>
                <c:ptCount val="7"/>
                <c:pt idx="0">
                  <c:v>32.458846157338591</c:v>
                </c:pt>
                <c:pt idx="1">
                  <c:v>28.25696986239203</c:v>
                </c:pt>
                <c:pt idx="2">
                  <c:v>31.401783716733114</c:v>
                </c:pt>
                <c:pt idx="3">
                  <c:v>36.200213386014248</c:v>
                </c:pt>
                <c:pt idx="4">
                  <c:v>32.182385209583927</c:v>
                </c:pt>
                <c:pt idx="5">
                  <c:v>36.965212784882944</c:v>
                </c:pt>
                <c:pt idx="6">
                  <c:v>36.69394361302836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96-4947-B653-EAFF775E39A1}"/>
            </c:ext>
          </c:extLst>
        </c:ser>
        <c:ser>
          <c:idx val="2"/>
          <c:order val="2"/>
          <c:tx>
            <c:strRef>
              <c:f>'Hybrid Charts'!$D$360</c:f>
              <c:strCache>
                <c:ptCount val="1"/>
                <c:pt idx="0">
                  <c:v>Average of R6CobNKg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'Hybrid Charts'!$A$361:$A$367</c:f>
              <c:numCache>
                <c:formatCode>General</c:formatCode>
                <c:ptCount val="7"/>
                <c:pt idx="0">
                  <c:v>1946</c:v>
                </c:pt>
                <c:pt idx="1">
                  <c:v>1958</c:v>
                </c:pt>
                <c:pt idx="2">
                  <c:v>1967</c:v>
                </c:pt>
                <c:pt idx="3">
                  <c:v>1976</c:v>
                </c:pt>
                <c:pt idx="4">
                  <c:v>1995</c:v>
                </c:pt>
                <c:pt idx="5">
                  <c:v>2003</c:v>
                </c:pt>
                <c:pt idx="6">
                  <c:v>2015</c:v>
                </c:pt>
              </c:numCache>
            </c:numRef>
          </c:cat>
          <c:val>
            <c:numRef>
              <c:f>'Hybrid Charts'!$D$361:$D$367</c:f>
              <c:numCache>
                <c:formatCode>0.00</c:formatCode>
                <c:ptCount val="7"/>
                <c:pt idx="0">
                  <c:v>7.6076393230938306</c:v>
                </c:pt>
                <c:pt idx="1">
                  <c:v>7.743848061898702</c:v>
                </c:pt>
                <c:pt idx="2">
                  <c:v>6.4170068505674731</c:v>
                </c:pt>
                <c:pt idx="3">
                  <c:v>6.9813549585697334</c:v>
                </c:pt>
                <c:pt idx="4">
                  <c:v>8.1282486838228927</c:v>
                </c:pt>
                <c:pt idx="5">
                  <c:v>6.0139753276834398</c:v>
                </c:pt>
                <c:pt idx="6">
                  <c:v>7.6876273265897437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96-4947-B653-EAFF775E39A1}"/>
            </c:ext>
          </c:extLst>
        </c:ser>
        <c:ser>
          <c:idx val="3"/>
          <c:order val="3"/>
          <c:tx>
            <c:strRef>
              <c:f>'Hybrid Charts'!$E$360</c:f>
              <c:strCache>
                <c:ptCount val="1"/>
                <c:pt idx="0">
                  <c:v>Average of R6KerNKg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'Hybrid Charts'!$A$361:$A$367</c:f>
              <c:numCache>
                <c:formatCode>General</c:formatCode>
                <c:ptCount val="7"/>
                <c:pt idx="0">
                  <c:v>1946</c:v>
                </c:pt>
                <c:pt idx="1">
                  <c:v>1958</c:v>
                </c:pt>
                <c:pt idx="2">
                  <c:v>1967</c:v>
                </c:pt>
                <c:pt idx="3">
                  <c:v>1976</c:v>
                </c:pt>
                <c:pt idx="4">
                  <c:v>1995</c:v>
                </c:pt>
                <c:pt idx="5">
                  <c:v>2003</c:v>
                </c:pt>
                <c:pt idx="6">
                  <c:v>2015</c:v>
                </c:pt>
              </c:numCache>
            </c:numRef>
          </c:cat>
          <c:val>
            <c:numRef>
              <c:f>'Hybrid Charts'!$E$361:$E$367</c:f>
              <c:numCache>
                <c:formatCode>0.00</c:formatCode>
                <c:ptCount val="7"/>
                <c:pt idx="0">
                  <c:v>92.487042250826775</c:v>
                </c:pt>
                <c:pt idx="1">
                  <c:v>102.56335902361047</c:v>
                </c:pt>
                <c:pt idx="2">
                  <c:v>103.04834638783538</c:v>
                </c:pt>
                <c:pt idx="3">
                  <c:v>106.4900163104419</c:v>
                </c:pt>
                <c:pt idx="4">
                  <c:v>126.33897905294202</c:v>
                </c:pt>
                <c:pt idx="5">
                  <c:v>129.55348392415934</c:v>
                </c:pt>
                <c:pt idx="6">
                  <c:v>133.38336667403837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096-4947-B653-EAFF775E39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21632416"/>
        <c:axId val="-2121628992"/>
      </c:barChart>
      <c:catAx>
        <c:axId val="-2121632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1628992"/>
        <c:crosses val="autoZero"/>
        <c:auto val="1"/>
        <c:lblAlgn val="ctr"/>
        <c:lblOffset val="100"/>
        <c:noMultiLvlLbl val="0"/>
      </c:catAx>
      <c:valAx>
        <c:axId val="-212162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163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'Hybrid Charts'!$B$360</c:f>
              <c:strCache>
                <c:ptCount val="1"/>
                <c:pt idx="0">
                  <c:v>R6StmNKg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'Hybrid Charts'!$A$361:$A$367</c:f>
              <c:numCache>
                <c:formatCode>General</c:formatCode>
                <c:ptCount val="7"/>
                <c:pt idx="0">
                  <c:v>1946</c:v>
                </c:pt>
                <c:pt idx="1">
                  <c:v>1958</c:v>
                </c:pt>
                <c:pt idx="2">
                  <c:v>1967</c:v>
                </c:pt>
                <c:pt idx="3">
                  <c:v>1976</c:v>
                </c:pt>
                <c:pt idx="4">
                  <c:v>1995</c:v>
                </c:pt>
                <c:pt idx="5">
                  <c:v>2003</c:v>
                </c:pt>
                <c:pt idx="6">
                  <c:v>2015</c:v>
                </c:pt>
              </c:numCache>
            </c:numRef>
          </c:cat>
          <c:val>
            <c:numRef>
              <c:f>'Hybrid Charts'!$B$361:$B$367</c:f>
              <c:numCache>
                <c:formatCode>0.00</c:formatCode>
                <c:ptCount val="7"/>
                <c:pt idx="0">
                  <c:v>27.523451106774189</c:v>
                </c:pt>
                <c:pt idx="1">
                  <c:v>23.193514276400364</c:v>
                </c:pt>
                <c:pt idx="2">
                  <c:v>21.603585688496466</c:v>
                </c:pt>
                <c:pt idx="3">
                  <c:v>23.36834770337191</c:v>
                </c:pt>
                <c:pt idx="4">
                  <c:v>20.156344396625354</c:v>
                </c:pt>
                <c:pt idx="5">
                  <c:v>17.447870842438203</c:v>
                </c:pt>
                <c:pt idx="6">
                  <c:v>13.984809929069881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77-406E-81D5-2565065DB4C7}"/>
            </c:ext>
          </c:extLst>
        </c:ser>
        <c:ser>
          <c:idx val="1"/>
          <c:order val="1"/>
          <c:tx>
            <c:strRef>
              <c:f>'Hybrid Charts'!$C$360</c:f>
              <c:strCache>
                <c:ptCount val="1"/>
                <c:pt idx="0">
                  <c:v>R6LvsNKg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'Hybrid Charts'!$A$361:$A$367</c:f>
              <c:numCache>
                <c:formatCode>General</c:formatCode>
                <c:ptCount val="7"/>
                <c:pt idx="0">
                  <c:v>1946</c:v>
                </c:pt>
                <c:pt idx="1">
                  <c:v>1958</c:v>
                </c:pt>
                <c:pt idx="2">
                  <c:v>1967</c:v>
                </c:pt>
                <c:pt idx="3">
                  <c:v>1976</c:v>
                </c:pt>
                <c:pt idx="4">
                  <c:v>1995</c:v>
                </c:pt>
                <c:pt idx="5">
                  <c:v>2003</c:v>
                </c:pt>
                <c:pt idx="6">
                  <c:v>2015</c:v>
                </c:pt>
              </c:numCache>
            </c:numRef>
          </c:cat>
          <c:val>
            <c:numRef>
              <c:f>'Hybrid Charts'!$C$361:$C$367</c:f>
              <c:numCache>
                <c:formatCode>0.00</c:formatCode>
                <c:ptCount val="7"/>
                <c:pt idx="0">
                  <c:v>32.458846157338591</c:v>
                </c:pt>
                <c:pt idx="1">
                  <c:v>28.25696986239203</c:v>
                </c:pt>
                <c:pt idx="2">
                  <c:v>31.401783716733114</c:v>
                </c:pt>
                <c:pt idx="3">
                  <c:v>36.200213386014248</c:v>
                </c:pt>
                <c:pt idx="4">
                  <c:v>32.182385209583927</c:v>
                </c:pt>
                <c:pt idx="5">
                  <c:v>36.965212784882944</c:v>
                </c:pt>
                <c:pt idx="6">
                  <c:v>36.69394361302836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77-406E-81D5-2565065DB4C7}"/>
            </c:ext>
          </c:extLst>
        </c:ser>
        <c:ser>
          <c:idx val="2"/>
          <c:order val="2"/>
          <c:tx>
            <c:strRef>
              <c:f>'Hybrid Charts'!$D$360</c:f>
              <c:strCache>
                <c:ptCount val="1"/>
                <c:pt idx="0">
                  <c:v>Average of R6CobNKg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'Hybrid Charts'!$A$361:$A$367</c:f>
              <c:numCache>
                <c:formatCode>General</c:formatCode>
                <c:ptCount val="7"/>
                <c:pt idx="0">
                  <c:v>1946</c:v>
                </c:pt>
                <c:pt idx="1">
                  <c:v>1958</c:v>
                </c:pt>
                <c:pt idx="2">
                  <c:v>1967</c:v>
                </c:pt>
                <c:pt idx="3">
                  <c:v>1976</c:v>
                </c:pt>
                <c:pt idx="4">
                  <c:v>1995</c:v>
                </c:pt>
                <c:pt idx="5">
                  <c:v>2003</c:v>
                </c:pt>
                <c:pt idx="6">
                  <c:v>2015</c:v>
                </c:pt>
              </c:numCache>
            </c:numRef>
          </c:cat>
          <c:val>
            <c:numRef>
              <c:f>'Hybrid Charts'!$D$361:$D$367</c:f>
              <c:numCache>
                <c:formatCode>0.00</c:formatCode>
                <c:ptCount val="7"/>
                <c:pt idx="0">
                  <c:v>7.6076393230938306</c:v>
                </c:pt>
                <c:pt idx="1">
                  <c:v>7.743848061898702</c:v>
                </c:pt>
                <c:pt idx="2">
                  <c:v>6.4170068505674731</c:v>
                </c:pt>
                <c:pt idx="3">
                  <c:v>6.9813549585697334</c:v>
                </c:pt>
                <c:pt idx="4">
                  <c:v>8.1282486838228927</c:v>
                </c:pt>
                <c:pt idx="5">
                  <c:v>6.0139753276834398</c:v>
                </c:pt>
                <c:pt idx="6">
                  <c:v>7.6876273265897437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77-406E-81D5-2565065DB4C7}"/>
            </c:ext>
          </c:extLst>
        </c:ser>
        <c:ser>
          <c:idx val="3"/>
          <c:order val="3"/>
          <c:tx>
            <c:strRef>
              <c:f>'Hybrid Charts'!$E$360</c:f>
              <c:strCache>
                <c:ptCount val="1"/>
                <c:pt idx="0">
                  <c:v>Average of R6KerNKg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'Hybrid Charts'!$A$361:$A$367</c:f>
              <c:numCache>
                <c:formatCode>General</c:formatCode>
                <c:ptCount val="7"/>
                <c:pt idx="0">
                  <c:v>1946</c:v>
                </c:pt>
                <c:pt idx="1">
                  <c:v>1958</c:v>
                </c:pt>
                <c:pt idx="2">
                  <c:v>1967</c:v>
                </c:pt>
                <c:pt idx="3">
                  <c:v>1976</c:v>
                </c:pt>
                <c:pt idx="4">
                  <c:v>1995</c:v>
                </c:pt>
                <c:pt idx="5">
                  <c:v>2003</c:v>
                </c:pt>
                <c:pt idx="6">
                  <c:v>2015</c:v>
                </c:pt>
              </c:numCache>
            </c:numRef>
          </c:cat>
          <c:val>
            <c:numRef>
              <c:f>'Hybrid Charts'!$E$361:$E$367</c:f>
              <c:numCache>
                <c:formatCode>0.00</c:formatCode>
                <c:ptCount val="7"/>
                <c:pt idx="0">
                  <c:v>92.487042250826775</c:v>
                </c:pt>
                <c:pt idx="1">
                  <c:v>102.56335902361047</c:v>
                </c:pt>
                <c:pt idx="2">
                  <c:v>103.04834638783538</c:v>
                </c:pt>
                <c:pt idx="3">
                  <c:v>106.4900163104419</c:v>
                </c:pt>
                <c:pt idx="4">
                  <c:v>126.33897905294202</c:v>
                </c:pt>
                <c:pt idx="5">
                  <c:v>129.55348392415934</c:v>
                </c:pt>
                <c:pt idx="6">
                  <c:v>133.38336667403837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C77-406E-81D5-2565065DB4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21574064"/>
        <c:axId val="-2121566000"/>
      </c:barChart>
      <c:catAx>
        <c:axId val="-2121574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1566000"/>
        <c:crosses val="autoZero"/>
        <c:auto val="1"/>
        <c:lblAlgn val="ctr"/>
        <c:lblOffset val="100"/>
        <c:noMultiLvlLbl val="0"/>
      </c:catAx>
      <c:valAx>
        <c:axId val="-212156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1574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'Hybrid Charts'!$A$393</c:f>
              <c:strCache>
                <c:ptCount val="1"/>
                <c:pt idx="0">
                  <c:v>1946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'Hybrid Charts'!$B$392:$D$392</c:f>
              <c:strCache>
                <c:ptCount val="3"/>
                <c:pt idx="0">
                  <c:v>Average of m2SLA</c:v>
                </c:pt>
                <c:pt idx="1">
                  <c:v>Average of R1SLA</c:v>
                </c:pt>
                <c:pt idx="2">
                  <c:v>Average of p2SLA</c:v>
                </c:pt>
              </c:strCache>
            </c:strRef>
          </c:cat>
          <c:val>
            <c:numRef>
              <c:f>'Hybrid Charts'!$B$393:$D$393</c:f>
              <c:numCache>
                <c:formatCode>0.00</c:formatCode>
                <c:ptCount val="3"/>
                <c:pt idx="0">
                  <c:v>209.32764919595664</c:v>
                </c:pt>
                <c:pt idx="1">
                  <c:v>119.55362310974932</c:v>
                </c:pt>
                <c:pt idx="2">
                  <c:v>100.94891173102583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54-4C24-A458-8AE89056B66C}"/>
            </c:ext>
          </c:extLst>
        </c:ser>
        <c:ser>
          <c:idx val="1"/>
          <c:order val="1"/>
          <c:tx>
            <c:strRef>
              <c:f>'Hybrid Charts'!$A$394</c:f>
              <c:strCache>
                <c:ptCount val="1"/>
                <c:pt idx="0">
                  <c:v>1958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'Hybrid Charts'!$B$392:$D$392</c:f>
              <c:strCache>
                <c:ptCount val="3"/>
                <c:pt idx="0">
                  <c:v>Average of m2SLA</c:v>
                </c:pt>
                <c:pt idx="1">
                  <c:v>Average of R1SLA</c:v>
                </c:pt>
                <c:pt idx="2">
                  <c:v>Average of p2SLA</c:v>
                </c:pt>
              </c:strCache>
            </c:strRef>
          </c:cat>
          <c:val>
            <c:numRef>
              <c:f>'Hybrid Charts'!$B$394:$D$394</c:f>
              <c:numCache>
                <c:formatCode>0.00</c:formatCode>
                <c:ptCount val="3"/>
                <c:pt idx="0">
                  <c:v>183.32519744649252</c:v>
                </c:pt>
                <c:pt idx="1">
                  <c:v>114.39895339230958</c:v>
                </c:pt>
                <c:pt idx="2">
                  <c:v>107.54750789328753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54-4C24-A458-8AE89056B66C}"/>
            </c:ext>
          </c:extLst>
        </c:ser>
        <c:ser>
          <c:idx val="2"/>
          <c:order val="2"/>
          <c:tx>
            <c:strRef>
              <c:f>'Hybrid Charts'!$A$395</c:f>
              <c:strCache>
                <c:ptCount val="1"/>
                <c:pt idx="0">
                  <c:v>1967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'Hybrid Charts'!$B$392:$D$392</c:f>
              <c:strCache>
                <c:ptCount val="3"/>
                <c:pt idx="0">
                  <c:v>Average of m2SLA</c:v>
                </c:pt>
                <c:pt idx="1">
                  <c:v>Average of R1SLA</c:v>
                </c:pt>
                <c:pt idx="2">
                  <c:v>Average of p2SLA</c:v>
                </c:pt>
              </c:strCache>
            </c:strRef>
          </c:cat>
          <c:val>
            <c:numRef>
              <c:f>'Hybrid Charts'!$B$395:$D$395</c:f>
              <c:numCache>
                <c:formatCode>0.00</c:formatCode>
                <c:ptCount val="3"/>
                <c:pt idx="0">
                  <c:v>200.07644654053536</c:v>
                </c:pt>
                <c:pt idx="1">
                  <c:v>122.90833984787719</c:v>
                </c:pt>
                <c:pt idx="2">
                  <c:v>113.15160737097547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354-4C24-A458-8AE89056B66C}"/>
            </c:ext>
          </c:extLst>
        </c:ser>
        <c:ser>
          <c:idx val="3"/>
          <c:order val="3"/>
          <c:tx>
            <c:strRef>
              <c:f>'Hybrid Charts'!$A$396</c:f>
              <c:strCache>
                <c:ptCount val="1"/>
                <c:pt idx="0">
                  <c:v>1976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'Hybrid Charts'!$B$392:$D$392</c:f>
              <c:strCache>
                <c:ptCount val="3"/>
                <c:pt idx="0">
                  <c:v>Average of m2SLA</c:v>
                </c:pt>
                <c:pt idx="1">
                  <c:v>Average of R1SLA</c:v>
                </c:pt>
                <c:pt idx="2">
                  <c:v>Average of p2SLA</c:v>
                </c:pt>
              </c:strCache>
            </c:strRef>
          </c:cat>
          <c:val>
            <c:numRef>
              <c:f>'Hybrid Charts'!$B$396:$D$396</c:f>
              <c:numCache>
                <c:formatCode>0.00</c:formatCode>
                <c:ptCount val="3"/>
                <c:pt idx="0">
                  <c:v>187.96910723388584</c:v>
                </c:pt>
                <c:pt idx="1">
                  <c:v>112.33393203594055</c:v>
                </c:pt>
                <c:pt idx="2">
                  <c:v>109.43962144563199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354-4C24-A458-8AE89056B66C}"/>
            </c:ext>
          </c:extLst>
        </c:ser>
        <c:ser>
          <c:idx val="4"/>
          <c:order val="4"/>
          <c:tx>
            <c:strRef>
              <c:f>'Hybrid Charts'!$A$397</c:f>
              <c:strCache>
                <c:ptCount val="1"/>
                <c:pt idx="0">
                  <c:v>1995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'Hybrid Charts'!$B$392:$D$392</c:f>
              <c:strCache>
                <c:ptCount val="3"/>
                <c:pt idx="0">
                  <c:v>Average of m2SLA</c:v>
                </c:pt>
                <c:pt idx="1">
                  <c:v>Average of R1SLA</c:v>
                </c:pt>
                <c:pt idx="2">
                  <c:v>Average of p2SLA</c:v>
                </c:pt>
              </c:strCache>
            </c:strRef>
          </c:cat>
          <c:val>
            <c:numRef>
              <c:f>'Hybrid Charts'!$B$397:$D$397</c:f>
              <c:numCache>
                <c:formatCode>0.00</c:formatCode>
                <c:ptCount val="3"/>
                <c:pt idx="0">
                  <c:v>146.34917026747928</c:v>
                </c:pt>
                <c:pt idx="1">
                  <c:v>95.973276537590976</c:v>
                </c:pt>
                <c:pt idx="2">
                  <c:v>83.537886652316857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354-4C24-A458-8AE89056B66C}"/>
            </c:ext>
          </c:extLst>
        </c:ser>
        <c:ser>
          <c:idx val="5"/>
          <c:order val="5"/>
          <c:tx>
            <c:strRef>
              <c:f>'Hybrid Charts'!$A$398</c:f>
              <c:strCache>
                <c:ptCount val="1"/>
                <c:pt idx="0">
                  <c:v>2003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'Hybrid Charts'!$B$392:$D$392</c:f>
              <c:strCache>
                <c:ptCount val="3"/>
                <c:pt idx="0">
                  <c:v>Average of m2SLA</c:v>
                </c:pt>
                <c:pt idx="1">
                  <c:v>Average of R1SLA</c:v>
                </c:pt>
                <c:pt idx="2">
                  <c:v>Average of p2SLA</c:v>
                </c:pt>
              </c:strCache>
            </c:strRef>
          </c:cat>
          <c:val>
            <c:numRef>
              <c:f>'Hybrid Charts'!$B$398:$D$398</c:f>
              <c:numCache>
                <c:formatCode>0.00</c:formatCode>
                <c:ptCount val="3"/>
                <c:pt idx="0">
                  <c:v>141.68329533605021</c:v>
                </c:pt>
                <c:pt idx="1">
                  <c:v>96.657415154923697</c:v>
                </c:pt>
                <c:pt idx="2">
                  <c:v>97.320158746791819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354-4C24-A458-8AE89056B66C}"/>
            </c:ext>
          </c:extLst>
        </c:ser>
        <c:ser>
          <c:idx val="6"/>
          <c:order val="6"/>
          <c:tx>
            <c:strRef>
              <c:f>'Hybrid Charts'!$A$399</c:f>
              <c:strCache>
                <c:ptCount val="1"/>
                <c:pt idx="0">
                  <c:v>2015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'Hybrid Charts'!$B$392:$D$392</c:f>
              <c:strCache>
                <c:ptCount val="3"/>
                <c:pt idx="0">
                  <c:v>Average of m2SLA</c:v>
                </c:pt>
                <c:pt idx="1">
                  <c:v>Average of R1SLA</c:v>
                </c:pt>
                <c:pt idx="2">
                  <c:v>Average of p2SLA</c:v>
                </c:pt>
              </c:strCache>
            </c:strRef>
          </c:cat>
          <c:val>
            <c:numRef>
              <c:f>'Hybrid Charts'!$B$399:$D$399</c:f>
              <c:numCache>
                <c:formatCode>0.00</c:formatCode>
                <c:ptCount val="3"/>
                <c:pt idx="0">
                  <c:v>162.9931890963453</c:v>
                </c:pt>
                <c:pt idx="1">
                  <c:v>97.984656480213729</c:v>
                </c:pt>
                <c:pt idx="2">
                  <c:v>96.298949312791777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354-4C24-A458-8AE89056B6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1424944"/>
        <c:axId val="-2121421712"/>
      </c:lineChart>
      <c:catAx>
        <c:axId val="-2121424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1421712"/>
        <c:crosses val="autoZero"/>
        <c:auto val="1"/>
        <c:lblAlgn val="ctr"/>
        <c:lblOffset val="100"/>
        <c:noMultiLvlLbl val="0"/>
      </c:catAx>
      <c:valAx>
        <c:axId val="-212142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1424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'Hybrid Charts'!$B$407</c:f>
              <c:strCache>
                <c:ptCount val="1"/>
                <c:pt idx="0">
                  <c:v>R6StmNKg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'Hybrid Charts'!$A$408:$A$412</c:f>
              <c:strCache>
                <c:ptCount val="5"/>
                <c:pt idx="0">
                  <c:v>0_0</c:v>
                </c:pt>
                <c:pt idx="1">
                  <c:v>0_200</c:v>
                </c:pt>
                <c:pt idx="2">
                  <c:v>50_150</c:v>
                </c:pt>
                <c:pt idx="3">
                  <c:v>150_50</c:v>
                </c:pt>
                <c:pt idx="4">
                  <c:v>200_0</c:v>
                </c:pt>
              </c:strCache>
            </c:strRef>
          </c:cat>
          <c:val>
            <c:numRef>
              <c:f>'Hybrid Charts'!$B$408:$B$412</c:f>
              <c:numCache>
                <c:formatCode>0.00</c:formatCode>
                <c:ptCount val="5"/>
                <c:pt idx="0">
                  <c:v>13.029857022455944</c:v>
                </c:pt>
                <c:pt idx="1">
                  <c:v>16.015229630795218</c:v>
                </c:pt>
                <c:pt idx="2">
                  <c:v>20.800174732278784</c:v>
                </c:pt>
                <c:pt idx="3">
                  <c:v>28.488321212106804</c:v>
                </c:pt>
                <c:pt idx="4">
                  <c:v>26.8649345046321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65-4EB1-9FE6-9E4B58D4DA54}"/>
            </c:ext>
          </c:extLst>
        </c:ser>
        <c:ser>
          <c:idx val="1"/>
          <c:order val="1"/>
          <c:tx>
            <c:strRef>
              <c:f>'Hybrid Charts'!$C$407</c:f>
              <c:strCache>
                <c:ptCount val="1"/>
                <c:pt idx="0">
                  <c:v>R6LvsNKg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'Hybrid Charts'!$A$408:$A$412</c:f>
              <c:strCache>
                <c:ptCount val="5"/>
                <c:pt idx="0">
                  <c:v>0_0</c:v>
                </c:pt>
                <c:pt idx="1">
                  <c:v>0_200</c:v>
                </c:pt>
                <c:pt idx="2">
                  <c:v>50_150</c:v>
                </c:pt>
                <c:pt idx="3">
                  <c:v>150_50</c:v>
                </c:pt>
                <c:pt idx="4">
                  <c:v>200_0</c:v>
                </c:pt>
              </c:strCache>
            </c:strRef>
          </c:cat>
          <c:val>
            <c:numRef>
              <c:f>'Hybrid Charts'!$C$408:$C$412</c:f>
              <c:numCache>
                <c:formatCode>0.00</c:formatCode>
                <c:ptCount val="5"/>
                <c:pt idx="0">
                  <c:v>19.109596400699122</c:v>
                </c:pt>
                <c:pt idx="1">
                  <c:v>31.012180195826524</c:v>
                </c:pt>
                <c:pt idx="2">
                  <c:v>37.134224136757922</c:v>
                </c:pt>
                <c:pt idx="3">
                  <c:v>41.449521174500084</c:v>
                </c:pt>
                <c:pt idx="4">
                  <c:v>38.551160042197218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65-4EB1-9FE6-9E4B58D4DA54}"/>
            </c:ext>
          </c:extLst>
        </c:ser>
        <c:ser>
          <c:idx val="2"/>
          <c:order val="2"/>
          <c:tx>
            <c:strRef>
              <c:f>'Hybrid Charts'!$D$407</c:f>
              <c:strCache>
                <c:ptCount val="1"/>
                <c:pt idx="0">
                  <c:v>R6CobNKg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'Hybrid Charts'!$A$408:$A$412</c:f>
              <c:strCache>
                <c:ptCount val="5"/>
                <c:pt idx="0">
                  <c:v>0_0</c:v>
                </c:pt>
                <c:pt idx="1">
                  <c:v>0_200</c:v>
                </c:pt>
                <c:pt idx="2">
                  <c:v>50_150</c:v>
                </c:pt>
                <c:pt idx="3">
                  <c:v>150_50</c:v>
                </c:pt>
                <c:pt idx="4">
                  <c:v>200_0</c:v>
                </c:pt>
              </c:strCache>
            </c:strRef>
          </c:cat>
          <c:val>
            <c:numRef>
              <c:f>'Hybrid Charts'!$D$408:$D$412</c:f>
              <c:numCache>
                <c:formatCode>0.00</c:formatCode>
                <c:ptCount val="5"/>
                <c:pt idx="0">
                  <c:v>5.297147175621153</c:v>
                </c:pt>
                <c:pt idx="1">
                  <c:v>7.8721172623681612</c:v>
                </c:pt>
                <c:pt idx="2">
                  <c:v>7.3302269839924961</c:v>
                </c:pt>
                <c:pt idx="3">
                  <c:v>8.021106540398705</c:v>
                </c:pt>
                <c:pt idx="4">
                  <c:v>7.6077595606379234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65-4EB1-9FE6-9E4B58D4DA54}"/>
            </c:ext>
          </c:extLst>
        </c:ser>
        <c:ser>
          <c:idx val="3"/>
          <c:order val="3"/>
          <c:tx>
            <c:strRef>
              <c:f>'Hybrid Charts'!$E$407</c:f>
              <c:strCache>
                <c:ptCount val="1"/>
                <c:pt idx="0">
                  <c:v>R6KerNKg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'Hybrid Charts'!$A$408:$A$412</c:f>
              <c:strCache>
                <c:ptCount val="5"/>
                <c:pt idx="0">
                  <c:v>0_0</c:v>
                </c:pt>
                <c:pt idx="1">
                  <c:v>0_200</c:v>
                </c:pt>
                <c:pt idx="2">
                  <c:v>50_150</c:v>
                </c:pt>
                <c:pt idx="3">
                  <c:v>150_50</c:v>
                </c:pt>
                <c:pt idx="4">
                  <c:v>200_0</c:v>
                </c:pt>
              </c:strCache>
            </c:strRef>
          </c:cat>
          <c:val>
            <c:numRef>
              <c:f>'Hybrid Charts'!$E$408:$E$412</c:f>
              <c:numCache>
                <c:formatCode>0.00</c:formatCode>
                <c:ptCount val="5"/>
                <c:pt idx="0">
                  <c:v>55.361352212327724</c:v>
                </c:pt>
                <c:pt idx="1">
                  <c:v>112.30631246489035</c:v>
                </c:pt>
                <c:pt idx="2">
                  <c:v>122.78953953148496</c:v>
                </c:pt>
                <c:pt idx="3">
                  <c:v>139.08646159681589</c:v>
                </c:pt>
                <c:pt idx="4">
                  <c:v>137.50247249723401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C65-4EB1-9FE6-9E4B58D4DA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18111296"/>
        <c:axId val="-2118107840"/>
      </c:barChart>
      <c:catAx>
        <c:axId val="-2118111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8107840"/>
        <c:crosses val="autoZero"/>
        <c:auto val="1"/>
        <c:lblAlgn val="ctr"/>
        <c:lblOffset val="100"/>
        <c:noMultiLvlLbl val="0"/>
      </c:catAx>
      <c:valAx>
        <c:axId val="-211810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8111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Era- Hybrid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'Hybrid Charts'!$B$421</c:f>
              <c:strCache>
                <c:ptCount val="1"/>
                <c:pt idx="0">
                  <c:v>1946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'Hybrid Charts'!$A$422:$A$423</c:f>
              <c:numCache>
                <c:formatCode>General</c:formatCode>
                <c:ptCount val="2"/>
                <c:pt idx="0">
                  <c:v>2016</c:v>
                </c:pt>
                <c:pt idx="1">
                  <c:v>2017</c:v>
                </c:pt>
              </c:numCache>
            </c:numRef>
          </c:cat>
          <c:val>
            <c:numRef>
              <c:f>'Hybrid Charts'!$B$422:$B$423</c:f>
              <c:numCache>
                <c:formatCode>0.00</c:formatCode>
                <c:ptCount val="2"/>
                <c:pt idx="0">
                  <c:v>0.63758955597877498</c:v>
                </c:pt>
                <c:pt idx="1">
                  <c:v>0.47063200275103251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51-417A-A585-70F3CC82AC27}"/>
            </c:ext>
          </c:extLst>
        </c:ser>
        <c:ser>
          <c:idx val="1"/>
          <c:order val="1"/>
          <c:tx>
            <c:strRef>
              <c:f>'Hybrid Charts'!$C$421</c:f>
              <c:strCache>
                <c:ptCount val="1"/>
                <c:pt idx="0">
                  <c:v>1958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'Hybrid Charts'!$A$422:$A$423</c:f>
              <c:numCache>
                <c:formatCode>General</c:formatCode>
                <c:ptCount val="2"/>
                <c:pt idx="0">
                  <c:v>2016</c:v>
                </c:pt>
                <c:pt idx="1">
                  <c:v>2017</c:v>
                </c:pt>
              </c:numCache>
            </c:numRef>
          </c:cat>
          <c:val>
            <c:numRef>
              <c:f>'Hybrid Charts'!$C$422:$C$423</c:f>
              <c:numCache>
                <c:formatCode>0.00</c:formatCode>
                <c:ptCount val="2"/>
                <c:pt idx="0">
                  <c:v>0.61211274464925125</c:v>
                </c:pt>
                <c:pt idx="1">
                  <c:v>0.35372899870077767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51-417A-A585-70F3CC82AC27}"/>
            </c:ext>
          </c:extLst>
        </c:ser>
        <c:ser>
          <c:idx val="2"/>
          <c:order val="2"/>
          <c:tx>
            <c:strRef>
              <c:f>'Hybrid Charts'!$D$421</c:f>
              <c:strCache>
                <c:ptCount val="1"/>
                <c:pt idx="0">
                  <c:v>1967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'Hybrid Charts'!$A$422:$A$423</c:f>
              <c:numCache>
                <c:formatCode>General</c:formatCode>
                <c:ptCount val="2"/>
                <c:pt idx="0">
                  <c:v>2016</c:v>
                </c:pt>
                <c:pt idx="1">
                  <c:v>2017</c:v>
                </c:pt>
              </c:numCache>
            </c:numRef>
          </c:cat>
          <c:val>
            <c:numRef>
              <c:f>'Hybrid Charts'!$D$422:$D$423</c:f>
              <c:numCache>
                <c:formatCode>0.00</c:formatCode>
                <c:ptCount val="2"/>
                <c:pt idx="0">
                  <c:v>0.58313112060228989</c:v>
                </c:pt>
                <c:pt idx="1">
                  <c:v>0.4038313001394272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51-417A-A585-70F3CC82AC27}"/>
            </c:ext>
          </c:extLst>
        </c:ser>
        <c:ser>
          <c:idx val="3"/>
          <c:order val="3"/>
          <c:tx>
            <c:strRef>
              <c:f>'Hybrid Charts'!$E$421</c:f>
              <c:strCache>
                <c:ptCount val="1"/>
                <c:pt idx="0">
                  <c:v>1976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'Hybrid Charts'!$A$422:$A$423</c:f>
              <c:numCache>
                <c:formatCode>General</c:formatCode>
                <c:ptCount val="2"/>
                <c:pt idx="0">
                  <c:v>2016</c:v>
                </c:pt>
                <c:pt idx="1">
                  <c:v>2017</c:v>
                </c:pt>
              </c:numCache>
            </c:numRef>
          </c:cat>
          <c:val>
            <c:numRef>
              <c:f>'Hybrid Charts'!$E$422:$E$423</c:f>
              <c:numCache>
                <c:formatCode>0.00</c:formatCode>
                <c:ptCount val="2"/>
                <c:pt idx="0">
                  <c:v>0.61941826144854228</c:v>
                </c:pt>
                <c:pt idx="1">
                  <c:v>0.37989067236582436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151-417A-A585-70F3CC82AC27}"/>
            </c:ext>
          </c:extLst>
        </c:ser>
        <c:ser>
          <c:idx val="4"/>
          <c:order val="4"/>
          <c:tx>
            <c:strRef>
              <c:f>'Hybrid Charts'!$F$421</c:f>
              <c:strCache>
                <c:ptCount val="1"/>
                <c:pt idx="0">
                  <c:v>1995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'Hybrid Charts'!$A$422:$A$423</c:f>
              <c:numCache>
                <c:formatCode>General</c:formatCode>
                <c:ptCount val="2"/>
                <c:pt idx="0">
                  <c:v>2016</c:v>
                </c:pt>
                <c:pt idx="1">
                  <c:v>2017</c:v>
                </c:pt>
              </c:numCache>
            </c:numRef>
          </c:cat>
          <c:val>
            <c:numRef>
              <c:f>'Hybrid Charts'!$F$422:$F$423</c:f>
              <c:numCache>
                <c:formatCode>0.00</c:formatCode>
                <c:ptCount val="2"/>
                <c:pt idx="0">
                  <c:v>0.52111597657203679</c:v>
                </c:pt>
                <c:pt idx="1">
                  <c:v>0.34971645673116047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151-417A-A585-70F3CC82AC27}"/>
            </c:ext>
          </c:extLst>
        </c:ser>
        <c:ser>
          <c:idx val="5"/>
          <c:order val="5"/>
          <c:tx>
            <c:strRef>
              <c:f>'Hybrid Charts'!$G$421</c:f>
              <c:strCache>
                <c:ptCount val="1"/>
                <c:pt idx="0">
                  <c:v>2003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'Hybrid Charts'!$A$422:$A$423</c:f>
              <c:numCache>
                <c:formatCode>General</c:formatCode>
                <c:ptCount val="2"/>
                <c:pt idx="0">
                  <c:v>2016</c:v>
                </c:pt>
                <c:pt idx="1">
                  <c:v>2017</c:v>
                </c:pt>
              </c:numCache>
            </c:numRef>
          </c:cat>
          <c:val>
            <c:numRef>
              <c:f>'Hybrid Charts'!$G$422:$G$423</c:f>
              <c:numCache>
                <c:formatCode>0.00</c:formatCode>
                <c:ptCount val="2"/>
                <c:pt idx="0">
                  <c:v>0.48988007307052611</c:v>
                </c:pt>
                <c:pt idx="1">
                  <c:v>0.29153128961722058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151-417A-A585-70F3CC82AC27}"/>
            </c:ext>
          </c:extLst>
        </c:ser>
        <c:ser>
          <c:idx val="6"/>
          <c:order val="6"/>
          <c:tx>
            <c:strRef>
              <c:f>'Hybrid Charts'!$H$421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'Hybrid Charts'!$A$422:$A$423</c:f>
              <c:numCache>
                <c:formatCode>General</c:formatCode>
                <c:ptCount val="2"/>
                <c:pt idx="0">
                  <c:v>2016</c:v>
                </c:pt>
                <c:pt idx="1">
                  <c:v>2017</c:v>
                </c:pt>
              </c:numCache>
            </c:numRef>
          </c:cat>
          <c:val>
            <c:numRef>
              <c:f>'Hybrid Charts'!$H$422:$H$423</c:f>
              <c:numCache>
                <c:formatCode>0.00</c:formatCode>
                <c:ptCount val="2"/>
                <c:pt idx="0">
                  <c:v>0.35101914107799531</c:v>
                </c:pt>
                <c:pt idx="1">
                  <c:v>0.26294715007146202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151-417A-A585-70F3CC82AC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17970080"/>
        <c:axId val="-2117966864"/>
      </c:barChart>
      <c:catAx>
        <c:axId val="-2117970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7966864"/>
        <c:crosses val="autoZero"/>
        <c:auto val="1"/>
        <c:lblAlgn val="ctr"/>
        <c:lblOffset val="100"/>
        <c:noMultiLvlLbl val="0"/>
      </c:catAx>
      <c:valAx>
        <c:axId val="-211796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R6 Stem N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7970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Era- Hybrid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'Hybrid Charts'!$K$421</c:f>
              <c:strCache>
                <c:ptCount val="1"/>
                <c:pt idx="0">
                  <c:v>1946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'Hybrid Charts'!$J$422:$J$423</c:f>
              <c:numCache>
                <c:formatCode>General</c:formatCode>
                <c:ptCount val="2"/>
                <c:pt idx="0">
                  <c:v>2016</c:v>
                </c:pt>
                <c:pt idx="1">
                  <c:v>2017</c:v>
                </c:pt>
              </c:numCache>
            </c:numRef>
          </c:cat>
          <c:val>
            <c:numRef>
              <c:f>'Hybrid Charts'!$K$422:$K$423</c:f>
              <c:numCache>
                <c:formatCode>0.00</c:formatCode>
                <c:ptCount val="2"/>
                <c:pt idx="0">
                  <c:v>105.8495602566536</c:v>
                </c:pt>
                <c:pt idx="1">
                  <c:v>143.3711391323547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D0-4128-8BE5-7268CE6E2FA8}"/>
            </c:ext>
          </c:extLst>
        </c:ser>
        <c:ser>
          <c:idx val="1"/>
          <c:order val="1"/>
          <c:tx>
            <c:strRef>
              <c:f>'Hybrid Charts'!$L$421</c:f>
              <c:strCache>
                <c:ptCount val="1"/>
                <c:pt idx="0">
                  <c:v>1958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'Hybrid Charts'!$J$422:$J$423</c:f>
              <c:numCache>
                <c:formatCode>General</c:formatCode>
                <c:ptCount val="2"/>
                <c:pt idx="0">
                  <c:v>2016</c:v>
                </c:pt>
                <c:pt idx="1">
                  <c:v>2017</c:v>
                </c:pt>
              </c:numCache>
            </c:numRef>
          </c:cat>
          <c:val>
            <c:numRef>
              <c:f>'Hybrid Charts'!$L$422:$L$423</c:f>
              <c:numCache>
                <c:formatCode>0.00</c:formatCode>
                <c:ptCount val="2"/>
                <c:pt idx="0">
                  <c:v>103.0598761153047</c:v>
                </c:pt>
                <c:pt idx="1">
                  <c:v>148.49063019967392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D0-4128-8BE5-7268CE6E2FA8}"/>
            </c:ext>
          </c:extLst>
        </c:ser>
        <c:ser>
          <c:idx val="2"/>
          <c:order val="2"/>
          <c:tx>
            <c:strRef>
              <c:f>'Hybrid Charts'!$M$421</c:f>
              <c:strCache>
                <c:ptCount val="1"/>
                <c:pt idx="0">
                  <c:v>1967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'Hybrid Charts'!$J$422:$J$423</c:f>
              <c:numCache>
                <c:formatCode>General</c:formatCode>
                <c:ptCount val="2"/>
                <c:pt idx="0">
                  <c:v>2016</c:v>
                </c:pt>
                <c:pt idx="1">
                  <c:v>2017</c:v>
                </c:pt>
              </c:numCache>
            </c:numRef>
          </c:cat>
          <c:val>
            <c:numRef>
              <c:f>'Hybrid Charts'!$M$422:$M$423</c:f>
              <c:numCache>
                <c:formatCode>0.00</c:formatCode>
                <c:ptCount val="2"/>
                <c:pt idx="0">
                  <c:v>129.34202968578754</c:v>
                </c:pt>
                <c:pt idx="1">
                  <c:v>165.97291623714457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D0-4128-8BE5-7268CE6E2FA8}"/>
            </c:ext>
          </c:extLst>
        </c:ser>
        <c:ser>
          <c:idx val="3"/>
          <c:order val="3"/>
          <c:tx>
            <c:strRef>
              <c:f>'Hybrid Charts'!$N$421</c:f>
              <c:strCache>
                <c:ptCount val="1"/>
                <c:pt idx="0">
                  <c:v>1976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'Hybrid Charts'!$J$422:$J$423</c:f>
              <c:numCache>
                <c:formatCode>General</c:formatCode>
                <c:ptCount val="2"/>
                <c:pt idx="0">
                  <c:v>2016</c:v>
                </c:pt>
                <c:pt idx="1">
                  <c:v>2017</c:v>
                </c:pt>
              </c:numCache>
            </c:numRef>
          </c:cat>
          <c:val>
            <c:numRef>
              <c:f>'Hybrid Charts'!$N$422:$N$423</c:f>
              <c:numCache>
                <c:formatCode>0.00</c:formatCode>
                <c:ptCount val="2"/>
                <c:pt idx="0">
                  <c:v>144.34557943886776</c:v>
                </c:pt>
                <c:pt idx="1">
                  <c:v>175.52749880966815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BD0-4128-8BE5-7268CE6E2FA8}"/>
            </c:ext>
          </c:extLst>
        </c:ser>
        <c:ser>
          <c:idx val="4"/>
          <c:order val="4"/>
          <c:tx>
            <c:strRef>
              <c:f>'Hybrid Charts'!$O$421</c:f>
              <c:strCache>
                <c:ptCount val="1"/>
                <c:pt idx="0">
                  <c:v>1995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'Hybrid Charts'!$J$422:$J$423</c:f>
              <c:numCache>
                <c:formatCode>General</c:formatCode>
                <c:ptCount val="2"/>
                <c:pt idx="0">
                  <c:v>2016</c:v>
                </c:pt>
                <c:pt idx="1">
                  <c:v>2017</c:v>
                </c:pt>
              </c:numCache>
            </c:numRef>
          </c:cat>
          <c:val>
            <c:numRef>
              <c:f>'Hybrid Charts'!$O$422:$O$423</c:f>
              <c:numCache>
                <c:formatCode>0.00</c:formatCode>
                <c:ptCount val="2"/>
                <c:pt idx="0">
                  <c:v>189.3531075836872</c:v>
                </c:pt>
                <c:pt idx="1">
                  <c:v>203.98764926675116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BD0-4128-8BE5-7268CE6E2FA8}"/>
            </c:ext>
          </c:extLst>
        </c:ser>
        <c:ser>
          <c:idx val="5"/>
          <c:order val="5"/>
          <c:tx>
            <c:strRef>
              <c:f>'Hybrid Charts'!$P$421</c:f>
              <c:strCache>
                <c:ptCount val="1"/>
                <c:pt idx="0">
                  <c:v>2003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'Hybrid Charts'!$J$422:$J$423</c:f>
              <c:numCache>
                <c:formatCode>General</c:formatCode>
                <c:ptCount val="2"/>
                <c:pt idx="0">
                  <c:v>2016</c:v>
                </c:pt>
                <c:pt idx="1">
                  <c:v>2017</c:v>
                </c:pt>
              </c:numCache>
            </c:numRef>
          </c:cat>
          <c:val>
            <c:numRef>
              <c:f>'Hybrid Charts'!$P$422:$P$423</c:f>
              <c:numCache>
                <c:formatCode>0.00</c:formatCode>
                <c:ptCount val="2"/>
                <c:pt idx="0">
                  <c:v>187.63716738166315</c:v>
                </c:pt>
                <c:pt idx="1">
                  <c:v>221.98399248041889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BD0-4128-8BE5-7268CE6E2FA8}"/>
            </c:ext>
          </c:extLst>
        </c:ser>
        <c:ser>
          <c:idx val="6"/>
          <c:order val="6"/>
          <c:tx>
            <c:strRef>
              <c:f>'Hybrid Charts'!$Q$421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'Hybrid Charts'!$J$422:$J$423</c:f>
              <c:numCache>
                <c:formatCode>General</c:formatCode>
                <c:ptCount val="2"/>
                <c:pt idx="0">
                  <c:v>2016</c:v>
                </c:pt>
                <c:pt idx="1">
                  <c:v>2017</c:v>
                </c:pt>
              </c:numCache>
            </c:numRef>
          </c:cat>
          <c:val>
            <c:numRef>
              <c:f>'Hybrid Charts'!$Q$422:$Q$423</c:f>
              <c:numCache>
                <c:formatCode>0.00</c:formatCode>
                <c:ptCount val="2"/>
                <c:pt idx="0">
                  <c:v>209.9207470358198</c:v>
                </c:pt>
                <c:pt idx="1">
                  <c:v>257.02385706786202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BD0-4128-8BE5-7268CE6E2F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17897712"/>
        <c:axId val="-2117894496"/>
      </c:barChart>
      <c:catAx>
        <c:axId val="-2117897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7894496"/>
        <c:crosses val="autoZero"/>
        <c:auto val="1"/>
        <c:lblAlgn val="ctr"/>
        <c:lblOffset val="100"/>
        <c:noMultiLvlLbl val="0"/>
      </c:catAx>
      <c:valAx>
        <c:axId val="-211789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Grain Yield (bu/acre)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7897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Combine GY YOR x Nteat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'Hybrid Charts'!$N$18</c:f>
              <c:strCache>
                <c:ptCount val="1"/>
                <c:pt idx="0">
                  <c:v>0_0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'Hybrid Charts'!$M$19:$M$25</c:f>
              <c:numCache>
                <c:formatCode>General</c:formatCode>
                <c:ptCount val="7"/>
                <c:pt idx="0">
                  <c:v>1946</c:v>
                </c:pt>
                <c:pt idx="1">
                  <c:v>1958</c:v>
                </c:pt>
                <c:pt idx="2">
                  <c:v>1967</c:v>
                </c:pt>
                <c:pt idx="3">
                  <c:v>1976</c:v>
                </c:pt>
                <c:pt idx="4">
                  <c:v>1995</c:v>
                </c:pt>
                <c:pt idx="5">
                  <c:v>2003</c:v>
                </c:pt>
                <c:pt idx="6">
                  <c:v>2015</c:v>
                </c:pt>
              </c:numCache>
            </c:numRef>
          </c:cat>
          <c:val>
            <c:numRef>
              <c:f>'Hybrid Charts'!$N$19:$N$25</c:f>
              <c:numCache>
                <c:formatCode>0.00</c:formatCode>
                <c:ptCount val="7"/>
                <c:pt idx="0">
                  <c:v>4375.1419268493364</c:v>
                </c:pt>
                <c:pt idx="1">
                  <c:v>4968.0881286937629</c:v>
                </c:pt>
                <c:pt idx="2">
                  <c:v>5503.4506012908214</c:v>
                </c:pt>
                <c:pt idx="3">
                  <c:v>5582.3334444582842</c:v>
                </c:pt>
                <c:pt idx="4">
                  <c:v>7199.8981977650237</c:v>
                </c:pt>
                <c:pt idx="5">
                  <c:v>6910.3780315311096</c:v>
                </c:pt>
                <c:pt idx="6">
                  <c:v>7606.2249381070533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DE-48FB-BD17-51F2418C3E39}"/>
            </c:ext>
          </c:extLst>
        </c:ser>
        <c:ser>
          <c:idx val="1"/>
          <c:order val="1"/>
          <c:tx>
            <c:strRef>
              <c:f>'Hybrid Charts'!$O$18</c:f>
              <c:strCache>
                <c:ptCount val="1"/>
                <c:pt idx="0">
                  <c:v>0_200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'Hybrid Charts'!$M$19:$M$25</c:f>
              <c:numCache>
                <c:formatCode>General</c:formatCode>
                <c:ptCount val="7"/>
                <c:pt idx="0">
                  <c:v>1946</c:v>
                </c:pt>
                <c:pt idx="1">
                  <c:v>1958</c:v>
                </c:pt>
                <c:pt idx="2">
                  <c:v>1967</c:v>
                </c:pt>
                <c:pt idx="3">
                  <c:v>1976</c:v>
                </c:pt>
                <c:pt idx="4">
                  <c:v>1995</c:v>
                </c:pt>
                <c:pt idx="5">
                  <c:v>2003</c:v>
                </c:pt>
                <c:pt idx="6">
                  <c:v>2015</c:v>
                </c:pt>
              </c:numCache>
            </c:numRef>
          </c:cat>
          <c:val>
            <c:numRef>
              <c:f>'Hybrid Charts'!$O$19:$O$25</c:f>
              <c:numCache>
                <c:formatCode>0.00</c:formatCode>
                <c:ptCount val="7"/>
                <c:pt idx="0">
                  <c:v>7904.3035361457978</c:v>
                </c:pt>
                <c:pt idx="1">
                  <c:v>8412.9987024413876</c:v>
                </c:pt>
                <c:pt idx="2">
                  <c:v>9460.0653294294734</c:v>
                </c:pt>
                <c:pt idx="3">
                  <c:v>10294.072020220046</c:v>
                </c:pt>
                <c:pt idx="4">
                  <c:v>13130.832975059669</c:v>
                </c:pt>
                <c:pt idx="5">
                  <c:v>12915.699171640746</c:v>
                </c:pt>
                <c:pt idx="6">
                  <c:v>15026.469071382629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DE-48FB-BD17-51F2418C3E39}"/>
            </c:ext>
          </c:extLst>
        </c:ser>
        <c:ser>
          <c:idx val="2"/>
          <c:order val="2"/>
          <c:tx>
            <c:strRef>
              <c:f>'Hybrid Charts'!$P$18</c:f>
              <c:strCache>
                <c:ptCount val="1"/>
                <c:pt idx="0">
                  <c:v>50_150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'Hybrid Charts'!$M$19:$M$25</c:f>
              <c:numCache>
                <c:formatCode>General</c:formatCode>
                <c:ptCount val="7"/>
                <c:pt idx="0">
                  <c:v>1946</c:v>
                </c:pt>
                <c:pt idx="1">
                  <c:v>1958</c:v>
                </c:pt>
                <c:pt idx="2">
                  <c:v>1967</c:v>
                </c:pt>
                <c:pt idx="3">
                  <c:v>1976</c:v>
                </c:pt>
                <c:pt idx="4">
                  <c:v>1995</c:v>
                </c:pt>
                <c:pt idx="5">
                  <c:v>2003</c:v>
                </c:pt>
                <c:pt idx="6">
                  <c:v>2015</c:v>
                </c:pt>
              </c:numCache>
            </c:numRef>
          </c:cat>
          <c:val>
            <c:numRef>
              <c:f>'Hybrid Charts'!$P$19:$P$25</c:f>
              <c:numCache>
                <c:formatCode>0.00</c:formatCode>
                <c:ptCount val="7"/>
                <c:pt idx="0">
                  <c:v>8911.9410862173372</c:v>
                </c:pt>
                <c:pt idx="1">
                  <c:v>8581.9923971058161</c:v>
                </c:pt>
                <c:pt idx="2">
                  <c:v>10218.063814676463</c:v>
                </c:pt>
                <c:pt idx="3">
                  <c:v>10921.856091709164</c:v>
                </c:pt>
                <c:pt idx="4">
                  <c:v>13379.603455187433</c:v>
                </c:pt>
                <c:pt idx="5">
                  <c:v>14368.692324966363</c:v>
                </c:pt>
                <c:pt idx="6">
                  <c:v>16693.110332444823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DE-48FB-BD17-51F2418C3E39}"/>
            </c:ext>
          </c:extLst>
        </c:ser>
        <c:ser>
          <c:idx val="3"/>
          <c:order val="3"/>
          <c:tx>
            <c:strRef>
              <c:f>'Hybrid Charts'!$Q$18</c:f>
              <c:strCache>
                <c:ptCount val="1"/>
                <c:pt idx="0">
                  <c:v>150_50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'Hybrid Charts'!$M$19:$M$25</c:f>
              <c:numCache>
                <c:formatCode>General</c:formatCode>
                <c:ptCount val="7"/>
                <c:pt idx="0">
                  <c:v>1946</c:v>
                </c:pt>
                <c:pt idx="1">
                  <c:v>1958</c:v>
                </c:pt>
                <c:pt idx="2">
                  <c:v>1967</c:v>
                </c:pt>
                <c:pt idx="3">
                  <c:v>1976</c:v>
                </c:pt>
                <c:pt idx="4">
                  <c:v>1995</c:v>
                </c:pt>
                <c:pt idx="5">
                  <c:v>2003</c:v>
                </c:pt>
                <c:pt idx="6">
                  <c:v>2015</c:v>
                </c:pt>
              </c:numCache>
            </c:numRef>
          </c:cat>
          <c:val>
            <c:numRef>
              <c:f>'Hybrid Charts'!$Q$19:$Q$25</c:f>
              <c:numCache>
                <c:formatCode>0.00</c:formatCode>
                <c:ptCount val="7"/>
                <c:pt idx="0">
                  <c:v>8459.3998950705081</c:v>
                </c:pt>
                <c:pt idx="1">
                  <c:v>8165.6708218919666</c:v>
                </c:pt>
                <c:pt idx="2">
                  <c:v>10115.17206559342</c:v>
                </c:pt>
                <c:pt idx="3">
                  <c:v>11356.868419931907</c:v>
                </c:pt>
                <c:pt idx="4">
                  <c:v>13802.347407357653</c:v>
                </c:pt>
                <c:pt idx="5">
                  <c:v>14501.390180632025</c:v>
                </c:pt>
                <c:pt idx="6">
                  <c:v>16288.595777130644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CDE-48FB-BD17-51F2418C3E39}"/>
            </c:ext>
          </c:extLst>
        </c:ser>
        <c:ser>
          <c:idx val="4"/>
          <c:order val="4"/>
          <c:tx>
            <c:strRef>
              <c:f>'Hybrid Charts'!$R$18</c:f>
              <c:strCache>
                <c:ptCount val="1"/>
                <c:pt idx="0">
                  <c:v>200_0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'Hybrid Charts'!$M$19:$M$25</c:f>
              <c:numCache>
                <c:formatCode>General</c:formatCode>
                <c:ptCount val="7"/>
                <c:pt idx="0">
                  <c:v>1946</c:v>
                </c:pt>
                <c:pt idx="1">
                  <c:v>1958</c:v>
                </c:pt>
                <c:pt idx="2">
                  <c:v>1967</c:v>
                </c:pt>
                <c:pt idx="3">
                  <c:v>1976</c:v>
                </c:pt>
                <c:pt idx="4">
                  <c:v>1995</c:v>
                </c:pt>
                <c:pt idx="5">
                  <c:v>2003</c:v>
                </c:pt>
                <c:pt idx="6">
                  <c:v>2015</c:v>
                </c:pt>
              </c:numCache>
            </c:numRef>
          </c:cat>
          <c:val>
            <c:numRef>
              <c:f>'Hybrid Charts'!$R$19:$R$25</c:f>
              <c:numCache>
                <c:formatCode>0.00</c:formatCode>
                <c:ptCount val="7"/>
                <c:pt idx="0">
                  <c:v>8648.7202739258282</c:v>
                </c:pt>
                <c:pt idx="1">
                  <c:v>8359.2108502059473</c:v>
                </c:pt>
                <c:pt idx="2">
                  <c:v>10262.070751318301</c:v>
                </c:pt>
                <c:pt idx="3">
                  <c:v>11382.925421321399</c:v>
                </c:pt>
                <c:pt idx="4">
                  <c:v>13935.103682628158</c:v>
                </c:pt>
                <c:pt idx="5">
                  <c:v>14866.271465385487</c:v>
                </c:pt>
                <c:pt idx="6">
                  <c:v>16927.448814869462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CDE-48FB-BD17-51F2418C3E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17842992"/>
        <c:axId val="-2117839696"/>
      </c:barChart>
      <c:catAx>
        <c:axId val="-211784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7839696"/>
        <c:crosses val="autoZero"/>
        <c:auto val="1"/>
        <c:lblAlgn val="ctr"/>
        <c:lblOffset val="100"/>
        <c:noMultiLvlLbl val="0"/>
      </c:catAx>
      <c:valAx>
        <c:axId val="-211783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7842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R6 Total 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'Hybrid Charts'!$B$440</c:f>
              <c:strCache>
                <c:ptCount val="1"/>
                <c:pt idx="0">
                  <c:v>0_0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'Hybrid Charts'!$A$441:$A$447</c:f>
              <c:numCache>
                <c:formatCode>General</c:formatCode>
                <c:ptCount val="7"/>
                <c:pt idx="0">
                  <c:v>1946</c:v>
                </c:pt>
                <c:pt idx="1">
                  <c:v>1958</c:v>
                </c:pt>
                <c:pt idx="2">
                  <c:v>1967</c:v>
                </c:pt>
                <c:pt idx="3">
                  <c:v>1976</c:v>
                </c:pt>
                <c:pt idx="4">
                  <c:v>1995</c:v>
                </c:pt>
                <c:pt idx="5">
                  <c:v>2003</c:v>
                </c:pt>
                <c:pt idx="6">
                  <c:v>2015</c:v>
                </c:pt>
              </c:numCache>
            </c:numRef>
          </c:cat>
          <c:val>
            <c:numRef>
              <c:f>'Hybrid Charts'!$B$441:$B$447</c:f>
              <c:numCache>
                <c:formatCode>0</c:formatCode>
                <c:ptCount val="7"/>
                <c:pt idx="0">
                  <c:v>83.334303715444477</c:v>
                </c:pt>
                <c:pt idx="1">
                  <c:v>93.916847512098869</c:v>
                </c:pt>
                <c:pt idx="2">
                  <c:v>88.898168199715272</c:v>
                </c:pt>
                <c:pt idx="3">
                  <c:v>101.06972586173326</c:v>
                </c:pt>
                <c:pt idx="4">
                  <c:v>101.16287724481573</c:v>
                </c:pt>
                <c:pt idx="5">
                  <c:v>94.190370438142068</c:v>
                </c:pt>
                <c:pt idx="6">
                  <c:v>87.013376705777773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B2-4A36-BA9C-E85306485E4D}"/>
            </c:ext>
          </c:extLst>
        </c:ser>
        <c:ser>
          <c:idx val="1"/>
          <c:order val="1"/>
          <c:tx>
            <c:strRef>
              <c:f>'Hybrid Charts'!$C$440</c:f>
              <c:strCache>
                <c:ptCount val="1"/>
                <c:pt idx="0">
                  <c:v>Non-0N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'Hybrid Charts'!$A$441:$A$447</c:f>
              <c:numCache>
                <c:formatCode>General</c:formatCode>
                <c:ptCount val="7"/>
                <c:pt idx="0">
                  <c:v>1946</c:v>
                </c:pt>
                <c:pt idx="1">
                  <c:v>1958</c:v>
                </c:pt>
                <c:pt idx="2">
                  <c:v>1967</c:v>
                </c:pt>
                <c:pt idx="3">
                  <c:v>1976</c:v>
                </c:pt>
                <c:pt idx="4">
                  <c:v>1995</c:v>
                </c:pt>
                <c:pt idx="5">
                  <c:v>2003</c:v>
                </c:pt>
                <c:pt idx="6">
                  <c:v>2015</c:v>
                </c:pt>
              </c:numCache>
            </c:numRef>
          </c:cat>
          <c:val>
            <c:numRef>
              <c:f>'Hybrid Charts'!$C$441:$C$447</c:f>
              <c:numCache>
                <c:formatCode>0</c:formatCode>
                <c:ptCount val="7"/>
                <c:pt idx="0">
                  <c:v>95.928343903236154</c:v>
                </c:pt>
                <c:pt idx="1">
                  <c:v>84.801054640253383</c:v>
                </c:pt>
                <c:pt idx="2">
                  <c:v>91.965693054896448</c:v>
                </c:pt>
                <c:pt idx="3">
                  <c:v>89.962758120830685</c:v>
                </c:pt>
                <c:pt idx="4">
                  <c:v>107.05385012269808</c:v>
                </c:pt>
                <c:pt idx="5">
                  <c:v>119.7377155512773</c:v>
                </c:pt>
                <c:pt idx="6">
                  <c:v>130.92046354618572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B2-4A36-BA9C-E85306485E4D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-2117796768"/>
        <c:axId val="-2117793424"/>
      </c:barChart>
      <c:catAx>
        <c:axId val="-2117796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7793424"/>
        <c:crosses val="autoZero"/>
        <c:auto val="1"/>
        <c:lblAlgn val="ctr"/>
        <c:lblOffset val="100"/>
        <c:noMultiLvlLbl val="0"/>
      </c:catAx>
      <c:valAx>
        <c:axId val="-211779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7796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R6 Stover 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'Hybrid Charts'!$M$440</c:f>
              <c:strCache>
                <c:ptCount val="1"/>
                <c:pt idx="0">
                  <c:v>0N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'Hybrid Charts'!$L$441:$L$447</c:f>
              <c:numCache>
                <c:formatCode>General</c:formatCode>
                <c:ptCount val="7"/>
                <c:pt idx="0">
                  <c:v>1946</c:v>
                </c:pt>
                <c:pt idx="1">
                  <c:v>1958</c:v>
                </c:pt>
                <c:pt idx="2">
                  <c:v>1967</c:v>
                </c:pt>
                <c:pt idx="3">
                  <c:v>1976</c:v>
                </c:pt>
                <c:pt idx="4">
                  <c:v>1995</c:v>
                </c:pt>
                <c:pt idx="5">
                  <c:v>2003</c:v>
                </c:pt>
                <c:pt idx="6">
                  <c:v>2015</c:v>
                </c:pt>
              </c:numCache>
            </c:numRef>
          </c:cat>
          <c:val>
            <c:numRef>
              <c:f>'Hybrid Charts'!$M$441:$M$447</c:f>
              <c:numCache>
                <c:formatCode>0.0</c:formatCode>
                <c:ptCount val="7"/>
                <c:pt idx="0">
                  <c:v>42.073039649678158</c:v>
                </c:pt>
                <c:pt idx="1">
                  <c:v>37.42068800365751</c:v>
                </c:pt>
                <c:pt idx="2">
                  <c:v>36.163866005755921</c:v>
                </c:pt>
                <c:pt idx="3">
                  <c:v>42.480742548610159</c:v>
                </c:pt>
                <c:pt idx="4">
                  <c:v>40.19325287084942</c:v>
                </c:pt>
                <c:pt idx="5">
                  <c:v>33.015600817553278</c:v>
                </c:pt>
                <c:pt idx="6">
                  <c:v>30.709014295329037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CB-4B18-A0BD-B25CA45AC70E}"/>
            </c:ext>
          </c:extLst>
        </c:ser>
        <c:ser>
          <c:idx val="1"/>
          <c:order val="1"/>
          <c:tx>
            <c:strRef>
              <c:f>'Hybrid Charts'!$N$440</c:f>
              <c:strCache>
                <c:ptCount val="1"/>
                <c:pt idx="0">
                  <c:v>Non-0N Stover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'Hybrid Charts'!$L$441:$L$447</c:f>
              <c:numCache>
                <c:formatCode>General</c:formatCode>
                <c:ptCount val="7"/>
                <c:pt idx="0">
                  <c:v>1946</c:v>
                </c:pt>
                <c:pt idx="1">
                  <c:v>1958</c:v>
                </c:pt>
                <c:pt idx="2">
                  <c:v>1967</c:v>
                </c:pt>
                <c:pt idx="3">
                  <c:v>1976</c:v>
                </c:pt>
                <c:pt idx="4">
                  <c:v>1995</c:v>
                </c:pt>
                <c:pt idx="5">
                  <c:v>2003</c:v>
                </c:pt>
                <c:pt idx="6">
                  <c:v>2015</c:v>
                </c:pt>
              </c:numCache>
            </c:numRef>
          </c:cat>
          <c:val>
            <c:numRef>
              <c:f>'Hybrid Charts'!$N$441:$N$447</c:f>
              <c:numCache>
                <c:formatCode>0.0</c:formatCode>
                <c:ptCount val="7"/>
                <c:pt idx="0">
                  <c:v>73.969160821588744</c:v>
                </c:pt>
                <c:pt idx="1">
                  <c:v>64.63774324994948</c:v>
                </c:pt>
                <c:pt idx="2">
                  <c:v>65.237003818307343</c:v>
                </c:pt>
                <c:pt idx="3">
                  <c:v>72.567209422792317</c:v>
                </c:pt>
                <c:pt idx="4">
                  <c:v>65.535409644827851</c:v>
                </c:pt>
                <c:pt idx="5">
                  <c:v>67.279923489367391</c:v>
                </c:pt>
                <c:pt idx="6">
                  <c:v>65.280722512027708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CB-4B18-A0BD-B25CA45AC7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17759312"/>
        <c:axId val="-2117756016"/>
      </c:barChart>
      <c:catAx>
        <c:axId val="-2117759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7756016"/>
        <c:crosses val="autoZero"/>
        <c:auto val="1"/>
        <c:lblAlgn val="ctr"/>
        <c:lblOffset val="100"/>
        <c:noMultiLvlLbl val="0"/>
      </c:catAx>
      <c:valAx>
        <c:axId val="-211775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7759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'Hybrid Charts'!$B$464</c:f>
              <c:strCache>
                <c:ptCount val="1"/>
                <c:pt idx="0">
                  <c:v>Average of R6ComGYKg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0354330708661423E-2"/>
                  <c:y val="0.251683799941673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'Hybrid Charts'!$A$465:$A$471</c:f>
              <c:numCache>
                <c:formatCode>General</c:formatCode>
                <c:ptCount val="7"/>
                <c:pt idx="0">
                  <c:v>1946</c:v>
                </c:pt>
                <c:pt idx="1">
                  <c:v>1958</c:v>
                </c:pt>
                <c:pt idx="2">
                  <c:v>1967</c:v>
                </c:pt>
                <c:pt idx="3">
                  <c:v>1976</c:v>
                </c:pt>
                <c:pt idx="4">
                  <c:v>1995</c:v>
                </c:pt>
                <c:pt idx="5">
                  <c:v>2003</c:v>
                </c:pt>
                <c:pt idx="6">
                  <c:v>2015</c:v>
                </c:pt>
              </c:numCache>
            </c:numRef>
          </c:xVal>
          <c:yVal>
            <c:numRef>
              <c:f>'Hybrid Charts'!$B$465:$B$471</c:f>
              <c:numCache>
                <c:formatCode>0.0</c:formatCode>
                <c:ptCount val="7"/>
                <c:pt idx="0">
                  <c:v>7.6599013436417627</c:v>
                </c:pt>
                <c:pt idx="1">
                  <c:v>7.697592180067776</c:v>
                </c:pt>
                <c:pt idx="2">
                  <c:v>9.1117645124616971</c:v>
                </c:pt>
                <c:pt idx="3">
                  <c:v>9.9076110795281593</c:v>
                </c:pt>
                <c:pt idx="4">
                  <c:v>12.289557143599591</c:v>
                </c:pt>
                <c:pt idx="5">
                  <c:v>12.712486234831145</c:v>
                </c:pt>
                <c:pt idx="6">
                  <c:v>14.493131572534111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59-204B-A954-0D9414A1CB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307824"/>
        <c:axId val="714323616"/>
      </c:scatterChart>
      <c:valAx>
        <c:axId val="674307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323616"/>
        <c:crosses val="autoZero"/>
        <c:crossBetween val="midCat"/>
      </c:valAx>
      <c:valAx>
        <c:axId val="71432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307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'Nrate Charts'!$B$75</c:f>
              <c:strCache>
                <c:ptCount val="1"/>
                <c:pt idx="0">
                  <c:v>Average of R1SPAD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'Nrate Charts'!$A$76:$A$80</c:f>
              <c:strCache>
                <c:ptCount val="5"/>
                <c:pt idx="0">
                  <c:v>0_0</c:v>
                </c:pt>
                <c:pt idx="1">
                  <c:v>0_200</c:v>
                </c:pt>
                <c:pt idx="2">
                  <c:v>50_150</c:v>
                </c:pt>
                <c:pt idx="3">
                  <c:v>150_50</c:v>
                </c:pt>
                <c:pt idx="4">
                  <c:v>200_0</c:v>
                </c:pt>
              </c:strCache>
            </c:strRef>
          </c:cat>
          <c:val>
            <c:numRef>
              <c:f>'Nrate Charts'!$B$76:$B$80</c:f>
              <c:numCache>
                <c:formatCode>0.0</c:formatCode>
                <c:ptCount val="5"/>
                <c:pt idx="0">
                  <c:v>44.104761904761908</c:v>
                </c:pt>
                <c:pt idx="1">
                  <c:v>46.419047619047625</c:v>
                </c:pt>
                <c:pt idx="2">
                  <c:v>51.192857142857143</c:v>
                </c:pt>
                <c:pt idx="3">
                  <c:v>56.419047619047618</c:v>
                </c:pt>
                <c:pt idx="4">
                  <c:v>57.36904761904762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B1-4C4C-BA94-CA58D8E60CFE}"/>
            </c:ext>
          </c:extLst>
        </c:ser>
        <c:ser>
          <c:idx val="1"/>
          <c:order val="1"/>
          <c:tx>
            <c:strRef>
              <c:f>'Nrate Charts'!$C$75</c:f>
              <c:strCache>
                <c:ptCount val="1"/>
                <c:pt idx="0">
                  <c:v>Average of R2SPAD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'Nrate Charts'!$A$76:$A$80</c:f>
              <c:strCache>
                <c:ptCount val="5"/>
                <c:pt idx="0">
                  <c:v>0_0</c:v>
                </c:pt>
                <c:pt idx="1">
                  <c:v>0_200</c:v>
                </c:pt>
                <c:pt idx="2">
                  <c:v>50_150</c:v>
                </c:pt>
                <c:pt idx="3">
                  <c:v>150_50</c:v>
                </c:pt>
                <c:pt idx="4">
                  <c:v>200_0</c:v>
                </c:pt>
              </c:strCache>
            </c:strRef>
          </c:cat>
          <c:val>
            <c:numRef>
              <c:f>'Nrate Charts'!$C$76:$C$80</c:f>
              <c:numCache>
                <c:formatCode>0.0</c:formatCode>
                <c:ptCount val="5"/>
                <c:pt idx="0">
                  <c:v>45.295238095238091</c:v>
                </c:pt>
                <c:pt idx="1">
                  <c:v>46.409523809523812</c:v>
                </c:pt>
                <c:pt idx="2">
                  <c:v>53.061904761904756</c:v>
                </c:pt>
                <c:pt idx="3">
                  <c:v>57.257142857142874</c:v>
                </c:pt>
                <c:pt idx="4">
                  <c:v>56.68571428571429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B1-4C4C-BA94-CA58D8E60CFE}"/>
            </c:ext>
          </c:extLst>
        </c:ser>
        <c:ser>
          <c:idx val="2"/>
          <c:order val="2"/>
          <c:tx>
            <c:strRef>
              <c:f>'Nrate Charts'!$D$75</c:f>
              <c:strCache>
                <c:ptCount val="1"/>
                <c:pt idx="0">
                  <c:v>Average of R3SPAD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'Nrate Charts'!$A$76:$A$80</c:f>
              <c:strCache>
                <c:ptCount val="5"/>
                <c:pt idx="0">
                  <c:v>0_0</c:v>
                </c:pt>
                <c:pt idx="1">
                  <c:v>0_200</c:v>
                </c:pt>
                <c:pt idx="2">
                  <c:v>50_150</c:v>
                </c:pt>
                <c:pt idx="3">
                  <c:v>150_50</c:v>
                </c:pt>
                <c:pt idx="4">
                  <c:v>200_0</c:v>
                </c:pt>
              </c:strCache>
            </c:strRef>
          </c:cat>
          <c:val>
            <c:numRef>
              <c:f>'Nrate Charts'!$D$76:$D$80</c:f>
              <c:numCache>
                <c:formatCode>0.0</c:formatCode>
                <c:ptCount val="5"/>
                <c:pt idx="0">
                  <c:v>39.188095238095237</c:v>
                </c:pt>
                <c:pt idx="1">
                  <c:v>46.478571428571421</c:v>
                </c:pt>
                <c:pt idx="2">
                  <c:v>51.035714285714299</c:v>
                </c:pt>
                <c:pt idx="3">
                  <c:v>55.909523809523819</c:v>
                </c:pt>
                <c:pt idx="4">
                  <c:v>55.902380952380952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B1-4C4C-BA94-CA58D8E60CFE}"/>
            </c:ext>
          </c:extLst>
        </c:ser>
        <c:ser>
          <c:idx val="3"/>
          <c:order val="3"/>
          <c:tx>
            <c:strRef>
              <c:f>'Nrate Charts'!$E$75</c:f>
              <c:strCache>
                <c:ptCount val="1"/>
                <c:pt idx="0">
                  <c:v>Average of R5SPAD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'Nrate Charts'!$A$76:$A$80</c:f>
              <c:strCache>
                <c:ptCount val="5"/>
                <c:pt idx="0">
                  <c:v>0_0</c:v>
                </c:pt>
                <c:pt idx="1">
                  <c:v>0_200</c:v>
                </c:pt>
                <c:pt idx="2">
                  <c:v>50_150</c:v>
                </c:pt>
                <c:pt idx="3">
                  <c:v>150_50</c:v>
                </c:pt>
                <c:pt idx="4">
                  <c:v>200_0</c:v>
                </c:pt>
              </c:strCache>
            </c:strRef>
          </c:cat>
          <c:val>
            <c:numRef>
              <c:f>'Nrate Charts'!$E$76:$E$80</c:f>
              <c:numCache>
                <c:formatCode>0.0</c:formatCode>
                <c:ptCount val="5"/>
                <c:pt idx="0">
                  <c:v>10.776190476190473</c:v>
                </c:pt>
                <c:pt idx="1">
                  <c:v>33.561904761904763</c:v>
                </c:pt>
                <c:pt idx="2">
                  <c:v>33.571428571428569</c:v>
                </c:pt>
                <c:pt idx="3">
                  <c:v>38.171428571428578</c:v>
                </c:pt>
                <c:pt idx="4">
                  <c:v>38.554761904761911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8B1-4C4C-BA94-CA58D8E60C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10131632"/>
        <c:axId val="-2110128080"/>
      </c:lineChart>
      <c:catAx>
        <c:axId val="-2110131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0128080"/>
        <c:crosses val="autoZero"/>
        <c:auto val="1"/>
        <c:lblAlgn val="ctr"/>
        <c:lblOffset val="100"/>
        <c:noMultiLvlLbl val="0"/>
      </c:catAx>
      <c:valAx>
        <c:axId val="-211012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0131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1995-2015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Sheet1!$B$8</c:f>
              <c:strCache>
                <c:ptCount val="1"/>
                <c:pt idx="0">
                  <c:v>50_150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5037073490813599"/>
                  <c:y val="-0.1624537037037039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Sheet1!$A$21:$A$29</c:f>
              <c:numCache>
                <c:formatCode>General</c:formatCode>
                <c:ptCount val="9"/>
                <c:pt idx="0">
                  <c:v>1995</c:v>
                </c:pt>
                <c:pt idx="1">
                  <c:v>1995</c:v>
                </c:pt>
                <c:pt idx="2">
                  <c:v>1995</c:v>
                </c:pt>
                <c:pt idx="3">
                  <c:v>2003</c:v>
                </c:pt>
                <c:pt idx="4">
                  <c:v>2003</c:v>
                </c:pt>
                <c:pt idx="5">
                  <c:v>2003</c:v>
                </c:pt>
                <c:pt idx="6">
                  <c:v>2015</c:v>
                </c:pt>
                <c:pt idx="7">
                  <c:v>2015</c:v>
                </c:pt>
                <c:pt idx="8">
                  <c:v>2015</c:v>
                </c:pt>
              </c:numCache>
            </c:numRef>
          </c:xVal>
          <c:yVal>
            <c:numRef>
              <c:f>Sheet1!$B$21:$B$29</c:f>
              <c:numCache>
                <c:formatCode>0.0</c:formatCode>
                <c:ptCount val="9"/>
                <c:pt idx="0">
                  <c:v>12751.171622456633</c:v>
                </c:pt>
                <c:pt idx="1">
                  <c:v>12720.839338264064</c:v>
                </c:pt>
                <c:pt idx="2">
                  <c:v>13308.862357698281</c:v>
                </c:pt>
                <c:pt idx="3">
                  <c:v>13464.392817096645</c:v>
                </c:pt>
                <c:pt idx="4">
                  <c:v>14183.900594074667</c:v>
                </c:pt>
                <c:pt idx="5">
                  <c:v>14778.290031365448</c:v>
                </c:pt>
                <c:pt idx="6">
                  <c:v>16031.757869655266</c:v>
                </c:pt>
                <c:pt idx="7">
                  <c:v>16148.060328105596</c:v>
                </c:pt>
                <c:pt idx="8">
                  <c:v>15690.507482537223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2E-4BEC-8215-9D5DDAD8EA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7684480"/>
        <c:axId val="-2117681184"/>
      </c:scatterChart>
      <c:valAx>
        <c:axId val="-2117684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7681184"/>
        <c:crosses val="autoZero"/>
        <c:crossBetween val="midCat"/>
      </c:valAx>
      <c:valAx>
        <c:axId val="-211768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7684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1976-2015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Sheet1!$B$8</c:f>
              <c:strCache>
                <c:ptCount val="1"/>
                <c:pt idx="0">
                  <c:v>50_150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1777996500437503E-2"/>
                  <c:y val="-0.1569510061242339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Sheet1!$A$18:$A$29</c:f>
              <c:numCache>
                <c:formatCode>General</c:formatCode>
                <c:ptCount val="12"/>
                <c:pt idx="0">
                  <c:v>1976</c:v>
                </c:pt>
                <c:pt idx="1">
                  <c:v>1976</c:v>
                </c:pt>
                <c:pt idx="2">
                  <c:v>1976</c:v>
                </c:pt>
                <c:pt idx="3">
                  <c:v>1995</c:v>
                </c:pt>
                <c:pt idx="4">
                  <c:v>1995</c:v>
                </c:pt>
                <c:pt idx="5">
                  <c:v>1995</c:v>
                </c:pt>
                <c:pt idx="6">
                  <c:v>2003</c:v>
                </c:pt>
                <c:pt idx="7">
                  <c:v>2003</c:v>
                </c:pt>
                <c:pt idx="8">
                  <c:v>2003</c:v>
                </c:pt>
                <c:pt idx="9">
                  <c:v>2015</c:v>
                </c:pt>
                <c:pt idx="10">
                  <c:v>2015</c:v>
                </c:pt>
                <c:pt idx="11">
                  <c:v>2015</c:v>
                </c:pt>
              </c:numCache>
            </c:numRef>
          </c:xVal>
          <c:yVal>
            <c:numRef>
              <c:f>Sheet1!$B$18:$B$29</c:f>
              <c:numCache>
                <c:formatCode>0.0</c:formatCode>
                <c:ptCount val="12"/>
                <c:pt idx="0">
                  <c:v>11029.217142339528</c:v>
                </c:pt>
                <c:pt idx="1">
                  <c:v>11760.4627569778</c:v>
                </c:pt>
                <c:pt idx="2">
                  <c:v>11529.716756672378</c:v>
                </c:pt>
                <c:pt idx="3">
                  <c:v>12751.171622456633</c:v>
                </c:pt>
                <c:pt idx="4">
                  <c:v>12720.839338264064</c:v>
                </c:pt>
                <c:pt idx="5">
                  <c:v>13308.862357698281</c:v>
                </c:pt>
                <c:pt idx="6">
                  <c:v>13464.392817096645</c:v>
                </c:pt>
                <c:pt idx="7">
                  <c:v>14183.900594074667</c:v>
                </c:pt>
                <c:pt idx="8">
                  <c:v>14778.290031365448</c:v>
                </c:pt>
                <c:pt idx="9">
                  <c:v>16031.757869655266</c:v>
                </c:pt>
                <c:pt idx="10">
                  <c:v>16148.060328105596</c:v>
                </c:pt>
                <c:pt idx="11">
                  <c:v>15690.507482537223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46-4552-B9EB-AF59481557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7648208"/>
        <c:axId val="-2117644912"/>
      </c:scatterChart>
      <c:valAx>
        <c:axId val="-2117648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7644912"/>
        <c:crosses val="autoZero"/>
        <c:crossBetween val="midCat"/>
      </c:valAx>
      <c:valAx>
        <c:axId val="-211764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7648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S:L 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'Nrate Charts'!$B$82</c:f>
              <c:strCache>
                <c:ptCount val="1"/>
                <c:pt idx="0">
                  <c:v>Average of -2S:LNKg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'Nrate Charts'!$A$83:$A$87</c:f>
              <c:strCache>
                <c:ptCount val="5"/>
                <c:pt idx="0">
                  <c:v>0_0</c:v>
                </c:pt>
                <c:pt idx="1">
                  <c:v>0_200</c:v>
                </c:pt>
                <c:pt idx="2">
                  <c:v>50_150</c:v>
                </c:pt>
                <c:pt idx="3">
                  <c:v>150_50</c:v>
                </c:pt>
                <c:pt idx="4">
                  <c:v>200_0</c:v>
                </c:pt>
              </c:strCache>
            </c:strRef>
          </c:cat>
          <c:val>
            <c:numRef>
              <c:f>'Nrate Charts'!$B$83:$B$87</c:f>
              <c:numCache>
                <c:formatCode>0.0</c:formatCode>
                <c:ptCount val="5"/>
                <c:pt idx="0">
                  <c:v>0.39118214499687037</c:v>
                </c:pt>
                <c:pt idx="1">
                  <c:v>0.39154397588052237</c:v>
                </c:pt>
                <c:pt idx="2">
                  <c:v>0.48268549596507349</c:v>
                </c:pt>
                <c:pt idx="3">
                  <c:v>0.66838784879062574</c:v>
                </c:pt>
                <c:pt idx="4">
                  <c:v>0.68429301746924032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9A-48B2-9362-0E0E79C3BB92}"/>
            </c:ext>
          </c:extLst>
        </c:ser>
        <c:ser>
          <c:idx val="1"/>
          <c:order val="1"/>
          <c:tx>
            <c:strRef>
              <c:f>'Nrate Charts'!$C$82</c:f>
              <c:strCache>
                <c:ptCount val="1"/>
                <c:pt idx="0">
                  <c:v>Average of R1S:LNKg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'Nrate Charts'!$A$83:$A$87</c:f>
              <c:strCache>
                <c:ptCount val="5"/>
                <c:pt idx="0">
                  <c:v>0_0</c:v>
                </c:pt>
                <c:pt idx="1">
                  <c:v>0_200</c:v>
                </c:pt>
                <c:pt idx="2">
                  <c:v>50_150</c:v>
                </c:pt>
                <c:pt idx="3">
                  <c:v>150_50</c:v>
                </c:pt>
                <c:pt idx="4">
                  <c:v>200_0</c:v>
                </c:pt>
              </c:strCache>
            </c:strRef>
          </c:cat>
          <c:val>
            <c:numRef>
              <c:f>'Nrate Charts'!$C$83:$C$87</c:f>
              <c:numCache>
                <c:formatCode>0.0</c:formatCode>
                <c:ptCount val="5"/>
                <c:pt idx="0">
                  <c:v>0.42606159231279023</c:v>
                </c:pt>
                <c:pt idx="1">
                  <c:v>0.42425252288871901</c:v>
                </c:pt>
                <c:pt idx="2">
                  <c:v>0.45862096462564306</c:v>
                </c:pt>
                <c:pt idx="3">
                  <c:v>0.62031667462672924</c:v>
                </c:pt>
                <c:pt idx="4">
                  <c:v>0.62190970172206383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9A-48B2-9362-0E0E79C3BB92}"/>
            </c:ext>
          </c:extLst>
        </c:ser>
        <c:ser>
          <c:idx val="2"/>
          <c:order val="2"/>
          <c:tx>
            <c:strRef>
              <c:f>'Nrate Charts'!$D$82</c:f>
              <c:strCache>
                <c:ptCount val="1"/>
                <c:pt idx="0">
                  <c:v>Average of +2S:LNKg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'Nrate Charts'!$A$83:$A$87</c:f>
              <c:strCache>
                <c:ptCount val="5"/>
                <c:pt idx="0">
                  <c:v>0_0</c:v>
                </c:pt>
                <c:pt idx="1">
                  <c:v>0_200</c:v>
                </c:pt>
                <c:pt idx="2">
                  <c:v>50_150</c:v>
                </c:pt>
                <c:pt idx="3">
                  <c:v>150_50</c:v>
                </c:pt>
                <c:pt idx="4">
                  <c:v>200_0</c:v>
                </c:pt>
              </c:strCache>
            </c:strRef>
          </c:cat>
          <c:val>
            <c:numRef>
              <c:f>'Nrate Charts'!$D$83:$D$87</c:f>
              <c:numCache>
                <c:formatCode>0.0</c:formatCode>
                <c:ptCount val="5"/>
                <c:pt idx="0">
                  <c:v>0.36670342509521181</c:v>
                </c:pt>
                <c:pt idx="1">
                  <c:v>0.39407738053807906</c:v>
                </c:pt>
                <c:pt idx="2">
                  <c:v>0.35789296479483235</c:v>
                </c:pt>
                <c:pt idx="3">
                  <c:v>0.49809658857642181</c:v>
                </c:pt>
                <c:pt idx="4">
                  <c:v>0.48291095028297726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9A-48B2-9362-0E0E79C3BB92}"/>
            </c:ext>
          </c:extLst>
        </c:ser>
        <c:ser>
          <c:idx val="3"/>
          <c:order val="3"/>
          <c:tx>
            <c:strRef>
              <c:f>'Nrate Charts'!$E$82</c:f>
              <c:strCache>
                <c:ptCount val="1"/>
                <c:pt idx="0">
                  <c:v>Average of R6S:LNKg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'Nrate Charts'!$A$83:$A$87</c:f>
              <c:strCache>
                <c:ptCount val="5"/>
                <c:pt idx="0">
                  <c:v>0_0</c:v>
                </c:pt>
                <c:pt idx="1">
                  <c:v>0_200</c:v>
                </c:pt>
                <c:pt idx="2">
                  <c:v>50_150</c:v>
                </c:pt>
                <c:pt idx="3">
                  <c:v>150_50</c:v>
                </c:pt>
                <c:pt idx="4">
                  <c:v>200_0</c:v>
                </c:pt>
              </c:strCache>
            </c:strRef>
          </c:cat>
          <c:val>
            <c:numRef>
              <c:f>'Nrate Charts'!$E$83:$E$87</c:f>
              <c:numCache>
                <c:formatCode>0.0</c:formatCode>
                <c:ptCount val="5"/>
                <c:pt idx="0">
                  <c:v>0.73260818298027908</c:v>
                </c:pt>
                <c:pt idx="1">
                  <c:v>0.51650487119396238</c:v>
                </c:pt>
                <c:pt idx="2">
                  <c:v>0.56363844295686072</c:v>
                </c:pt>
                <c:pt idx="3">
                  <c:v>0.68687233227018918</c:v>
                </c:pt>
                <c:pt idx="4">
                  <c:v>0.73178591117614666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39A-48B2-9362-0E0E79C3BB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10078752"/>
        <c:axId val="-2110075200"/>
      </c:lineChart>
      <c:catAx>
        <c:axId val="-2110078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0075200"/>
        <c:crosses val="autoZero"/>
        <c:auto val="1"/>
        <c:lblAlgn val="ctr"/>
        <c:lblOffset val="100"/>
        <c:noMultiLvlLbl val="0"/>
      </c:catAx>
      <c:valAx>
        <c:axId val="-211007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0078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R6 N Allocation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'Nrate Charts'!$B$92</c:f>
              <c:strCache>
                <c:ptCount val="1"/>
                <c:pt idx="0">
                  <c:v>R6LvsNgP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'Nrate Charts'!$A$93:$A$97</c:f>
              <c:strCache>
                <c:ptCount val="5"/>
                <c:pt idx="0">
                  <c:v>0_0</c:v>
                </c:pt>
                <c:pt idx="1">
                  <c:v>0_200</c:v>
                </c:pt>
                <c:pt idx="2">
                  <c:v>50_150</c:v>
                </c:pt>
                <c:pt idx="3">
                  <c:v>150_50</c:v>
                </c:pt>
                <c:pt idx="4">
                  <c:v>200_0</c:v>
                </c:pt>
              </c:strCache>
            </c:strRef>
          </c:cat>
          <c:val>
            <c:numRef>
              <c:f>'Nrate Charts'!$B$93:$B$97</c:f>
              <c:numCache>
                <c:formatCode>0.0</c:formatCode>
                <c:ptCount val="5"/>
                <c:pt idx="0">
                  <c:v>0.23400222904057741</c:v>
                </c:pt>
                <c:pt idx="1">
                  <c:v>0.37920228657836014</c:v>
                </c:pt>
                <c:pt idx="2">
                  <c:v>0.45707122964234592</c:v>
                </c:pt>
                <c:pt idx="3">
                  <c:v>0.50750530533563531</c:v>
                </c:pt>
                <c:pt idx="4">
                  <c:v>0.47249988621473304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DE-414B-80DE-283982F950F6}"/>
            </c:ext>
          </c:extLst>
        </c:ser>
        <c:ser>
          <c:idx val="1"/>
          <c:order val="1"/>
          <c:tx>
            <c:strRef>
              <c:f>'Nrate Charts'!$C$92</c:f>
              <c:strCache>
                <c:ptCount val="1"/>
                <c:pt idx="0">
                  <c:v>R6StmNgP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'Nrate Charts'!$A$93:$A$97</c:f>
              <c:strCache>
                <c:ptCount val="5"/>
                <c:pt idx="0">
                  <c:v>0_0</c:v>
                </c:pt>
                <c:pt idx="1">
                  <c:v>0_200</c:v>
                </c:pt>
                <c:pt idx="2">
                  <c:v>50_150</c:v>
                </c:pt>
                <c:pt idx="3">
                  <c:v>150_50</c:v>
                </c:pt>
                <c:pt idx="4">
                  <c:v>200_0</c:v>
                </c:pt>
              </c:strCache>
            </c:strRef>
          </c:cat>
          <c:val>
            <c:numRef>
              <c:f>'Nrate Charts'!$C$93:$C$97</c:f>
              <c:numCache>
                <c:formatCode>0.0</c:formatCode>
                <c:ptCount val="5"/>
                <c:pt idx="0">
                  <c:v>0.15926000011144648</c:v>
                </c:pt>
                <c:pt idx="1">
                  <c:v>0.19538792323959728</c:v>
                </c:pt>
                <c:pt idx="2">
                  <c:v>0.25571900101360817</c:v>
                </c:pt>
                <c:pt idx="3">
                  <c:v>0.34876608549413235</c:v>
                </c:pt>
                <c:pt idx="4">
                  <c:v>0.32807123383382947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DE-414B-80DE-283982F950F6}"/>
            </c:ext>
          </c:extLst>
        </c:ser>
        <c:ser>
          <c:idx val="2"/>
          <c:order val="2"/>
          <c:tx>
            <c:strRef>
              <c:f>'Nrate Charts'!$D$92</c:f>
              <c:strCache>
                <c:ptCount val="1"/>
                <c:pt idx="0">
                  <c:v>R6CobNgP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'Nrate Charts'!$A$93:$A$97</c:f>
              <c:strCache>
                <c:ptCount val="5"/>
                <c:pt idx="0">
                  <c:v>0_0</c:v>
                </c:pt>
                <c:pt idx="1">
                  <c:v>0_200</c:v>
                </c:pt>
                <c:pt idx="2">
                  <c:v>50_150</c:v>
                </c:pt>
                <c:pt idx="3">
                  <c:v>150_50</c:v>
                </c:pt>
                <c:pt idx="4">
                  <c:v>200_0</c:v>
                </c:pt>
              </c:strCache>
            </c:strRef>
          </c:cat>
          <c:val>
            <c:numRef>
              <c:f>'Nrate Charts'!$D$93:$D$97</c:f>
              <c:numCache>
                <c:formatCode>0.0</c:formatCode>
                <c:ptCount val="5"/>
                <c:pt idx="0">
                  <c:v>6.5488812911623992E-2</c:v>
                </c:pt>
                <c:pt idx="1">
                  <c:v>9.7499861485525252E-2</c:v>
                </c:pt>
                <c:pt idx="2">
                  <c:v>9.0664018152781925E-2</c:v>
                </c:pt>
                <c:pt idx="3">
                  <c:v>9.8531248606351152E-2</c:v>
                </c:pt>
                <c:pt idx="4">
                  <c:v>9.3487660055792024E-2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DE-414B-80DE-283982F950F6}"/>
            </c:ext>
          </c:extLst>
        </c:ser>
        <c:ser>
          <c:idx val="3"/>
          <c:order val="3"/>
          <c:tx>
            <c:strRef>
              <c:f>'Nrate Charts'!$E$92</c:f>
              <c:strCache>
                <c:ptCount val="1"/>
                <c:pt idx="0">
                  <c:v>R6KerNgP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'Nrate Charts'!$A$93:$A$97</c:f>
              <c:strCache>
                <c:ptCount val="5"/>
                <c:pt idx="0">
                  <c:v>0_0</c:v>
                </c:pt>
                <c:pt idx="1">
                  <c:v>0_200</c:v>
                </c:pt>
                <c:pt idx="2">
                  <c:v>50_150</c:v>
                </c:pt>
                <c:pt idx="3">
                  <c:v>150_50</c:v>
                </c:pt>
                <c:pt idx="4">
                  <c:v>200_0</c:v>
                </c:pt>
              </c:strCache>
            </c:strRef>
          </c:cat>
          <c:val>
            <c:numRef>
              <c:f>'Nrate Charts'!$E$93:$E$97</c:f>
              <c:numCache>
                <c:formatCode>0.0</c:formatCode>
                <c:ptCount val="5"/>
                <c:pt idx="0">
                  <c:v>0.68345481737416824</c:v>
                </c:pt>
                <c:pt idx="1">
                  <c:v>1.3810432817955611</c:v>
                </c:pt>
                <c:pt idx="2">
                  <c:v>1.5121203131524401</c:v>
                </c:pt>
                <c:pt idx="3">
                  <c:v>1.7051718410505552</c:v>
                </c:pt>
                <c:pt idx="4">
                  <c:v>1.6898764724179896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CDE-414B-80DE-283982F950F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-2115875232"/>
        <c:axId val="-2115871920"/>
      </c:barChart>
      <c:catAx>
        <c:axId val="-2115875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5871920"/>
        <c:crosses val="autoZero"/>
        <c:auto val="1"/>
        <c:lblAlgn val="ctr"/>
        <c:lblOffset val="100"/>
        <c:noMultiLvlLbl val="0"/>
      </c:catAx>
      <c:valAx>
        <c:axId val="-211587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5875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31.xml"/><Relationship Id="rId18" Type="http://schemas.openxmlformats.org/officeDocument/2006/relationships/chart" Target="../charts/chart36.xml"/><Relationship Id="rId26" Type="http://schemas.openxmlformats.org/officeDocument/2006/relationships/chart" Target="../charts/chart44.xml"/><Relationship Id="rId39" Type="http://schemas.openxmlformats.org/officeDocument/2006/relationships/chart" Target="../charts/chart57.xml"/><Relationship Id="rId21" Type="http://schemas.openxmlformats.org/officeDocument/2006/relationships/chart" Target="../charts/chart39.xml"/><Relationship Id="rId34" Type="http://schemas.openxmlformats.org/officeDocument/2006/relationships/chart" Target="../charts/chart52.xml"/><Relationship Id="rId42" Type="http://schemas.openxmlformats.org/officeDocument/2006/relationships/chart" Target="../charts/chart60.xml"/><Relationship Id="rId47" Type="http://schemas.openxmlformats.org/officeDocument/2006/relationships/chart" Target="../charts/chart65.xml"/><Relationship Id="rId50" Type="http://schemas.openxmlformats.org/officeDocument/2006/relationships/chart" Target="../charts/chart68.xml"/><Relationship Id="rId7" Type="http://schemas.openxmlformats.org/officeDocument/2006/relationships/chart" Target="../charts/chart25.xml"/><Relationship Id="rId2" Type="http://schemas.openxmlformats.org/officeDocument/2006/relationships/chart" Target="../charts/chart20.xml"/><Relationship Id="rId16" Type="http://schemas.openxmlformats.org/officeDocument/2006/relationships/chart" Target="../charts/chart34.xml"/><Relationship Id="rId29" Type="http://schemas.openxmlformats.org/officeDocument/2006/relationships/chart" Target="../charts/chart47.xml"/><Relationship Id="rId11" Type="http://schemas.openxmlformats.org/officeDocument/2006/relationships/chart" Target="../charts/chart29.xml"/><Relationship Id="rId24" Type="http://schemas.openxmlformats.org/officeDocument/2006/relationships/chart" Target="../charts/chart42.xml"/><Relationship Id="rId32" Type="http://schemas.openxmlformats.org/officeDocument/2006/relationships/chart" Target="../charts/chart50.xml"/><Relationship Id="rId37" Type="http://schemas.openxmlformats.org/officeDocument/2006/relationships/chart" Target="../charts/chart55.xml"/><Relationship Id="rId40" Type="http://schemas.openxmlformats.org/officeDocument/2006/relationships/chart" Target="../charts/chart58.xml"/><Relationship Id="rId45" Type="http://schemas.openxmlformats.org/officeDocument/2006/relationships/chart" Target="../charts/chart63.xml"/><Relationship Id="rId5" Type="http://schemas.openxmlformats.org/officeDocument/2006/relationships/chart" Target="../charts/chart23.xml"/><Relationship Id="rId15" Type="http://schemas.openxmlformats.org/officeDocument/2006/relationships/chart" Target="../charts/chart33.xml"/><Relationship Id="rId23" Type="http://schemas.openxmlformats.org/officeDocument/2006/relationships/chart" Target="../charts/chart41.xml"/><Relationship Id="rId28" Type="http://schemas.openxmlformats.org/officeDocument/2006/relationships/chart" Target="../charts/chart46.xml"/><Relationship Id="rId36" Type="http://schemas.openxmlformats.org/officeDocument/2006/relationships/chart" Target="../charts/chart54.xml"/><Relationship Id="rId49" Type="http://schemas.openxmlformats.org/officeDocument/2006/relationships/chart" Target="../charts/chart67.xml"/><Relationship Id="rId10" Type="http://schemas.openxmlformats.org/officeDocument/2006/relationships/chart" Target="../charts/chart28.xml"/><Relationship Id="rId19" Type="http://schemas.openxmlformats.org/officeDocument/2006/relationships/chart" Target="../charts/chart37.xml"/><Relationship Id="rId31" Type="http://schemas.openxmlformats.org/officeDocument/2006/relationships/chart" Target="../charts/chart49.xml"/><Relationship Id="rId44" Type="http://schemas.openxmlformats.org/officeDocument/2006/relationships/chart" Target="../charts/chart62.xml"/><Relationship Id="rId4" Type="http://schemas.openxmlformats.org/officeDocument/2006/relationships/chart" Target="../charts/chart22.xml"/><Relationship Id="rId9" Type="http://schemas.openxmlformats.org/officeDocument/2006/relationships/chart" Target="../charts/chart27.xml"/><Relationship Id="rId14" Type="http://schemas.openxmlformats.org/officeDocument/2006/relationships/chart" Target="../charts/chart32.xml"/><Relationship Id="rId22" Type="http://schemas.openxmlformats.org/officeDocument/2006/relationships/chart" Target="../charts/chart40.xml"/><Relationship Id="rId27" Type="http://schemas.openxmlformats.org/officeDocument/2006/relationships/chart" Target="../charts/chart45.xml"/><Relationship Id="rId30" Type="http://schemas.openxmlformats.org/officeDocument/2006/relationships/chart" Target="../charts/chart48.xml"/><Relationship Id="rId35" Type="http://schemas.openxmlformats.org/officeDocument/2006/relationships/chart" Target="../charts/chart53.xml"/><Relationship Id="rId43" Type="http://schemas.openxmlformats.org/officeDocument/2006/relationships/chart" Target="../charts/chart61.xml"/><Relationship Id="rId48" Type="http://schemas.openxmlformats.org/officeDocument/2006/relationships/chart" Target="../charts/chart66.xml"/><Relationship Id="rId8" Type="http://schemas.openxmlformats.org/officeDocument/2006/relationships/chart" Target="../charts/chart26.xml"/><Relationship Id="rId51" Type="http://schemas.openxmlformats.org/officeDocument/2006/relationships/chart" Target="../charts/chart69.xml"/><Relationship Id="rId3" Type="http://schemas.openxmlformats.org/officeDocument/2006/relationships/chart" Target="../charts/chart21.xml"/><Relationship Id="rId12" Type="http://schemas.openxmlformats.org/officeDocument/2006/relationships/chart" Target="../charts/chart30.xml"/><Relationship Id="rId17" Type="http://schemas.openxmlformats.org/officeDocument/2006/relationships/chart" Target="../charts/chart35.xml"/><Relationship Id="rId25" Type="http://schemas.openxmlformats.org/officeDocument/2006/relationships/chart" Target="../charts/chart43.xml"/><Relationship Id="rId33" Type="http://schemas.openxmlformats.org/officeDocument/2006/relationships/chart" Target="../charts/chart51.xml"/><Relationship Id="rId38" Type="http://schemas.openxmlformats.org/officeDocument/2006/relationships/chart" Target="../charts/chart56.xml"/><Relationship Id="rId46" Type="http://schemas.openxmlformats.org/officeDocument/2006/relationships/chart" Target="../charts/chart64.xml"/><Relationship Id="rId20" Type="http://schemas.openxmlformats.org/officeDocument/2006/relationships/chart" Target="../charts/chart38.xml"/><Relationship Id="rId41" Type="http://schemas.openxmlformats.org/officeDocument/2006/relationships/chart" Target="../charts/chart59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1.xml"/><Relationship Id="rId1" Type="http://schemas.openxmlformats.org/officeDocument/2006/relationships/chart" Target="../charts/chart7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333374</xdr:colOff>
      <xdr:row>1</xdr:row>
      <xdr:rowOff>0</xdr:rowOff>
    </xdr:from>
    <xdr:to>
      <xdr:col>12</xdr:col>
      <xdr:colOff>374649</xdr:colOff>
      <xdr:row>16</xdr:row>
      <xdr:rowOff>158750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320675</xdr:colOff>
      <xdr:row>17</xdr:row>
      <xdr:rowOff>31750</xdr:rowOff>
    </xdr:from>
    <xdr:to>
      <xdr:col>12</xdr:col>
      <xdr:colOff>15875</xdr:colOff>
      <xdr:row>31</xdr:row>
      <xdr:rowOff>107950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223837</xdr:colOff>
      <xdr:row>31</xdr:row>
      <xdr:rowOff>152400</xdr:rowOff>
    </xdr:from>
    <xdr:to>
      <xdr:col>11</xdr:col>
      <xdr:colOff>528637</xdr:colOff>
      <xdr:row>46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66675</xdr:colOff>
      <xdr:row>45</xdr:row>
      <xdr:rowOff>76200</xdr:rowOff>
    </xdr:from>
    <xdr:to>
      <xdr:col>12</xdr:col>
      <xdr:colOff>371475</xdr:colOff>
      <xdr:row>59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9525</xdr:colOff>
      <xdr:row>47</xdr:row>
      <xdr:rowOff>9525</xdr:rowOff>
    </xdr:from>
    <xdr:to>
      <xdr:col>21</xdr:col>
      <xdr:colOff>314325</xdr:colOff>
      <xdr:row>61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257175</xdr:colOff>
      <xdr:row>60</xdr:row>
      <xdr:rowOff>19050</xdr:rowOff>
    </xdr:from>
    <xdr:to>
      <xdr:col>11</xdr:col>
      <xdr:colOff>561975</xdr:colOff>
      <xdr:row>74</xdr:row>
      <xdr:rowOff>95250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38100</xdr:colOff>
      <xdr:row>63</xdr:row>
      <xdr:rowOff>19050</xdr:rowOff>
    </xdr:from>
    <xdr:to>
      <xdr:col>19</xdr:col>
      <xdr:colOff>342900</xdr:colOff>
      <xdr:row>77</xdr:row>
      <xdr:rowOff>95250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95250</xdr:colOff>
      <xdr:row>76</xdr:row>
      <xdr:rowOff>0</xdr:rowOff>
    </xdr:from>
    <xdr:to>
      <xdr:col>12</xdr:col>
      <xdr:colOff>400050</xdr:colOff>
      <xdr:row>90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219075</xdr:colOff>
      <xdr:row>90</xdr:row>
      <xdr:rowOff>180975</xdr:rowOff>
    </xdr:from>
    <xdr:to>
      <xdr:col>12</xdr:col>
      <xdr:colOff>523875</xdr:colOff>
      <xdr:row>105</xdr:row>
      <xdr:rowOff>66675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85725</xdr:colOff>
      <xdr:row>79</xdr:row>
      <xdr:rowOff>57150</xdr:rowOff>
    </xdr:from>
    <xdr:to>
      <xdr:col>22</xdr:col>
      <xdr:colOff>390525</xdr:colOff>
      <xdr:row>93</xdr:row>
      <xdr:rowOff>133350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47625</xdr:colOff>
      <xdr:row>94</xdr:row>
      <xdr:rowOff>0</xdr:rowOff>
    </xdr:from>
    <xdr:to>
      <xdr:col>22</xdr:col>
      <xdr:colOff>352425</xdr:colOff>
      <xdr:row>108</xdr:row>
      <xdr:rowOff>76200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</xdr:col>
      <xdr:colOff>0</xdr:colOff>
      <xdr:row>107</xdr:row>
      <xdr:rowOff>4762</xdr:rowOff>
    </xdr:from>
    <xdr:to>
      <xdr:col>12</xdr:col>
      <xdr:colOff>304800</xdr:colOff>
      <xdr:row>121</xdr:row>
      <xdr:rowOff>80962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13</xdr:col>
      <xdr:colOff>38100</xdr:colOff>
      <xdr:row>109</xdr:row>
      <xdr:rowOff>19050</xdr:rowOff>
    </xdr:from>
    <xdr:to>
      <xdr:col>20</xdr:col>
      <xdr:colOff>342900</xdr:colOff>
      <xdr:row>123</xdr:row>
      <xdr:rowOff>95250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</xdr:col>
      <xdr:colOff>409575</xdr:colOff>
      <xdr:row>78</xdr:row>
      <xdr:rowOff>157162</xdr:rowOff>
    </xdr:from>
    <xdr:to>
      <xdr:col>18</xdr:col>
      <xdr:colOff>104775</xdr:colOff>
      <xdr:row>93</xdr:row>
      <xdr:rowOff>42862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</xdr:col>
      <xdr:colOff>352425</xdr:colOff>
      <xdr:row>123</xdr:row>
      <xdr:rowOff>166687</xdr:rowOff>
    </xdr:from>
    <xdr:to>
      <xdr:col>12</xdr:col>
      <xdr:colOff>47625</xdr:colOff>
      <xdr:row>138</xdr:row>
      <xdr:rowOff>52387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5</xdr:col>
      <xdr:colOff>314325</xdr:colOff>
      <xdr:row>145</xdr:row>
      <xdr:rowOff>123825</xdr:rowOff>
    </xdr:from>
    <xdr:to>
      <xdr:col>13</xdr:col>
      <xdr:colOff>9525</xdr:colOff>
      <xdr:row>160</xdr:row>
      <xdr:rowOff>9525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157162</xdr:colOff>
      <xdr:row>182</xdr:row>
      <xdr:rowOff>71437</xdr:rowOff>
    </xdr:from>
    <xdr:to>
      <xdr:col>7</xdr:col>
      <xdr:colOff>461962</xdr:colOff>
      <xdr:row>196</xdr:row>
      <xdr:rowOff>147637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</xdr:col>
      <xdr:colOff>261937</xdr:colOff>
      <xdr:row>180</xdr:row>
      <xdr:rowOff>33337</xdr:rowOff>
    </xdr:from>
    <xdr:to>
      <xdr:col>15</xdr:col>
      <xdr:colOff>390525</xdr:colOff>
      <xdr:row>194</xdr:row>
      <xdr:rowOff>109537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304800</xdr:colOff>
      <xdr:row>21</xdr:row>
      <xdr:rowOff>104775</xdr:rowOff>
    </xdr:from>
    <xdr:to>
      <xdr:col>35</xdr:col>
      <xdr:colOff>0</xdr:colOff>
      <xdr:row>35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28575</xdr:colOff>
      <xdr:row>15</xdr:row>
      <xdr:rowOff>42862</xdr:rowOff>
    </xdr:from>
    <xdr:to>
      <xdr:col>11</xdr:col>
      <xdr:colOff>333375</xdr:colOff>
      <xdr:row>29</xdr:row>
      <xdr:rowOff>119062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600075</xdr:colOff>
      <xdr:row>29</xdr:row>
      <xdr:rowOff>176212</xdr:rowOff>
    </xdr:from>
    <xdr:to>
      <xdr:col>11</xdr:col>
      <xdr:colOff>295275</xdr:colOff>
      <xdr:row>44</xdr:row>
      <xdr:rowOff>61912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419100</xdr:colOff>
      <xdr:row>30</xdr:row>
      <xdr:rowOff>14287</xdr:rowOff>
    </xdr:from>
    <xdr:to>
      <xdr:col>19</xdr:col>
      <xdr:colOff>114300</xdr:colOff>
      <xdr:row>44</xdr:row>
      <xdr:rowOff>90487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409575</xdr:colOff>
      <xdr:row>45</xdr:row>
      <xdr:rowOff>4762</xdr:rowOff>
    </xdr:from>
    <xdr:to>
      <xdr:col>19</xdr:col>
      <xdr:colOff>104775</xdr:colOff>
      <xdr:row>59</xdr:row>
      <xdr:rowOff>80962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504825</xdr:colOff>
      <xdr:row>61</xdr:row>
      <xdr:rowOff>14287</xdr:rowOff>
    </xdr:from>
    <xdr:to>
      <xdr:col>19</xdr:col>
      <xdr:colOff>200025</xdr:colOff>
      <xdr:row>75</xdr:row>
      <xdr:rowOff>90487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476250</xdr:colOff>
      <xdr:row>76</xdr:row>
      <xdr:rowOff>4762</xdr:rowOff>
    </xdr:from>
    <xdr:to>
      <xdr:col>19</xdr:col>
      <xdr:colOff>171450</xdr:colOff>
      <xdr:row>90</xdr:row>
      <xdr:rowOff>80962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571500</xdr:colOff>
      <xdr:row>75</xdr:row>
      <xdr:rowOff>157162</xdr:rowOff>
    </xdr:from>
    <xdr:to>
      <xdr:col>11</xdr:col>
      <xdr:colOff>266700</xdr:colOff>
      <xdr:row>90</xdr:row>
      <xdr:rowOff>42862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561975</xdr:colOff>
      <xdr:row>91</xdr:row>
      <xdr:rowOff>147637</xdr:rowOff>
    </xdr:from>
    <xdr:to>
      <xdr:col>19</xdr:col>
      <xdr:colOff>257175</xdr:colOff>
      <xdr:row>106</xdr:row>
      <xdr:rowOff>33337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571500</xdr:colOff>
      <xdr:row>91</xdr:row>
      <xdr:rowOff>128587</xdr:rowOff>
    </xdr:from>
    <xdr:to>
      <xdr:col>11</xdr:col>
      <xdr:colOff>266700</xdr:colOff>
      <xdr:row>106</xdr:row>
      <xdr:rowOff>14287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561975</xdr:colOff>
      <xdr:row>106</xdr:row>
      <xdr:rowOff>185737</xdr:rowOff>
    </xdr:from>
    <xdr:to>
      <xdr:col>11</xdr:col>
      <xdr:colOff>257175</xdr:colOff>
      <xdr:row>121</xdr:row>
      <xdr:rowOff>71437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</xdr:col>
      <xdr:colOff>581025</xdr:colOff>
      <xdr:row>60</xdr:row>
      <xdr:rowOff>147637</xdr:rowOff>
    </xdr:from>
    <xdr:to>
      <xdr:col>11</xdr:col>
      <xdr:colOff>276225</xdr:colOff>
      <xdr:row>75</xdr:row>
      <xdr:rowOff>33337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</xdr:col>
      <xdr:colOff>47625</xdr:colOff>
      <xdr:row>121</xdr:row>
      <xdr:rowOff>138112</xdr:rowOff>
    </xdr:from>
    <xdr:to>
      <xdr:col>11</xdr:col>
      <xdr:colOff>352425</xdr:colOff>
      <xdr:row>136</xdr:row>
      <xdr:rowOff>23812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</xdr:col>
      <xdr:colOff>47625</xdr:colOff>
      <xdr:row>136</xdr:row>
      <xdr:rowOff>61912</xdr:rowOff>
    </xdr:from>
    <xdr:to>
      <xdr:col>12</xdr:col>
      <xdr:colOff>352425</xdr:colOff>
      <xdr:row>150</xdr:row>
      <xdr:rowOff>138112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12</xdr:col>
      <xdr:colOff>295275</xdr:colOff>
      <xdr:row>121</xdr:row>
      <xdr:rowOff>90487</xdr:rowOff>
    </xdr:from>
    <xdr:to>
      <xdr:col>19</xdr:col>
      <xdr:colOff>600075</xdr:colOff>
      <xdr:row>135</xdr:row>
      <xdr:rowOff>166687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</xdr:col>
      <xdr:colOff>295275</xdr:colOff>
      <xdr:row>152</xdr:row>
      <xdr:rowOff>119062</xdr:rowOff>
    </xdr:from>
    <xdr:to>
      <xdr:col>15</xdr:col>
      <xdr:colOff>600075</xdr:colOff>
      <xdr:row>167</xdr:row>
      <xdr:rowOff>4762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10</xdr:col>
      <xdr:colOff>19050</xdr:colOff>
      <xdr:row>0</xdr:row>
      <xdr:rowOff>176212</xdr:rowOff>
    </xdr:from>
    <xdr:to>
      <xdr:col>17</xdr:col>
      <xdr:colOff>323850</xdr:colOff>
      <xdr:row>15</xdr:row>
      <xdr:rowOff>61912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18</xdr:col>
      <xdr:colOff>600075</xdr:colOff>
      <xdr:row>6</xdr:row>
      <xdr:rowOff>109537</xdr:rowOff>
    </xdr:from>
    <xdr:to>
      <xdr:col>27</xdr:col>
      <xdr:colOff>295275</xdr:colOff>
      <xdr:row>20</xdr:row>
      <xdr:rowOff>185737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8</xdr:col>
      <xdr:colOff>114300</xdr:colOff>
      <xdr:row>167</xdr:row>
      <xdr:rowOff>80962</xdr:rowOff>
    </xdr:from>
    <xdr:to>
      <xdr:col>15</xdr:col>
      <xdr:colOff>419100</xdr:colOff>
      <xdr:row>181</xdr:row>
      <xdr:rowOff>157162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15</xdr:col>
      <xdr:colOff>504825</xdr:colOff>
      <xdr:row>167</xdr:row>
      <xdr:rowOff>100012</xdr:rowOff>
    </xdr:from>
    <xdr:to>
      <xdr:col>23</xdr:col>
      <xdr:colOff>200025</xdr:colOff>
      <xdr:row>181</xdr:row>
      <xdr:rowOff>176212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8</xdr:col>
      <xdr:colOff>95250</xdr:colOff>
      <xdr:row>182</xdr:row>
      <xdr:rowOff>14287</xdr:rowOff>
    </xdr:from>
    <xdr:to>
      <xdr:col>15</xdr:col>
      <xdr:colOff>400050</xdr:colOff>
      <xdr:row>196</xdr:row>
      <xdr:rowOff>90487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16</xdr:col>
      <xdr:colOff>209550</xdr:colOff>
      <xdr:row>152</xdr:row>
      <xdr:rowOff>128587</xdr:rowOff>
    </xdr:from>
    <xdr:to>
      <xdr:col>23</xdr:col>
      <xdr:colOff>514350</xdr:colOff>
      <xdr:row>167</xdr:row>
      <xdr:rowOff>14287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00000000-0008-0000-0300-00001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3</xdr:col>
      <xdr:colOff>66675</xdr:colOff>
      <xdr:row>196</xdr:row>
      <xdr:rowOff>104775</xdr:rowOff>
    </xdr:from>
    <xdr:to>
      <xdr:col>10</xdr:col>
      <xdr:colOff>371475</xdr:colOff>
      <xdr:row>210</xdr:row>
      <xdr:rowOff>180975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4</xdr:col>
      <xdr:colOff>209550</xdr:colOff>
      <xdr:row>212</xdr:row>
      <xdr:rowOff>104775</xdr:rowOff>
    </xdr:from>
    <xdr:to>
      <xdr:col>11</xdr:col>
      <xdr:colOff>514350</xdr:colOff>
      <xdr:row>226</xdr:row>
      <xdr:rowOff>180975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00000000-0008-0000-0300-00001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12</xdr:col>
      <xdr:colOff>166687</xdr:colOff>
      <xdr:row>212</xdr:row>
      <xdr:rowOff>142875</xdr:rowOff>
    </xdr:from>
    <xdr:to>
      <xdr:col>19</xdr:col>
      <xdr:colOff>471487</xdr:colOff>
      <xdr:row>227</xdr:row>
      <xdr:rowOff>28575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6</xdr:col>
      <xdr:colOff>138112</xdr:colOff>
      <xdr:row>228</xdr:row>
      <xdr:rowOff>180975</xdr:rowOff>
    </xdr:from>
    <xdr:to>
      <xdr:col>13</xdr:col>
      <xdr:colOff>442912</xdr:colOff>
      <xdr:row>243</xdr:row>
      <xdr:rowOff>66675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00000000-0008-0000-0300-00001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5</xdr:col>
      <xdr:colOff>304799</xdr:colOff>
      <xdr:row>244</xdr:row>
      <xdr:rowOff>23811</xdr:rowOff>
    </xdr:from>
    <xdr:to>
      <xdr:col>15</xdr:col>
      <xdr:colOff>542924</xdr:colOff>
      <xdr:row>265</xdr:row>
      <xdr:rowOff>142874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00000000-0008-0000-0300-00001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15</xdr:col>
      <xdr:colOff>481011</xdr:colOff>
      <xdr:row>243</xdr:row>
      <xdr:rowOff>61912</xdr:rowOff>
    </xdr:from>
    <xdr:to>
      <xdr:col>25</xdr:col>
      <xdr:colOff>276224</xdr:colOff>
      <xdr:row>264</xdr:row>
      <xdr:rowOff>171450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00000000-0008-0000-0300-00001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5</xdr:col>
      <xdr:colOff>271461</xdr:colOff>
      <xdr:row>265</xdr:row>
      <xdr:rowOff>166686</xdr:rowOff>
    </xdr:from>
    <xdr:to>
      <xdr:col>15</xdr:col>
      <xdr:colOff>581024</xdr:colOff>
      <xdr:row>285</xdr:row>
      <xdr:rowOff>123825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00000000-0008-0000-0300-00001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16</xdr:col>
      <xdr:colOff>114300</xdr:colOff>
      <xdr:row>266</xdr:row>
      <xdr:rowOff>61912</xdr:rowOff>
    </xdr:from>
    <xdr:to>
      <xdr:col>23</xdr:col>
      <xdr:colOff>419100</xdr:colOff>
      <xdr:row>280</xdr:row>
      <xdr:rowOff>138112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00000000-0008-0000-0300-00001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28</xdr:col>
      <xdr:colOff>38100</xdr:colOff>
      <xdr:row>6</xdr:row>
      <xdr:rowOff>119062</xdr:rowOff>
    </xdr:from>
    <xdr:to>
      <xdr:col>35</xdr:col>
      <xdr:colOff>342900</xdr:colOff>
      <xdr:row>21</xdr:row>
      <xdr:rowOff>4762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00000000-0008-0000-0300-00002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3</xdr:col>
      <xdr:colOff>47625</xdr:colOff>
      <xdr:row>286</xdr:row>
      <xdr:rowOff>14287</xdr:rowOff>
    </xdr:from>
    <xdr:to>
      <xdr:col>10</xdr:col>
      <xdr:colOff>352425</xdr:colOff>
      <xdr:row>300</xdr:row>
      <xdr:rowOff>90487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00000000-0008-0000-0300-00002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3</xdr:col>
      <xdr:colOff>400050</xdr:colOff>
      <xdr:row>300</xdr:row>
      <xdr:rowOff>23812</xdr:rowOff>
    </xdr:from>
    <xdr:to>
      <xdr:col>11</xdr:col>
      <xdr:colOff>95250</xdr:colOff>
      <xdr:row>314</xdr:row>
      <xdr:rowOff>100012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00000000-0008-0000-0300-00002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5</xdr:col>
      <xdr:colOff>95250</xdr:colOff>
      <xdr:row>314</xdr:row>
      <xdr:rowOff>157162</xdr:rowOff>
    </xdr:from>
    <xdr:to>
      <xdr:col>12</xdr:col>
      <xdr:colOff>400050</xdr:colOff>
      <xdr:row>329</xdr:row>
      <xdr:rowOff>42862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00000000-0008-0000-0300-00002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12</xdr:col>
      <xdr:colOff>476250</xdr:colOff>
      <xdr:row>314</xdr:row>
      <xdr:rowOff>138112</xdr:rowOff>
    </xdr:from>
    <xdr:to>
      <xdr:col>20</xdr:col>
      <xdr:colOff>171450</xdr:colOff>
      <xdr:row>329</xdr:row>
      <xdr:rowOff>23812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00000000-0008-0000-0300-00002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5</xdr:col>
      <xdr:colOff>447675</xdr:colOff>
      <xdr:row>329</xdr:row>
      <xdr:rowOff>185737</xdr:rowOff>
    </xdr:from>
    <xdr:to>
      <xdr:col>13</xdr:col>
      <xdr:colOff>142875</xdr:colOff>
      <xdr:row>344</xdr:row>
      <xdr:rowOff>71437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00000000-0008-0000-0300-00002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13</xdr:col>
      <xdr:colOff>276225</xdr:colOff>
      <xdr:row>329</xdr:row>
      <xdr:rowOff>147637</xdr:rowOff>
    </xdr:from>
    <xdr:to>
      <xdr:col>20</xdr:col>
      <xdr:colOff>581025</xdr:colOff>
      <xdr:row>344</xdr:row>
      <xdr:rowOff>33337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00000000-0008-0000-0300-00002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4</xdr:col>
      <xdr:colOff>180975</xdr:colOff>
      <xdr:row>344</xdr:row>
      <xdr:rowOff>71437</xdr:rowOff>
    </xdr:from>
    <xdr:to>
      <xdr:col>11</xdr:col>
      <xdr:colOff>485775</xdr:colOff>
      <xdr:row>358</xdr:row>
      <xdr:rowOff>147637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00000000-0008-0000-0300-00002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17</xdr:col>
      <xdr:colOff>133350</xdr:colOff>
      <xdr:row>343</xdr:row>
      <xdr:rowOff>152400</xdr:rowOff>
    </xdr:from>
    <xdr:to>
      <xdr:col>24</xdr:col>
      <xdr:colOff>438150</xdr:colOff>
      <xdr:row>358</xdr:row>
      <xdr:rowOff>38100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00000000-0008-0000-0300-00002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9</xdr:col>
      <xdr:colOff>428625</xdr:colOff>
      <xdr:row>374</xdr:row>
      <xdr:rowOff>142875</xdr:rowOff>
    </xdr:from>
    <xdr:to>
      <xdr:col>17</xdr:col>
      <xdr:colOff>123825</xdr:colOff>
      <xdr:row>389</xdr:row>
      <xdr:rowOff>28575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00000000-0008-0000-0300-00002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17</xdr:col>
      <xdr:colOff>504825</xdr:colOff>
      <xdr:row>373</xdr:row>
      <xdr:rowOff>76200</xdr:rowOff>
    </xdr:from>
    <xdr:to>
      <xdr:col>25</xdr:col>
      <xdr:colOff>200025</xdr:colOff>
      <xdr:row>387</xdr:row>
      <xdr:rowOff>152400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00000000-0008-0000-0300-00002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5</xdr:col>
      <xdr:colOff>9525</xdr:colOff>
      <xdr:row>358</xdr:row>
      <xdr:rowOff>180975</xdr:rowOff>
    </xdr:from>
    <xdr:to>
      <xdr:col>12</xdr:col>
      <xdr:colOff>314325</xdr:colOff>
      <xdr:row>373</xdr:row>
      <xdr:rowOff>66675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00000000-0008-0000-0300-00002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12</xdr:col>
      <xdr:colOff>190500</xdr:colOff>
      <xdr:row>358</xdr:row>
      <xdr:rowOff>142875</xdr:rowOff>
    </xdr:from>
    <xdr:to>
      <xdr:col>19</xdr:col>
      <xdr:colOff>495300</xdr:colOff>
      <xdr:row>373</xdr:row>
      <xdr:rowOff>28575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00000000-0008-0000-0300-00002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4</xdr:col>
      <xdr:colOff>57150</xdr:colOff>
      <xdr:row>391</xdr:row>
      <xdr:rowOff>28575</xdr:rowOff>
    </xdr:from>
    <xdr:to>
      <xdr:col>11</xdr:col>
      <xdr:colOff>361950</xdr:colOff>
      <xdr:row>405</xdr:row>
      <xdr:rowOff>104775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00000000-0008-0000-0300-00002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6</xdr:col>
      <xdr:colOff>266700</xdr:colOff>
      <xdr:row>405</xdr:row>
      <xdr:rowOff>147637</xdr:rowOff>
    </xdr:from>
    <xdr:to>
      <xdr:col>13</xdr:col>
      <xdr:colOff>571500</xdr:colOff>
      <xdr:row>420</xdr:row>
      <xdr:rowOff>33337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00000000-0008-0000-0300-00002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0</xdr:col>
      <xdr:colOff>38100</xdr:colOff>
      <xdr:row>423</xdr:row>
      <xdr:rowOff>57150</xdr:rowOff>
    </xdr:from>
    <xdr:to>
      <xdr:col>7</xdr:col>
      <xdr:colOff>342900</xdr:colOff>
      <xdr:row>437</xdr:row>
      <xdr:rowOff>133350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00000000-0008-0000-0300-00002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9</xdr:col>
      <xdr:colOff>104775</xdr:colOff>
      <xdr:row>423</xdr:row>
      <xdr:rowOff>57150</xdr:rowOff>
    </xdr:from>
    <xdr:to>
      <xdr:col>16</xdr:col>
      <xdr:colOff>409575</xdr:colOff>
      <xdr:row>437</xdr:row>
      <xdr:rowOff>133350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00000000-0008-0000-0300-00003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19</xdr:col>
      <xdr:colOff>457200</xdr:colOff>
      <xdr:row>21</xdr:row>
      <xdr:rowOff>104775</xdr:rowOff>
    </xdr:from>
    <xdr:to>
      <xdr:col>27</xdr:col>
      <xdr:colOff>152400</xdr:colOff>
      <xdr:row>35</xdr:row>
      <xdr:rowOff>180975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00000000-0008-0000-0300-00003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4</xdr:col>
      <xdr:colOff>228600</xdr:colOff>
      <xdr:row>438</xdr:row>
      <xdr:rowOff>138112</xdr:rowOff>
    </xdr:from>
    <xdr:to>
      <xdr:col>11</xdr:col>
      <xdr:colOff>533400</xdr:colOff>
      <xdr:row>453</xdr:row>
      <xdr:rowOff>23812</xdr:rowOff>
    </xdr:to>
    <xdr:graphicFrame macro="">
      <xdr:nvGraphicFramePr>
        <xdr:cNvPr id="50" name="Chart 49">
          <a:extLst>
            <a:ext uri="{FF2B5EF4-FFF2-40B4-BE49-F238E27FC236}">
              <a16:creationId xmlns:a16="http://schemas.microsoft.com/office/drawing/2014/main" id="{00000000-0008-0000-0300-00003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14</xdr:col>
      <xdr:colOff>38100</xdr:colOff>
      <xdr:row>439</xdr:row>
      <xdr:rowOff>33337</xdr:rowOff>
    </xdr:from>
    <xdr:to>
      <xdr:col>21</xdr:col>
      <xdr:colOff>342900</xdr:colOff>
      <xdr:row>453</xdr:row>
      <xdr:rowOff>109537</xdr:rowOff>
    </xdr:to>
    <xdr:graphicFrame macro="">
      <xdr:nvGraphicFramePr>
        <xdr:cNvPr id="51" name="Chart 50">
          <a:extLst>
            <a:ext uri="{FF2B5EF4-FFF2-40B4-BE49-F238E27FC236}">
              <a16:creationId xmlns:a16="http://schemas.microsoft.com/office/drawing/2014/main" id="{00000000-0008-0000-0300-00003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2</xdr:col>
      <xdr:colOff>476250</xdr:colOff>
      <xdr:row>461</xdr:row>
      <xdr:rowOff>152400</xdr:rowOff>
    </xdr:from>
    <xdr:to>
      <xdr:col>9</xdr:col>
      <xdr:colOff>336550</xdr:colOff>
      <xdr:row>476</xdr:row>
      <xdr:rowOff>38100</xdr:rowOff>
    </xdr:to>
    <xdr:graphicFrame macro="">
      <xdr:nvGraphicFramePr>
        <xdr:cNvPr id="52" name="Chart 51">
          <a:extLst>
            <a:ext uri="{FF2B5EF4-FFF2-40B4-BE49-F238E27FC236}">
              <a16:creationId xmlns:a16="http://schemas.microsoft.com/office/drawing/2014/main" id="{6222E5D1-368F-7D4C-AAEB-B1E85A2B89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285750</xdr:colOff>
      <xdr:row>6</xdr:row>
      <xdr:rowOff>42862</xdr:rowOff>
    </xdr:from>
    <xdr:to>
      <xdr:col>9</xdr:col>
      <xdr:colOff>590550</xdr:colOff>
      <xdr:row>20</xdr:row>
      <xdr:rowOff>119062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328612</xdr:colOff>
      <xdr:row>21</xdr:row>
      <xdr:rowOff>128587</xdr:rowOff>
    </xdr:from>
    <xdr:to>
      <xdr:col>10</xdr:col>
      <xdr:colOff>23812</xdr:colOff>
      <xdr:row>36</xdr:row>
      <xdr:rowOff>14287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rah Mueller" refreshedDate="43557.787055208333" createdVersion="6" refreshedVersion="6" minRefreshableVersion="3" recordCount="245" xr:uid="{00000000-000A-0000-FFFF-FFFF06000000}">
  <cacheSource type="worksheet">
    <worksheetSource ref="A1:JE246" sheet="Master Data"/>
  </cacheSource>
  <cacheFields count="265">
    <cacheField name="Year" numFmtId="0">
      <sharedItems containsSemiMixedTypes="0" containsString="0" containsNumber="1" containsInteger="1" minValue="2016" maxValue="2017" count="2">
        <n v="2016"/>
        <n v="2017"/>
      </sharedItems>
    </cacheField>
    <cacheField name="Plot" numFmtId="0">
      <sharedItems containsSemiMixedTypes="0" containsString="0" containsNumber="1" containsInteger="1" minValue="101" maxValue="435"/>
    </cacheField>
    <cacheField name="Rep" numFmtId="0">
      <sharedItems containsSemiMixedTypes="0" containsString="0" containsNumber="1" containsInteger="1" minValue="1" maxValue="4"/>
    </cacheField>
    <cacheField name="Hybrid" numFmtId="0">
      <sharedItems containsMixedTypes="1" containsNumber="1" containsInteger="1" minValue="1311" maxValue="3390"/>
    </cacheField>
    <cacheField name="YOR" numFmtId="0">
      <sharedItems containsSemiMixedTypes="0" containsString="0" containsNumber="1" containsInteger="1" minValue="1946" maxValue="2015" count="7">
        <n v="1946"/>
        <n v="1958"/>
        <n v="1967"/>
        <n v="1976"/>
        <n v="2003"/>
        <n v="1995"/>
        <n v="2015"/>
      </sharedItems>
    </cacheField>
    <cacheField name="Nrate" numFmtId="0">
      <sharedItems count="5">
        <s v="0_0"/>
        <s v="200_0"/>
        <s v="0_200"/>
        <s v="150_50"/>
        <s v="50_150"/>
      </sharedItems>
    </cacheField>
    <cacheField name="Nlevel" numFmtId="0">
      <sharedItems containsSemiMixedTypes="0" containsString="0" containsNumber="1" containsInteger="1" minValue="0" maxValue="4"/>
    </cacheField>
    <cacheField name="V2Pop" numFmtId="0">
      <sharedItems containsSemiMixedTypes="0" containsString="0" containsNumber="1" minValue="26" maxValue="35"/>
    </cacheField>
    <cacheField name="R1Height" numFmtId="0">
      <sharedItems containsString="0" containsBlank="1" containsNumber="1" minValue="230.2" maxValue="313.39999999999998"/>
    </cacheField>
    <cacheField name="R6Lodge" numFmtId="0">
      <sharedItems containsString="0" containsBlank="1" containsNumber="1" containsInteger="1" minValue="0" maxValue="10"/>
    </cacheField>
    <cacheField name="R6Barren" numFmtId="0">
      <sharedItems containsString="0" containsBlank="1" containsNumber="1" containsInteger="1" minValue="0" maxValue="8" count="8">
        <n v="2"/>
        <n v="1"/>
        <n v="0"/>
        <n v="3"/>
        <m/>
        <n v="8"/>
        <n v="6"/>
        <n v="5"/>
      </sharedItems>
    </cacheField>
    <cacheField name="R1GL" numFmtId="0">
      <sharedItems containsString="0" containsBlank="1" containsNumber="1" minValue="8" maxValue="15.2"/>
    </cacheField>
    <cacheField name="R3GL" numFmtId="0">
      <sharedItems containsString="0" containsBlank="1" containsNumber="1" minValue="7.4" maxValue="14.2"/>
    </cacheField>
    <cacheField name="R5GL" numFmtId="0">
      <sharedItems containsString="0" containsBlank="1" containsNumber="1" minValue="0.3" maxValue="12.2"/>
    </cacheField>
    <cacheField name="R1mR3GL" numFmtId="0">
      <sharedItems containsString="0" containsBlank="1" containsNumber="1" minValue="-1" maxValue="2.0999999999999996"/>
    </cacheField>
    <cacheField name="R3mR5GL" numFmtId="0">
      <sharedItems containsString="0" containsBlank="1" containsNumber="1" minValue="-0.20000000000000107" maxValue="9"/>
    </cacheField>
    <cacheField name="R1mR5GL" numFmtId="0">
      <sharedItems containsString="0" containsBlank="1" containsNumber="1" minValue="9.9999999999999645E-2" maxValue="10.100000000000001"/>
    </cacheField>
    <cacheField name="V11LAI" numFmtId="0">
      <sharedItems containsString="0" containsBlank="1" containsNumber="1" minValue="1.0299999999999998" maxValue="3.8920000000000003"/>
    </cacheField>
    <cacheField name="V14LAI" numFmtId="0">
      <sharedItems containsString="0" containsBlank="1" containsNumber="1" minValue="3.0160000000000005" maxValue="7.7279999999999998"/>
    </cacheField>
    <cacheField name="V17LAI" numFmtId="0">
      <sharedItems containsString="0" containsBlank="1" containsNumber="1" minValue="3.504" maxValue="7.7"/>
    </cacheField>
    <cacheField name="R1LAI" numFmtId="0">
      <sharedItems containsString="0" containsBlank="1" containsNumber="1" minValue="1.6659999999999999" maxValue="6.4139999999999997"/>
    </cacheField>
    <cacheField name="R2LAI" numFmtId="0">
      <sharedItems containsString="0" containsBlank="1" containsNumber="1" minValue="3.1079999999999997" maxValue="6.0839999999999996"/>
    </cacheField>
    <cacheField name="R3LAI" numFmtId="0">
      <sharedItems containsString="0" containsBlank="1" containsNumber="1" minValue="2.1920000000000002" maxValue="5.6779999999999999"/>
    </cacheField>
    <cacheField name="R5LAI" numFmtId="0">
      <sharedItems containsString="0" containsBlank="1" containsNumber="1" minValue="1.8399999999999999" maxValue="7.6739999999999995"/>
    </cacheField>
    <cacheField name="R1PKRow" numFmtId="0">
      <sharedItems containsString="0" containsBlank="1" containsNumber="1" minValue="14.8" maxValue="18.8"/>
    </cacheField>
    <cacheField name="R1PKLen" numFmtId="0">
      <sharedItems containsString="0" containsBlank="1" containsNumber="1" minValue="37.799999999999997" maxValue="53"/>
    </cacheField>
    <cacheField name="R1PNK" numFmtId="0">
      <sharedItems containsString="0" containsBlank="1" containsNumber="1" minValue="544" maxValue="931.2"/>
    </cacheField>
    <cacheField name="R1ASI" numFmtId="0">
      <sharedItems containsString="0" containsBlank="1" containsNumber="1" containsInteger="1" minValue="-2" maxValue="5" count="9">
        <n v="5"/>
        <n v="3"/>
        <n v="0"/>
        <n v="1"/>
        <n v="-1"/>
        <n v="2"/>
        <m/>
        <n v="-2"/>
        <n v="4"/>
      </sharedItems>
    </cacheField>
    <cacheField name="R1DaysR1" numFmtId="0">
      <sharedItems containsString="0" containsBlank="1" containsNumber="1" containsInteger="1" minValue="59" maxValue="73" count="14">
        <n v="65"/>
        <n v="62"/>
        <n v="63"/>
        <n v="60"/>
        <n v="64"/>
        <n v="61"/>
        <n v="67"/>
        <m/>
        <n v="59"/>
        <n v="68"/>
        <n v="66"/>
        <n v="69"/>
        <n v="70"/>
        <n v="73"/>
      </sharedItems>
    </cacheField>
    <cacheField name="R1SPAD" numFmtId="0">
      <sharedItems containsString="0" containsBlank="1" containsNumber="1" minValue="30" maxValue="70.2"/>
    </cacheField>
    <cacheField name="R2SPAD" numFmtId="0">
      <sharedItems containsString="0" containsBlank="1" containsNumber="1" minValue="34.9" maxValue="62.7"/>
    </cacheField>
    <cacheField name="R3SPAD" numFmtId="0">
      <sharedItems containsString="0" containsBlank="1" containsNumber="1" minValue="22.3" maxValue="62"/>
    </cacheField>
    <cacheField name="R5SPAD" numFmtId="0">
      <sharedItems containsString="0" containsBlank="1" containsNumber="1" minValue="3.1" maxValue="53.6"/>
    </cacheField>
    <cacheField name="R6ComGYBu" numFmtId="0">
      <sharedItems containsString="0" containsBlank="1" containsNumber="1" minValue="29.538891300925176" maxValue="326.17080469409228"/>
    </cacheField>
    <cacheField name="R6ComGYKg" numFmtId="0">
      <sharedItems containsString="0" containsBlank="1" containsNumber="1" minValue="1855.6922293067214" maxValue="20490.702292492268"/>
    </cacheField>
    <cacheField name="R6KWmg" numFmtId="0">
      <sharedItems containsString="0" containsBlank="1" containsNumber="1" minValue="151.32776831345825" maxValue="354.37106776581521"/>
    </cacheField>
    <cacheField name="R6Shell%Barren" numFmtId="0">
      <sharedItems containsString="0" containsBlank="1" containsNumber="1" containsInteger="1" minValue="0" maxValue="40"/>
    </cacheField>
    <cacheField name="R6KNPm10Plants" numFmtId="0">
      <sharedItems containsString="0" containsBlank="1" containsNumber="1" minValue="58.7" maxValue="630"/>
    </cacheField>
    <cacheField name="R6KNPmNonmbarren" numFmtId="0">
      <sharedItems containsString="0" containsBlank="1" containsNumber="1" minValue="83.857142857142861" maxValue="660.28571428571433"/>
    </cacheField>
    <cacheField name="R6GYHand" numFmtId="0">
      <sharedItems containsString="0" containsBlank="1" containsNumber="1" minValue="885.80736120394749" maxValue="18430.302447236838" count="211">
        <n v="6020.397896050189"/>
        <n v="8679.9307404579195"/>
        <n v="7736.1971648980134"/>
        <n v="10949.416871741752"/>
        <n v="9300.8480795672913"/>
        <n v="9422.5992516512379"/>
        <n v="9642.4594364900731"/>
        <n v="9442.9325451484656"/>
        <n v="8222.1827005535197"/>
        <n v="9620.5163946045632"/>
        <n v="11419.293426305287"/>
        <n v="15020.492582822902"/>
        <n v="12280.240555069568"/>
        <n v="14974.956743097751"/>
        <n v="7034.5764595682031"/>
        <n v="9002.3524619187137"/>
        <n v="8159.2393845799907"/>
        <n v="10472.022334033969"/>
        <n v="12159.338961373023"/>
        <n v="9746.8375927831748"/>
        <m/>
        <n v="11023.381636657117"/>
        <n v="7520.5609947644944"/>
        <n v="12275.947328970371"/>
        <n v="12280.160461173144"/>
        <n v="15214.560221299631"/>
        <n v="13935.797522744579"/>
        <n v="15751.969443588063"/>
        <n v="7434.598191839691"/>
        <n v="9629.9563999286638"/>
        <n v="10595.490278748133"/>
        <n v="12442.644931783338"/>
        <n v="14299.633897564056"/>
        <n v="17018.080231199576"/>
        <n v="15699.095932039476"/>
        <n v="17801.183076267371"/>
        <n v="13336.244768776891"/>
        <n v="12068.373832245572"/>
        <n v="9443.2785072778697"/>
        <n v="6499.2988927870938"/>
        <n v="6134.6371848563685"/>
        <n v="14700.810801492651"/>
        <n v="11017.95104587368"/>
        <n v="9588.1106842210756"/>
        <n v="15598.743206663212"/>
        <n v="13974.892731387798"/>
        <n v="14404.338886936048"/>
        <n v="7671.5208441109517"/>
        <n v="8212.5232025525274"/>
        <n v="7647.6001263411845"/>
        <n v="8086.0954372641572"/>
        <n v="11523.296487408685"/>
        <n v="8259.5269538839821"/>
        <n v="13292.249951418671"/>
        <n v="16610.199870244134"/>
        <n v="13805.783962658057"/>
        <n v="7533.7409429598383"/>
        <n v="10115.358732124096"/>
        <n v="5888.609693275348"/>
        <n v="9004.5416491486703"/>
        <n v="7831.7835529542035"/>
        <n v="8644.3517332223146"/>
        <n v="16888.770424776023"/>
        <n v="12316.391845854447"/>
        <n v="10492.172842556756"/>
        <n v="11146.466873356138"/>
        <n v="16233.838332101144"/>
        <n v="8629.3993883447456"/>
        <n v="8224.461080716279"/>
        <n v="14799.733366204055"/>
        <n v="11245.785110909264"/>
        <n v="11353.575168139585"/>
        <n v="11603.33652893659"/>
        <n v="13074.339807005756"/>
        <n v="12914.641143277702"/>
        <n v="9585.4067103461912"/>
        <n v="11625.219991913809"/>
        <n v="13243.981506069569"/>
        <n v="10155.540856538346"/>
        <n v="7251.2664145506114"/>
        <n v="7552.0392661746937"/>
        <n v="10652.158621599969"/>
        <n v="16043.249219168525"/>
        <n v="11931.87364929005"/>
        <n v="14790.17251245554"/>
        <n v="11780.077990671096"/>
        <n v="15992.157916889773"/>
        <n v="8963.358957427743"/>
        <n v="8560.3465791233393"/>
        <n v="5388.920357681779"/>
        <n v="5331.6758538505437"/>
        <n v="6287.4564202676447"/>
        <n v="7223.3837133545758"/>
        <n v="6380.6836758236768"/>
        <n v="7481.4540717522032"/>
        <n v="13316.22035709012"/>
        <n v="13897.401120956121"/>
        <n v="9089.9610492835745"/>
        <n v="5540.4948468262473"/>
        <n v="10332.161398578208"/>
        <n v="6417.6845462243546"/>
        <n v="10575.410635191171"/>
        <n v="7096.8405206940861"/>
        <n v="13893.976004340264"/>
        <n v="16093.472820726965"/>
        <n v="9828.8537928947462"/>
        <n v="10110.797374815787"/>
        <n v="11807.590664033511"/>
        <n v="10934.694976815788"/>
        <n v="11133.313204654251"/>
        <n v="11714.079089407895"/>
        <n v="16781.579579970934"/>
        <n v="13828.341954552627"/>
        <n v="13829.614023449656"/>
        <n v="9357.9888544124824"/>
        <n v="8893.140977368419"/>
        <n v="12246.828334723683"/>
        <n v="11023.930100000693"/>
        <n v="7316.6775748656701"/>
        <n v="15084.345358914019"/>
        <n v="6088.2129161472021"/>
        <n v="4670.4892839868417"/>
        <n v="3211.4015282823148"/>
        <n v="6464.8335473225679"/>
        <n v="6650.4638151875006"/>
        <n v="7706.0488265008198"/>
        <n v="7891.4739260834685"/>
        <n v="10286.762994605264"/>
        <n v="11119.831034226318"/>
        <n v="11854.763150064777"/>
        <n v="14961.120409236844"/>
        <n v="14753.210173514872"/>
        <n v="7851.6862058749011"/>
        <n v="10207.044062873867"/>
        <n v="9508.6506543590476"/>
        <n v="9229.849961315791"/>
        <n v="11750.068587147265"/>
        <n v="14888.828140969155"/>
        <n v="9720.3467884169404"/>
        <n v="17304.727208672663"/>
        <n v="14362.08032458655"/>
        <n v="11816.268589737432"/>
        <n v="10722.601695521174"/>
        <n v="11437.983877025021"/>
        <n v="13668.851322831159"/>
        <n v="10506.429752241054"/>
        <n v="15926.519375817814"/>
        <n v="13253.954708780213"/>
        <n v="13961.611462381576"/>
        <n v="8567.740634894737"/>
        <n v="11672.335383962478"/>
        <n v="11022.645132934515"/>
        <n v="8032.2881210526321"/>
        <n v="8593.8880463702681"/>
        <n v="13941.850556268502"/>
        <n v="9280.4974201118384"/>
        <n v="13613.567581124071"/>
        <n v="10243.206827994447"/>
        <n v="11831.913761684205"/>
        <n v="11901.195574175099"/>
        <n v="18430.302447236838"/>
        <n v="9850.344109881582"/>
        <n v="11630.233848813459"/>
        <n v="15207.460318704649"/>
        <n v="12182.966668530602"/>
        <n v="11521.243421099143"/>
        <n v="14809.292300820176"/>
        <n v="10285.841363059719"/>
        <n v="14541.917352078948"/>
        <n v="6922.1660453289478"/>
        <n v="5058.1121382105257"/>
        <n v="7240.3533023684204"/>
        <n v="8697.6306741885983"/>
        <n v="5812.7357899991393"/>
        <n v="7186.9128951052644"/>
        <n v="4043.9656529222852"/>
        <n v="8489.9906446998357"/>
        <n v="9723.2196508815759"/>
        <n v="10405.052262982565"/>
        <n v="14387.102519769733"/>
        <n v="10672.883547415633"/>
        <n v="11208.58379013127"/>
        <n v="9752.9410398207183"/>
        <n v="13824.743175157895"/>
        <n v="13579.060854671052"/>
        <n v="11422.24318841447"/>
        <n v="11804.612942736845"/>
        <n v="15404.823859996421"/>
        <n v="11426.260846918913"/>
        <n v="10466.797791324563"/>
        <n v="14161.341307988176"/>
        <n v="10831.750106555921"/>
        <n v="10307.638026207787"/>
        <n v="12749.997451803447"/>
        <n v="14055.887057953123"/>
        <n v="9087.717632172873"/>
        <n v="9945.0934525639659"/>
        <n v="4739.5421282341767"/>
        <n v="885.80736120394749"/>
        <n v="1433.6081994609372"/>
        <n v="2290.9905740492386"/>
        <n v="3467.0405042598682"/>
        <n v="3409.3861333196305"/>
        <n v="3799.4781034736829"/>
        <n v="13310.599131695224"/>
        <n v="11534.425724497163"/>
        <n v="17214.271761220014"/>
        <n v="12298.300206500002"/>
        <n v="11884.671056101974"/>
        <n v="11672.629283092103"/>
        <n v="10196.15659492845"/>
      </sharedItems>
    </cacheField>
    <cacheField name="RelYield" numFmtId="0">
      <sharedItems containsString="0" containsBlank="1" containsNumber="1" minValue="7.7551085771174783E-2" maxValue="1.3858100055030371"/>
    </cacheField>
    <cacheField name="m2LvsDwKg" numFmtId="0">
      <sharedItems containsString="0" containsBlank="1" containsNumber="1" minValue="760.90422778257107" maxValue="4084.7730530663825"/>
    </cacheField>
    <cacheField name="m2StmsDwKg" numFmtId="0">
      <sharedItems containsString="0" containsBlank="1" containsNumber="1" minValue="642.01294219154431" maxValue="5477.5023268769573"/>
    </cacheField>
    <cacheField name="m2EarsDwKg" numFmtId="0">
      <sharedItems containsString="0" containsBlank="1" containsNumber="1" minValue="0" maxValue="5.3931503833402408"/>
    </cacheField>
    <cacheField name="m2TotDwKg" numFmtId="0">
      <sharedItems containsString="0" containsBlank="1" containsNumber="1" minValue="1402.9171699741153" maxValue="9565.7971167107135"/>
    </cacheField>
    <cacheField name="m1EarsDwKg" numFmtId="0">
      <sharedItems containsString="0" containsBlank="1" containsNumber="1" minValue="6.3876929165017804E-2" maxValue="59.27340139131865"/>
    </cacheField>
    <cacheField name="R1LvsDwKg" numFmtId="0">
      <sharedItems containsString="0" containsBlank="1" containsNumber="1" minValue="1633.4844410295814" maxValue="4662.246166597597"/>
    </cacheField>
    <cacheField name="R1StmDwKg" numFmtId="0">
      <sharedItems containsString="0" containsBlank="1" containsNumber="1" minValue="2654.4122166730695" maxValue="8401.7561127227527"/>
    </cacheField>
    <cacheField name="R1EarsDwKg" numFmtId="0">
      <sharedItems containsString="0" containsBlank="1" containsNumber="1" minValue="6.5616666666666656" maxValue="359.7783511356497"/>
    </cacheField>
    <cacheField name="R1Ears2DwKg" numFmtId="0">
      <sharedItems containsString="0" containsBlank="1" containsNumber="1" minValue="9.9067806377257012E-2" maxValue="64.157559210526301"/>
    </cacheField>
    <cacheField name="R1TotDwKg" numFmtId="0">
      <sharedItems containsString="0" containsBlank="1" containsNumber="1" minValue="4300.8518530541687" maxValue="13212.788925577852"/>
    </cacheField>
    <cacheField name="p1EarsDwKg" numFmtId="0">
      <sharedItems containsString="0" containsBlank="1" containsNumber="1" minValue="103.7779385964912" maxValue="1617.0913287316648"/>
    </cacheField>
    <cacheField name="p2LvsDwKg" numFmtId="0">
      <sharedItems containsString="0" containsBlank="1" containsNumber="1" minValue="2039.7286184210523" maxValue="6127.0131614673392"/>
    </cacheField>
    <cacheField name="p2StmDwKg" numFmtId="0">
      <sharedItems containsString="0" containsBlank="1" containsNumber="1" minValue="4083.7111025739528" maxValue="10083.670348828902"/>
    </cacheField>
    <cacheField name="p2EarsDwKg" numFmtId="0">
      <sharedItems containsString="0" containsBlank="1" containsNumber="1" minValue="235.01127192982452" maxValue="3872.0488886257635"/>
    </cacheField>
    <cacheField name="p2Ears2DwKg" numFmtId="0">
      <sharedItems containsString="0" containsBlank="1" containsNumber="1" minValue="0.40470805921052627" maxValue="393.09055727554176"/>
    </cacheField>
    <cacheField name="p2TotDwKg" numFmtId="0">
      <sharedItems containsString="0" containsBlank="1" containsNumber="1" minValue="6724.5865731847871" maxValue="19082.698600968892"/>
    </cacheField>
    <cacheField name="m2CGRDwKg" numFmtId="0">
      <sharedItems containsString="0" containsBlank="1" containsNumber="1" minValue="66.789780427631555" maxValue="572.49010701754389"/>
    </cacheField>
    <cacheField name="p2CGRDwKg" numFmtId="0">
      <sharedItems containsString="0" containsBlank="1" containsNumber="1" minValue="8.5813792506707092" maxValue="571.02439271255048"/>
    </cacheField>
    <cacheField name="CPCGRDwKg" numFmtId="0">
      <sharedItems containsString="0" containsBlank="1" containsNumber="1" minValue="165.85447626743678" maxValue="457.21849266956951"/>
    </cacheField>
    <cacheField name="m2LvsGRDwKg" numFmtId="0">
      <sharedItems containsString="0" containsBlank="1" containsNumber="1" minValue="-7.4394931981416281" maxValue="183.49824561403508"/>
    </cacheField>
    <cacheField name="p2LvsGRDwKg" numFmtId="0">
      <sharedItems containsString="0" containsBlank="1" containsNumber="1" minValue="-41.77631578947372" maxValue="165.62455379997004"/>
    </cacheField>
    <cacheField name="m2StmGRDwKd" numFmtId="0">
      <sharedItems containsString="0" containsBlank="1" containsNumber="1" minValue="57.95419407894736" maxValue="372.21754385964908"/>
    </cacheField>
    <cacheField name="p2StmGRDwKg" numFmtId="0">
      <sharedItems containsString="0" containsBlank="1" containsNumber="1" minValue="-89.373949713775673" maxValue="254.9660773026315"/>
    </cacheField>
    <cacheField name="m2S:LDwKg" numFmtId="0">
      <sharedItems containsString="0" containsBlank="1" containsNumber="1" minValue="0.53488372093023251" maxValue="4.3545454545454545"/>
    </cacheField>
    <cacheField name="R1S:LDwKg" numFmtId="0">
      <sharedItems containsString="0" containsBlank="1" containsNumber="1" minValue="1.3946587537091988" maxValue="2.4407894736842102"/>
    </cacheField>
    <cacheField name="p2S:LDwKg" numFmtId="0">
      <sharedItems containsString="0" containsBlank="1" containsNumber="1" minValue="1.3592814371257487" maxValue="2.3948051948051949"/>
    </cacheField>
    <cacheField name="m2%LvsDwKg" numFmtId="0">
      <sharedItems containsString="0" containsBlank="1" containsNumber="1" minValue="18.67440579314021" maxValue="65.138362212991368"/>
    </cacheField>
    <cacheField name="R1%LvsDwKg" numFmtId="0">
      <sharedItems containsString="0" containsBlank="1" containsNumber="1" minValue="28.7285716985768" maxValue="41.634092416319184"/>
    </cacheField>
    <cacheField name="p2%LvsDwKg" numFmtId="0">
      <sharedItems containsString="0" containsBlank="1" containsNumber="1" minValue="27.803053280760281" maxValue="35.776324056621213"/>
    </cacheField>
    <cacheField name="m2%StmDwKg" numFmtId="0">
      <sharedItems containsString="0" containsBlank="1" containsNumber="1" minValue="34.841449555786077" maxValue="81.318548862856005"/>
    </cacheField>
    <cacheField name="R1%StmDwKg" numFmtId="0">
      <sharedItems containsString="0" containsBlank="1" containsNumber="1" minValue="57.189260267174767" maxValue="70.120395395868357"/>
    </cacheField>
    <cacheField name="p2%StmDwKg" numFmtId="0">
      <sharedItems containsString="0" containsBlank="1" containsNumber="1" minValue="45.166575641725828" maxValue="66.85488424618859"/>
    </cacheField>
    <cacheField name="R6LvsDwK" numFmtId="0">
      <sharedItems containsString="0" containsBlank="1" containsNumber="1" minValue="1485.0087719298244" maxValue="6151.5624999999991"/>
    </cacheField>
    <cacheField name="R6StmDwK" numFmtId="0">
      <sharedItems containsString="0" containsBlank="1" containsNumber="1" minValue="2155.2919708029194" maxValue="7023.9614163438837"/>
    </cacheField>
    <cacheField name="R6StovDwK" numFmtId="0">
      <sharedItems containsString="0" containsBlank="1" containsNumber="1" minValue="4458.6562812139837" maxValue="13835.249498746867"/>
    </cacheField>
    <cacheField name="R6KerDwK" numFmtId="0">
      <sharedItems containsString="0" containsBlank="1" containsNumber="1" minValue="766.93278026315784" maxValue="15956.971815789473"/>
    </cacheField>
    <cacheField name="R6CobDwK" numFmtId="0">
      <sharedItems containsString="0" containsBlank="1" containsNumber="1" minValue="388.84350328947357" maxValue="5505.7152464494557"/>
    </cacheField>
    <cacheField name="R6TotDwK" numFmtId="0">
      <sharedItems containsString="0" containsBlank="1" containsNumber="1" minValue="5577.0661355263146" maxValue="27538.159897195514"/>
    </cacheField>
    <cacheField name="R6S:LDwK" numFmtId="0">
      <sharedItems containsString="0" containsBlank="1" containsNumber="1" minValue="0.63815789473684204" maxValue="2.2612903225806451"/>
    </cacheField>
    <cacheField name="R6%LvsDwK" numFmtId="0">
      <sharedItems containsString="0" containsBlank="1" containsNumber="1" minValue="14.646595948019229" maxValue="34.016647210039643"/>
    </cacheField>
    <cacheField name="R6%StmDwK" numFmtId="0">
      <sharedItems containsString="0" containsBlank="1" containsNumber="1" minValue="14.39592431340723" maxValue="52.48007846932795"/>
    </cacheField>
    <cacheField name="R6LvsRemobDwK" numFmtId="0">
      <sharedItems containsString="0" containsBlank="1" containsNumber="1" minValue="-2889.6155427631575" maxValue="969.21246474071995"/>
    </cacheField>
    <cacheField name="R6StmRemobDwk" numFmtId="0">
      <sharedItems containsString="0" containsBlank="1" containsNumber="1" minValue="-1894.0337171052633" maxValue="4135.8635348849657"/>
    </cacheField>
    <cacheField name="R6StovRemobDwK" numFmtId="0">
      <sharedItems containsString="0" containsBlank="1" containsNumber="1" minValue="-3771.380587752381" maxValue="4052.3107362004212"/>
    </cacheField>
    <cacheField name="R2LvsDwRem" numFmtId="0">
      <sharedItems containsString="0" containsBlank="1" containsNumber="1" minValue="-2258.2709703947367" maxValue="2289.3421052631575"/>
    </cacheField>
    <cacheField name="R2StmDwRem" numFmtId="0">
      <sharedItems containsString="0" containsBlank="1" containsNumber="1" minValue="-866.0752467105267" maxValue="4960.1598340383925"/>
    </cacheField>
    <cacheField name="R2TotDwRem" numFmtId="0">
      <sharedItems containsString="0" containsBlank="1" containsNumber="1" minValue="-1335.5365953947373" maxValue="6692.5657894736833"/>
    </cacheField>
    <cacheField name="PostDM" numFmtId="0">
      <sharedItems containsString="0" containsBlank="1" containsNumber="1" minValue="-360.89684692982428" maxValue="17356.847242067121"/>
    </cacheField>
    <cacheField name="%PostDM" numFmtId="0">
      <sharedItems containsString="0" containsBlank="1" containsNumber="1" minValue="-6.471087811401147" maxValue="70.802966567875643"/>
    </cacheField>
    <cacheField name="m2LvsNc" numFmtId="0">
      <sharedItems containsString="0" containsBlank="1" containsNumber="1" minValue="1.349488377571106" maxValue="3.4215414524078369"/>
    </cacheField>
    <cacheField name="m2StmsNc" numFmtId="0">
      <sharedItems containsString="0" containsBlank="1" containsNumber="1" minValue="0.43931233882904053" maxValue="2.2596211433410645"/>
    </cacheField>
    <cacheField name="m2EarsNc" numFmtId="0">
      <sharedItems containsString="0" containsBlank="1" containsNumber="1" minValue="5.2714123730000004" maxValue="8.3174104690000004"/>
    </cacheField>
    <cacheField name="m2TotNc" numFmtId="0">
      <sharedItems containsString="0" containsBlank="1" containsNumber="1" minValue="0.85294477839205418" maxValue="2.7214126118035979"/>
    </cacheField>
    <cacheField name="m1EarsNc" numFmtId="0">
      <sharedItems containsString="0" containsBlank="1" containsNumber="1" minValue="3.9422366619110107" maxValue="8.9191446304321289"/>
    </cacheField>
    <cacheField name="R1LvsNc" numFmtId="0">
      <sharedItems containsString="0" containsBlank="1" containsNumber="1" minValue="0.92584800720214844" maxValue="3.0898041725158691"/>
    </cacheField>
    <cacheField name="R1StmNc" numFmtId="0">
      <sharedItems containsString="0" containsBlank="1" containsNumber="1" minValue="0.24740177392959595" maxValue="1.3754881620407104"/>
    </cacheField>
    <cacheField name="R1EarsNc" numFmtId="0">
      <sharedItems containsString="0" containsBlank="1" containsNumber="1" minValue="2.4865477085113525" maxValue="5.1006145477294922"/>
    </cacheField>
    <cacheField name="R1Ears2Nc" numFmtId="0">
      <sharedItems containsString="0" containsBlank="1" containsNumber="1" minValue="2.4865477085113525" maxValue="5.1006145477294922"/>
    </cacheField>
    <cacheField name="R1TotNc" numFmtId="0">
      <sharedItems containsString="0" containsBlank="1" containsNumber="1" minValue="0.52121205735836462" maxValue="1.8966642052514688"/>
    </cacheField>
    <cacheField name="p1EarsNc" numFmtId="0">
      <sharedItems containsString="0" containsBlank="1" containsNumber="1" minValue="1.3858170509338379" maxValue="2.7345225811004639"/>
    </cacheField>
    <cacheField name="p2LvsNc" numFmtId="0">
      <sharedItems containsString="0" containsBlank="1" containsNumber="1" minValue="0.66026675701141357" maxValue="3.0298762321472168"/>
    </cacheField>
    <cacheField name="p2StmNc" numFmtId="0">
      <sharedItems containsString="0" containsBlank="1" containsNumber="1" minValue="0.17112584412097931" maxValue="0.98458254337310791"/>
    </cacheField>
    <cacheField name="p2EarsNc" numFmtId="0">
      <sharedItems containsString="0" containsBlank="1" containsNumber="1" minValue="1.2567266225814819" maxValue="2.3044729232788086"/>
    </cacheField>
    <cacheField name="p2Ears2Nc" numFmtId="0">
      <sharedItems containsString="0" containsBlank="1" containsNumber="1" minValue="1.2567266225814819" maxValue="2.3044729232788086"/>
    </cacheField>
    <cacheField name="p2TotNc" numFmtId="0">
      <sharedItems containsString="0" containsBlank="1" containsNumber="1" minValue="0.38848489846174966" maxValue="1.7053450961432675"/>
    </cacheField>
    <cacheField name="R6LvsNc" numFmtId="0">
      <sharedItems containsString="0" containsBlank="1" containsNumber="1" minValue="0.32891842722892761" maxValue="1.4350128173828125"/>
    </cacheField>
    <cacheField name="R6StmNc" numFmtId="0">
      <sharedItems containsString="0" containsBlank="1" containsNumber="1" minValue="0.18632616102695465" maxValue="1.2235569953918457"/>
    </cacheField>
    <cacheField name="R6StovNc" numFmtId="0">
      <sharedItems containsString="0" containsBlank="1" containsNumber="1" minValue="0.3042251536807461" maxValue="1.0731040967871432"/>
    </cacheField>
    <cacheField name="R6KerNc" numFmtId="0">
      <sharedItems containsString="0" containsBlank="1" containsNumber="1" minValue="0.64288407564163208" maxValue="1.6820071935653687"/>
    </cacheField>
    <cacheField name="R6CobNc" numFmtId="0">
      <sharedItems containsString="0" containsBlank="1" containsNumber="1" minValue="0.2036871612071991" maxValue="0.92562586069107056"/>
    </cacheField>
    <cacheField name="R6TotNc" numFmtId="0">
      <sharedItems containsString="0" containsBlank="1" containsNumber="1" minValue="0.44618352121885446" maxValue="1.2405472667674746"/>
    </cacheField>
    <cacheField name="m2LvsNKg" numFmtId="0">
      <sharedItems containsString="0" containsBlank="1" containsNumber="1" minValue="10.492619465423925" maxValue="127.60075578469741"/>
    </cacheField>
    <cacheField name="m2StmsNKg" numFmtId="0">
      <sharedItems containsString="0" containsBlank="1" containsNumber="1" minValue="3.1186376886582758" maxValue="94.362865363378106"/>
    </cacheField>
    <cacheField name="m2EarsNKg" numFmtId="0">
      <sharedItems containsString="0" containsBlank="1" containsNumber="1" minValue="0" maxValue="0.33387258076014042"/>
    </cacheField>
    <cacheField name="m2TotNKg" numFmtId="0">
      <sharedItems containsString="0" containsBlank="1" containsNumber="1" minValue="13.6112571540822" maxValue="222.2155126704167"/>
    </cacheField>
    <cacheField name="m1EarsNKg" numFmtId="0">
      <sharedItems containsString="0" containsBlank="1" containsNumber="1" minValue="0" maxValue="2.4085044748467763"/>
    </cacheField>
    <cacheField name="R1LvsNKg" numFmtId="0">
      <sharedItems containsString="0" containsBlank="1" containsNumber="1" minValue="17.667159363603393" maxValue="127.12844674257693"/>
    </cacheField>
    <cacheField name="R1StmNKg" numFmtId="0">
      <sharedItems containsString="0" containsBlank="1" containsNumber="1" minValue="8.8188565922027315" maxValue="106.83523292991822"/>
    </cacheField>
    <cacheField name="R1EarsNKg" numFmtId="0">
      <sharedItems containsString="0" containsBlank="1" containsNumber="1" minValue="0.24960732662677759" maxValue="10.240647863191446"/>
    </cacheField>
    <cacheField name="R1Ears2NKg" numFmtId="0">
      <sharedItems containsString="0" containsBlank="1" containsNumber="1" minValue="0" maxValue="2.2288875884191763"/>
    </cacheField>
    <cacheField name="R1TotNKg" numFmtId="0">
      <sharedItems containsString="0" containsBlank="1" containsNumber="1" minValue="26.979534637513122" maxValue="238.12315715024599"/>
    </cacheField>
    <cacheField name="p1EarsNKg" numFmtId="0">
      <sharedItems containsString="0" containsBlank="1" containsNumber="1" minValue="2.2280572428908259" maxValue="33.872038811498321"/>
    </cacheField>
    <cacheField name="p2LvsNKg" numFmtId="0">
      <sharedItems containsString="0" containsBlank="1" containsNumber="1" minValue="13.679356200037228" maxValue="159.52892324458998"/>
    </cacheField>
    <cacheField name="p2StmNKg" numFmtId="0">
      <sharedItems containsString="0" containsBlank="1" containsNumber="1" minValue="7.5140284433405622" maxValue="94.755996496081238"/>
    </cacheField>
    <cacheField name="p2EarsNKg" numFmtId="0">
      <sharedItems containsString="0" containsBlank="1" containsNumber="1" minValue="4.3816765724673594" maxValue="61.293627444085963"/>
    </cacheField>
    <cacheField name="p2Ears2NKg" numFmtId="0">
      <sharedItems containsString="0" containsBlank="1" containsNumber="1" minValue="0" maxValue="7.0161494498522279"/>
    </cacheField>
    <cacheField name="p2TotNKg" numFmtId="0">
      <sharedItems containsString="0" containsBlank="1" containsNumber="1" minValue="23.002993762903525" maxValue="275.96738647615422"/>
    </cacheField>
    <cacheField name="m2CNARKg" numFmtId="0">
      <sharedItems containsString="0" containsBlank="1" containsNumber="1" minValue="-3.9921220032772426" maxValue="7.4005580980488865"/>
    </cacheField>
    <cacheField name="p2CNARKg" numFmtId="0">
      <sharedItems containsString="0" containsBlank="1" containsNumber="1" minValue="-7.6793573491755502" maxValue="9.5719350164225485"/>
    </cacheField>
    <cacheField name="CPNARKg" numFmtId="0">
      <sharedItems containsString="0" containsBlank="1" containsNumber="1" minValue="-1.7319567104571036" maxValue="5.3819021783302272"/>
    </cacheField>
    <cacheField name="m2LvsNARKg" numFmtId="0">
      <sharedItems containsString="0" containsBlank="1" containsNumber="1" minValue="-2.3751560210897975" maxValue="5.143924905442355"/>
    </cacheField>
    <cacheField name="p2LvsNARKg" numFmtId="0">
      <sharedItems containsString="0" containsBlank="1" containsNumber="1" minValue="-3.6729845285259364" maxValue="4.8718381528660633"/>
    </cacheField>
    <cacheField name="m2StmNARKg" numFmtId="0">
      <sharedItems containsString="0" containsBlank="1" containsNumber="1" minValue="-2.3318660456910112" maxValue="2.8022292626927339"/>
    </cacheField>
    <cacheField name="p2StmNARKg" numFmtId="0">
      <sharedItems containsString="0" containsBlank="1" containsNumber="1" minValue="-4.1224105427736077" maxValue="1.3298525750154768"/>
    </cacheField>
    <cacheField name="m2S:LNKg" numFmtId="0">
      <sharedItems containsString="0" containsBlank="1" containsNumber="1" minValue="0.15345646979700009" maxValue="1.6829228294476077"/>
    </cacheField>
    <cacheField name="R1S:LNKg" numFmtId="0">
      <sharedItems containsString="0" containsBlank="1" containsNumber="1" minValue="0.2911568273944195" maxValue="0.96519558753885104"/>
    </cacheField>
    <cacheField name="p2S:LNKg" numFmtId="0">
      <sharedItems containsString="0" containsBlank="1" containsNumber="1" minValue="0.14119578752792417" maxValue="1.1912911618427868"/>
    </cacheField>
    <cacheField name="m2%LvsNKg" numFmtId="0">
      <sharedItems containsString="0" containsBlank="1" containsNumber="1" minValue="37.253388937731515" maxValue="86.668775530398705"/>
    </cacheField>
    <cacheField name="R1%LvsNKg" numFmtId="0">
      <sharedItems containsString="0" containsBlank="1" containsNumber="1" minValue="49.561303327701935" maxValue="74.507993972039571"/>
    </cacheField>
    <cacheField name="p2%LvsNKg" numFmtId="0">
      <sharedItems containsString="0" containsBlank="1" containsNumber="1" minValue="30.830585353202792" maxValue="76.643224354953247"/>
    </cacheField>
    <cacheField name="m2%StmNKg" numFmtId="0">
      <sharedItems containsString="0" containsBlank="1" containsNumber="1" minValue="13.299884334523609" maxValue="62.694578717599327"/>
    </cacheField>
    <cacheField name="R1%StmNKg" numFmtId="0">
      <sharedItems containsString="0" containsBlank="1" containsNumber="1" minValue="20.633988297834044" maxValue="47.83635128457248"/>
    </cacheField>
    <cacheField name="p2%StmNKg" numFmtId="0">
      <sharedItems containsString="0" containsBlank="1" containsNumber="1" minValue="10.821700421477001" maxValue="40.497989696613104"/>
    </cacheField>
    <cacheField name="R6LvsNKg" numFmtId="0">
      <sharedItems containsString="0" containsBlank="1" containsNumber="1" minValue="6.0260674874941937" maxValue="71.310326868303079"/>
    </cacheField>
    <cacheField name="R6StmNKg" numFmtId="0">
      <sharedItems containsString="0" containsBlank="1" containsNumber="1" minValue="4.8451456081149349" maxValue="64.736038428824145"/>
    </cacheField>
    <cacheField name="R6StovNKg" numFmtId="0">
      <sharedItems containsString="0" containsBlank="1" containsNumber="1" minValue="14.490436811646818" maxValue="119.47448433053995"/>
    </cacheField>
    <cacheField name="R6KerNKg" numFmtId="0">
      <sharedItems containsString="0" containsBlank="1" containsNumber="1" minValue="7.8950756765369734" maxValue="206.20707448045201"/>
    </cacheField>
    <cacheField name="R6CobNKg" numFmtId="0">
      <sharedItems containsString="0" containsBlank="1" containsNumber="1" minValue="2.185437372987697" maxValue="27.959360004955109"/>
    </cacheField>
    <cacheField name="R6TotNKg" numFmtId="0">
      <sharedItems containsString="0" containsBlank="1" containsNumber="1" minValue="29.634474898961397" maxValue="291.33587582312714"/>
    </cacheField>
    <cacheField name="R6S:LNKg" numFmtId="0">
      <sharedItems containsString="0" containsBlank="1" containsNumber="1" minValue="0.25337154994314776" maxValue="1.9260642687763976"/>
    </cacheField>
    <cacheField name="R6%LvsNKg" numFmtId="0">
      <sharedItems containsString="0" containsBlank="1" containsNumber="1" minValue="11.127907574051843" maxValue="29.865047411339461" count="211">
        <n v="25.25918235218932"/>
        <n v="18.733364199588571"/>
        <n v="20.413321307284214"/>
        <n v="21.714124278494253"/>
        <n v="17.631860546705123"/>
        <n v="22.028868973221375"/>
        <n v="19.436984122802819"/>
        <n v="20.306062160335657"/>
        <n v="16.742603735200014"/>
        <n v="13.493158458110068"/>
        <n v="21.745064133560568"/>
        <n v="21.547182021304419"/>
        <n v="18.718189818557548"/>
        <n v="26.34225553447639"/>
        <n v="21.103051523937545"/>
        <n v="21.959306144370021"/>
        <n v="23.583552344508892"/>
        <n v="22.467009214592888"/>
        <n v="19.258619907245659"/>
        <n v="20.578769454038522"/>
        <m/>
        <n v="19.012831911294519"/>
        <n v="17.868258623176018"/>
        <n v="15.971387667566825"/>
        <n v="19.449248234500509"/>
        <n v="18.655779036859631"/>
        <n v="16.780564526476009"/>
        <n v="25.823082857422008"/>
        <n v="24.033140219344762"/>
        <n v="13.875402383917104"/>
        <n v="18.14658875588977"/>
        <n v="19.764468108495659"/>
        <n v="24.541027469063547"/>
        <n v="15.225255463574072"/>
        <n v="23.944505366475621"/>
        <n v="24.351346879955205"/>
        <n v="19.350195286373147"/>
        <n v="21.32008705707922"/>
        <n v="24.29044935387321"/>
        <n v="17.492050774903994"/>
        <n v="22.963451778574008"/>
        <n v="17.86145871863787"/>
        <n v="22.46525555835693"/>
        <n v="16.041314874039287"/>
        <n v="20.486140922414304"/>
        <n v="21.31752346537429"/>
        <n v="16.227173441844815"/>
        <n v="19.79201683528705"/>
        <n v="19.799039164470855"/>
        <n v="23.708902714253547"/>
        <n v="18.53926600147696"/>
        <n v="22.629273550490836"/>
        <n v="16.979174865644232"/>
        <n v="17.486104314291705"/>
        <n v="16.402773355691693"/>
        <n v="22.099891578332009"/>
        <n v="16.85452797325739"/>
        <n v="16.350401313180452"/>
        <n v="19.563331023209489"/>
        <n v="15.67523088711909"/>
        <n v="13.355614071179064"/>
        <n v="18.040070700549688"/>
        <n v="17.322834830281376"/>
        <n v="14.572451023431071"/>
        <n v="19.105575611838798"/>
        <n v="12.565707219696842"/>
        <n v="19.972723009575478"/>
        <n v="14.842230242108451"/>
        <n v="17.763677467195347"/>
        <n v="26.11784925764924"/>
        <n v="20.589544765858971"/>
        <n v="25.118475569766595"/>
        <n v="26.231701388493445"/>
        <n v="24.408101749306827"/>
        <n v="21.725538091345889"/>
        <n v="21.427266692125887"/>
        <n v="20.800271508128954"/>
        <n v="25.639563769453673"/>
        <n v="22.527390332025465"/>
        <n v="22.323883113805188"/>
        <n v="24.370671752198145"/>
        <n v="22.479551242472407"/>
        <n v="18.965747141559923"/>
        <n v="22.814633632582133"/>
        <n v="16.696200504847553"/>
        <n v="22.19858949665284"/>
        <n v="20.453004351255988"/>
        <n v="19.407899240501663"/>
        <n v="20.421728111542755"/>
        <n v="25.324878469814976"/>
        <n v="21.964898627419252"/>
        <n v="25.072973902483064"/>
        <n v="18.988251119508146"/>
        <n v="20.452798785517899"/>
        <n v="22.578499858841965"/>
        <n v="20.188309241667135"/>
        <n v="20.891436905480038"/>
        <n v="22.150644882090983"/>
        <n v="29.865047411339461"/>
        <n v="22.277679486932232"/>
        <n v="18.70099973855358"/>
        <n v="23.442033367215828"/>
        <n v="18.856718925832983"/>
        <n v="20.618053784358935"/>
        <n v="21.96434834647912"/>
        <n v="13.741233339923776"/>
        <n v="16.621592271249984"/>
        <n v="12.921434105003405"/>
        <n v="18.858913036079038"/>
        <n v="19.182892229831271"/>
        <n v="18.369518661285227"/>
        <n v="20.574550770197593"/>
        <n v="23.680906871211665"/>
        <n v="19.643778315611847"/>
        <n v="27.328312400046862"/>
        <n v="18.950071932800512"/>
        <n v="20.147289961107571"/>
        <n v="20.8949256773714"/>
        <n v="26.256541302760283"/>
        <n v="18.20267616857161"/>
        <n v="25.506948108270844"/>
        <n v="28.581783850690869"/>
        <n v="25.554882363776933"/>
        <n v="22.164307645269087"/>
        <n v="24.433464876543141"/>
        <n v="17.184786680478123"/>
        <n v="27.160784497897371"/>
        <n v="18.925743474798765"/>
        <n v="21.521294605264966"/>
        <n v="14.366344832951095"/>
        <n v="17.255559388530099"/>
        <n v="13.16466649465357"/>
        <n v="18.9264147011347"/>
        <n v="15.263701924566009"/>
        <n v="21.315292426035239"/>
        <n v="22.491278130280602"/>
        <n v="18.61907786502185"/>
        <n v="19.174407907418683"/>
        <n v="18.066944955643532"/>
        <n v="17.618658788622014"/>
        <n v="15.225750996155652"/>
        <n v="20.63479420795683"/>
        <n v="17.887848121820955"/>
        <n v="18.353724390152856"/>
        <n v="16.422970900485335"/>
        <n v="27.913793096842937"/>
        <n v="16.41679666270587"/>
        <n v="14.195301374862272"/>
        <n v="14.866917991518175"/>
        <n v="17.754530317614417"/>
        <n v="15.006027145720546"/>
        <n v="14.55913501533127"/>
        <n v="14.821419495338576"/>
        <n v="18.955819567054299"/>
        <n v="15.022700064208315"/>
        <n v="16.970943610848245"/>
        <n v="13.15663230395889"/>
        <n v="15.710721570868669"/>
        <n v="14.383790907269894"/>
        <n v="15.839584376483668"/>
        <n v="19.924792427541391"/>
        <n v="16.348523695521301"/>
        <n v="19.581282029479226"/>
        <n v="11.54767609164565"/>
        <n v="14.633108469009839"/>
        <n v="22.25912261036374"/>
        <n v="15.016715290529712"/>
        <n v="19.172005723048745"/>
        <n v="15.434206537092324"/>
        <n v="18.68086408475336"/>
        <n v="19.245917191250257"/>
        <n v="23.645308391556952"/>
        <n v="18.560288839784164"/>
        <n v="16.569509843590286"/>
        <n v="21.763978127800556"/>
        <n v="23.430961731674898"/>
        <n v="19.707868834115899"/>
        <n v="11.942526044919788"/>
        <n v="15.626448086256762"/>
        <n v="12.520958850903055"/>
        <n v="13.085541374892953"/>
        <n v="17.977391340748547"/>
        <n v="18.924467280053413"/>
        <n v="13.544199086844303"/>
        <n v="11.391826791123908"/>
        <n v="17.284740341862879"/>
        <n v="17.090131447835493"/>
        <n v="14.102295456839729"/>
        <n v="18.858518526291849"/>
        <n v="15.002309626986765"/>
        <n v="13.139779671701643"/>
        <n v="16.667593232514584"/>
        <n v="13.888275698254231"/>
        <n v="15.753531541161486"/>
        <n v="14.745887570440939"/>
        <n v="15.487072737722512"/>
        <n v="15.347026325757726"/>
        <n v="19.739504469348613"/>
        <n v="20.825547291135337"/>
        <n v="28.988947217716664"/>
        <n v="16.572044805256535"/>
        <n v="15.717239219324398"/>
        <n v="15.95038246439284"/>
        <n v="21.687589278354693"/>
        <n v="13.654639659877576"/>
        <n v="15.337283085045367"/>
        <n v="14.392621403496756"/>
        <n v="11.127907574051843"/>
        <n v="19.519925531826772"/>
        <n v="19.177823552533397"/>
        <n v="14.416479047002163"/>
      </sharedItems>
    </cacheField>
    <cacheField name="R6%StmNKg" numFmtId="0">
      <sharedItems containsString="0" containsBlank="1" containsNumber="1" minValue="4.2108594580649434" maxValue="40.111342515168872" count="211">
        <n v="20.64650054137455"/>
        <n v="17.682780733968031"/>
        <n v="13.254285413050154"/>
        <n v="8.0027295625550874"/>
        <n v="12.244619213186056"/>
        <n v="11.804945061647212"/>
        <n v="10.265568080262092"/>
        <n v="22.616967066351371"/>
        <n v="23.652845569541821"/>
        <n v="17.744936123884685"/>
        <n v="17.805821146855756"/>
        <n v="10.80646751850546"/>
        <n v="9.9861016557169613"/>
        <n v="8.7258813446552566"/>
        <n v="21.992467401155146"/>
        <n v="10.401183155509127"/>
        <n v="9.9486504282856458"/>
        <n v="7.477229970963398"/>
        <n v="6.7358887506828058"/>
        <n v="6.5512911890819865"/>
        <m/>
        <n v="18.118727360211402"/>
        <n v="25.402785113541821"/>
        <n v="18.46572333475827"/>
        <n v="18.58254313973384"/>
        <n v="17.31207144961024"/>
        <n v="19.135643219457641"/>
        <n v="9.5943067593729623"/>
        <n v="17.855355937256608"/>
        <n v="11.355999860909812"/>
        <n v="10.251781334154645"/>
        <n v="14.687273080667907"/>
        <n v="9.5492780918696898"/>
        <n v="9.4651392349764212"/>
        <n v="8.4167418198928505"/>
        <n v="6.6151006394349459"/>
        <n v="8.1329404636214608"/>
        <n v="17.502947480872582"/>
        <n v="16.828856991388481"/>
        <n v="33.175833688124953"/>
        <n v="26.080533619149886"/>
        <n v="12.155312433958382"/>
        <n v="11.578351571841138"/>
        <n v="13.819968044741032"/>
        <n v="6.4590305442691562"/>
        <n v="8.834610307806475"/>
        <n v="8.4300035074674202"/>
        <n v="22.562286273140582"/>
        <n v="16.736664534476848"/>
        <n v="22.005268464468646"/>
        <n v="20.622127829918682"/>
        <n v="16.732031094483052"/>
        <n v="21.946582461256522"/>
        <n v="12.591010027989061"/>
        <n v="8.8769192304320939"/>
        <n v="10.989671483237201"/>
        <n v="13.752619784398149"/>
        <n v="8.194440213762471"/>
        <n v="27.131719902132918"/>
        <n v="13.635858033901307"/>
        <n v="12.732176272293216"/>
        <n v="9.470166319715311"/>
        <n v="8.6491059736879574"/>
        <n v="19.995395262935432"/>
        <n v="14.293440951117647"/>
        <n v="22.465528108263914"/>
        <n v="13.31804620999536"/>
        <n v="24.198855369024457"/>
        <n v="25.533269010824984"/>
        <n v="6.9141398472379336"/>
        <n v="18.881072334922699"/>
        <n v="17.49421829180622"/>
        <n v="18.134389917485521"/>
        <n v="15.68469561541502"/>
        <n v="15.25744007246354"/>
        <n v="21.280459722205226"/>
        <n v="8.2246205025147852"/>
        <n v="11.617226045127241"/>
        <n v="10.150727221854909"/>
        <n v="19.542766945917318"/>
        <n v="15.324559269762153"/>
        <n v="13.843611194766329"/>
        <n v="8.1133356599764834"/>
        <n v="15.448046046617289"/>
        <n v="8.7028662294847923"/>
        <n v="12.991595519235332"/>
        <n v="8.2223222511830354"/>
        <n v="16.205250393380091"/>
        <n v="12.007597599397631"/>
        <n v="17.402349950709674"/>
        <n v="19.837301726340186"/>
        <n v="10.674248267658625"/>
        <n v="10.504860813322674"/>
        <n v="17.417035369800484"/>
        <n v="15.554553566750851"/>
        <n v="6.4444045021751108"/>
        <n v="11.263927454871066"/>
        <n v="12.919791999705149"/>
        <n v="22.938869263546817"/>
        <n v="17.072774079942477"/>
        <n v="17.598956434773978"/>
        <n v="8.0231616402661192"/>
        <n v="16.082031135496024"/>
        <n v="10.63328648119867"/>
        <n v="8.4277172925944601"/>
        <n v="17.808873324577693"/>
        <n v="13.970605410656761"/>
        <n v="9.8788223722504611"/>
        <n v="13.496999997122415"/>
        <n v="14.739722425968418"/>
        <n v="14.561373046568612"/>
        <n v="6.1273193564593953"/>
        <n v="8.5523137340476101"/>
        <n v="7.41532581813098"/>
        <n v="13.676300772439903"/>
        <n v="11.703675647174204"/>
        <n v="7.6508660396041694"/>
        <n v="10.096518317852967"/>
        <n v="12.998761385084975"/>
        <n v="6.0995102185526253"/>
        <n v="9.3632701288241673"/>
        <n v="18.814712803509707"/>
        <n v="18.544289132434482"/>
        <n v="11.811343806687626"/>
        <n v="7.2489434491580438"/>
        <n v="10.019603643094261"/>
        <n v="11.137695217342845"/>
        <n v="5.8131426936107307"/>
        <n v="8.5232444138782473"/>
        <n v="7.0186802421926275"/>
        <n v="5.0335254888643703"/>
        <n v="4.2108594580649434"/>
        <n v="10.443597123990354"/>
        <n v="7.5040204849135108"/>
        <n v="16.991059450802616"/>
        <n v="17.891930600903862"/>
        <n v="12.806030085980607"/>
        <n v="6.9443663540368235"/>
        <n v="8.7022896767407953"/>
        <n v="5.2822079143699776"/>
        <n v="8.7306948446685606"/>
        <n v="11.039146554193795"/>
        <n v="9.6530483798453854"/>
        <n v="9.7005298195460199"/>
        <n v="6.2522638343735863"/>
        <n v="13.949997901291237"/>
        <n v="6.3842083849483116"/>
        <n v="9.3278011038461752"/>
        <n v="8.1002876646497306"/>
        <n v="11.617673176622935"/>
        <n v="5.949768399802621"/>
        <n v="5.1631399257654111"/>
        <n v="8.9802570689452335"/>
        <n v="8.8660905445934652"/>
        <n v="6.5326652333740878"/>
        <n v="10.465675343638685"/>
        <n v="5.5341143691248229"/>
        <n v="6.126799137087569"/>
        <n v="5.1295011912204824"/>
        <n v="8.5216359657791863"/>
        <n v="5.0483755396616559"/>
        <n v="9.1147808301646229"/>
        <n v="5.7841467617829645"/>
        <n v="5.2530113088695618"/>
        <n v="6.4784585521873268"/>
        <n v="11.875613373714549"/>
        <n v="5.6462605206446135"/>
        <n v="9.6774563725965592"/>
        <n v="7.4643927494330864"/>
        <n v="11.330057119816054"/>
        <n v="9.6815845268024425"/>
        <n v="11.025295202560956"/>
        <n v="10.471525612564264"/>
        <n v="12.255477928494145"/>
        <n v="13.617578964830015"/>
        <n v="23.599244791465797"/>
        <n v="7.3921077798941859"/>
        <n v="9.5623359405145081"/>
        <n v="4.7866771179091918"/>
        <n v="5.6627595176690146"/>
        <n v="8.3143947999310033"/>
        <n v="5.7114864106155876"/>
        <n v="8.8300595691989763"/>
        <n v="6.2527801622724075"/>
        <n v="6.4651945512656557"/>
        <n v="6.3878919277809203"/>
        <n v="7.3473642252653919"/>
        <n v="6.6535988177715639"/>
        <n v="15.770714439725007"/>
        <n v="9.8840587037946204"/>
        <n v="4.9436294129043308"/>
        <n v="10.259609138266603"/>
        <n v="5.1735139633421987"/>
        <n v="4.2416871584945728"/>
        <n v="5.7490388484553749"/>
        <n v="6.3454928420453429"/>
        <n v="9.6591689399121528"/>
        <n v="9.5346802074395303"/>
        <n v="40.111342515168872"/>
        <n v="32.549540365498046"/>
        <n v="28.788210828333977"/>
        <n v="14.636390897952642"/>
        <n v="12.824603392757956"/>
        <n v="11.680053797899685"/>
        <n v="4.5750378175708972"/>
        <n v="6.3276194995014912"/>
        <n v="5.1580129567884772"/>
        <n v="14.174659791003219"/>
        <n v="11.749534291409681"/>
        <n v="7.0564957380286053"/>
        <n v="10.753381255992146"/>
      </sharedItems>
    </cacheField>
    <cacheField name="R6%CobNKg" numFmtId="0">
      <sharedItems containsString="0" containsBlank="1" containsNumber="1" minValue="1.4482486724754799" maxValue="13.627334803160302" count="211">
        <n v="4.0612498791220659"/>
        <n v="5.0784554240157673"/>
        <n v="4.9726337078394076"/>
        <n v="3.8518490661734157"/>
        <n v="3.293839294038039"/>
        <n v="5.2222708754858713"/>
        <n v="4.4925552521634007"/>
        <n v="3.3878935928197178"/>
        <n v="2.5738941652386749"/>
        <n v="3.6990050548749633"/>
        <n v="2.8342780545638999"/>
        <n v="2.0604235467735244"/>
        <n v="3.0963888145131757"/>
        <n v="3.0174815400888479"/>
        <n v="5.2602305830952671"/>
        <n v="4.0038347056475105"/>
        <n v="3.9172037820108612"/>
        <n v="3.7006595332182006"/>
        <n v="3.0320613929176128"/>
        <n v="4.3049842412689348"/>
        <m/>
        <n v="3.233917326094816"/>
        <n v="3.0129644575174006"/>
        <n v="2.1906641357570122"/>
        <n v="2.8128349835645552"/>
        <n v="1.9327577551736614"/>
        <n v="2.6367958726889058"/>
        <n v="2.4302190527578893"/>
        <n v="2.7581880105259793"/>
        <n v="5.0451412174880552"/>
        <n v="3.7462478000199519"/>
        <n v="3.0989688856228161"/>
        <n v="1.896262735815456"/>
        <n v="3.1247516690411379"/>
        <n v="2.5478595965193689"/>
        <n v="2.2952770140327776"/>
        <n v="2.2929493412612367"/>
        <n v="3.1447081885380772"/>
        <n v="3.7114080210683063"/>
        <n v="3.5262379883252009"/>
        <n v="3.1513207088534454"/>
        <n v="2.6958686796457387"/>
        <n v="2.8610341656084026"/>
        <n v="4.0071320246298097"/>
        <n v="2.9291541817310112"/>
        <n v="2.2931559518890849"/>
        <n v="2.7694633759089182"/>
        <n v="2.9720827101324705"/>
        <n v="3.6971078340250645"/>
        <n v="2.119192874113474"/>
        <n v="3.0010257742123638"/>
        <n v="3.6142520831267602"/>
        <n v="5.1275647934400412"/>
        <n v="2.8332081882077134"/>
        <n v="2.9095315341369723"/>
        <n v="2.2084974696326665"/>
        <n v="3.3765633687518664"/>
        <n v="4.2841745266799043"/>
        <n v="5.040296314915528"/>
        <n v="5.0822538577342451"/>
        <n v="6.5235013068758398"/>
        <n v="4.0706297512042076"/>
        <n v="2.2753915909056337"/>
        <n v="3.9738483848901081"/>
        <n v="2.9436882261871173"/>
        <n v="2.6941749026821027"/>
        <n v="1.9228958028094216"/>
        <n v="3.5034179439942075"/>
        <n v="3.6696972094296663"/>
        <n v="2.4717758163831496"/>
        <n v="2.1584757655552185"/>
        <n v="2.5556304402258556"/>
        <n v="2.7272791499574636"/>
        <n v="1.8071944250505907"/>
        <n v="2.9369632112259585"/>
        <n v="3.3306806702572285"/>
        <n v="3.6510608271917593"/>
        <n v="2.1079944907402512"/>
        <n v="3.2021269941583745"/>
        <n v="3.061261608409342"/>
        <n v="4.0069478004181498"/>
        <n v="3.0271520359379545"/>
        <n v="3.2686334671033537"/>
        <n v="3.3321055560467854"/>
        <n v="2.7147088699385793"/>
        <n v="2.9805470353197716"/>
        <n v="3.2953223663464537"/>
        <n v="4.0046430239081738"/>
        <n v="3.5424215074443413"/>
        <n v="4.2359226386492814"/>
        <n v="5.3520026717896876"/>
        <n v="5.421834337925592"/>
        <n v="6.4599775628111793"/>
        <n v="7.3151606463546823"/>
        <n v="4.7706731049364359"/>
        <n v="4.0209068127668459"/>
        <n v="2.7357192531752812"/>
        <n v="4.3460111316327481"/>
        <n v="5.6117481402383778"/>
        <n v="5.8266883236385736"/>
        <n v="5.3651633519698283"/>
        <n v="3.0796305325584177"/>
        <n v="5.9200451891057906"/>
        <n v="3.7121704743571473"/>
        <n v="1.7688639824983339"/>
        <n v="2.3863875961678391"/>
        <n v="5.4268984499526258"/>
        <n v="5.7428203985180524"/>
        <n v="5.349177748198457"/>
        <n v="4.1910388697643395"/>
        <n v="4.6991767972027825"/>
        <n v="3.3673691098024254"/>
        <n v="2.7988734699992994"/>
        <n v="3.9260997246874019"/>
        <n v="4.4562910069751558"/>
        <n v="5.422396975036671"/>
        <n v="5.2771970663313041"/>
        <n v="4.3413041413030973"/>
        <n v="8.9429310141144658"/>
        <n v="3.046785490462117"/>
        <n v="6.1776470771797598"/>
        <n v="4.0427163889199926"/>
        <n v="4.7585506370206501"/>
        <n v="7.1345076863529115"/>
        <n v="4.9150123094454363"/>
        <n v="12.896343263278162"/>
        <n v="6.773176837461035"/>
        <n v="4.322411516768339"/>
        <n v="3.9738640865216315"/>
        <n v="5.4946639306977891"/>
        <n v="3.2404992413935463"/>
        <n v="13.627334803160302"/>
        <n v="6.2831996789300959"/>
        <n v="6.1138828320551344"/>
        <n v="4.2555954406363208"/>
        <n v="5.1373848697190745"/>
        <n v="4.0664284439195422"/>
        <n v="2.9406209249655832"/>
        <n v="4.5079030427819653"/>
        <n v="4.3039857288074481"/>
        <n v="5.3116608853154617"/>
        <n v="4.3645756218235183"/>
        <n v="5.4470829205375315"/>
        <n v="5.8498792542824836"/>
        <n v="1.4482486724754799"/>
        <n v="3.9137022869499813"/>
        <n v="4.0371961577172382"/>
        <n v="4.4432912531715569"/>
        <n v="4.636756110577771"/>
        <n v="4.5908265656787908"/>
        <n v="8.0575977693643033"/>
        <n v="6.8144533688444699"/>
        <n v="7.1488806796404489"/>
        <n v="7.2715426063720123"/>
        <n v="4.5524134931612874"/>
        <n v="7.2878904872497303"/>
        <n v="3.6006779706614789"/>
        <n v="5.9388624312185421"/>
        <n v="5.3871034278269967"/>
        <n v="3.9483288190042729"/>
        <n v="3.3029745991107369"/>
        <n v="4.1189580746055467"/>
        <n v="6.2602618246289943"/>
        <n v="3.7345710262101739"/>
        <n v="6.6103162294200546"/>
        <n v="3.9894771438774441"/>
        <n v="11.101312982865744"/>
        <n v="3.7149003328869874"/>
        <n v="4.2828257553382345"/>
        <n v="8.1761263259507668"/>
        <n v="7.5329968508979901"/>
        <n v="6.7324979871622306"/>
        <n v="4.117027639261547"/>
        <n v="7.8521618948767431"/>
        <n v="6.7680619831043565"/>
        <n v="7.7917866646455298"/>
        <n v="6.5017959645900323"/>
        <n v="6.1474759472986165"/>
        <n v="6.4887099038811318"/>
        <n v="4.5133877919489365"/>
        <n v="6.3779702655214567"/>
        <n v="3.7118413955767733"/>
        <n v="6.8945049664754814"/>
        <n v="3.3408163648326585"/>
        <n v="4.7258285002472"/>
        <n v="4.3897496758724897"/>
        <n v="5.0238432578537235"/>
        <n v="4.6331434144465433"/>
        <n v="4.2088495277596891"/>
        <n v="5.7847700271422164"/>
        <n v="4.5137794163455904"/>
        <n v="5.4963452644266031"/>
        <n v="5.1483092117117994"/>
        <n v="3.2769555286317558"/>
        <n v="4.9620652885207051"/>
        <n v="5.7264331499539765"/>
        <n v="6.9714346202437074"/>
        <n v="9.0731018484527173"/>
        <n v="12.421586416219748"/>
        <n v="5.5599316567164108"/>
        <n v="8.8799107280341403"/>
        <n v="9.5300022532720359"/>
        <n v="9.5797139037696315"/>
        <n v="8.5546732627420461"/>
        <n v="2.6063888569664551"/>
        <n v="5.0954973472191938"/>
        <n v="4.4184202223371951"/>
        <n v="5.0427956768450901"/>
        <n v="4.5790004160173678"/>
        <n v="4.6869354263873868"/>
        <n v="4.173993873757202"/>
      </sharedItems>
    </cacheField>
    <cacheField name="R6LvsRemobNKg" numFmtId="0">
      <sharedItems containsString="0" containsBlank="1" containsNumber="1" minValue="1.3929091440959596" maxValue="96.58506157767026"/>
    </cacheField>
    <cacheField name="R6StmRemobNKg" numFmtId="0">
      <sharedItems containsString="0" containsBlank="1" containsNumber="1" minValue="-17.529837745544565" maxValue="62.787419770083716"/>
    </cacheField>
    <cacheField name="R6L:Sremob" numFmtId="0">
      <sharedItems containsString="0" containsBlank="1" containsNumber="1" minValue="-59.734992119411757" maxValue="41.131812956523987"/>
    </cacheField>
    <cacheField name="R6RembTotNK" numFmtId="0">
      <sharedItems containsString="0" containsBlank="1" containsNumber="1" minValue="-11.772636651386748" maxValue="141.90581417225414"/>
    </cacheField>
    <cacheField name="%TotRemLvsN" numFmtId="0">
      <sharedItems containsString="0" containsBlank="1" containsNumber="1" minValue="-48.903242872781966" maxValue="140.16158546026332"/>
    </cacheField>
    <cacheField name="%TotRemStemN" numFmtId="0">
      <sharedItems containsString="0" containsBlank="1" containsNumber="1" minValue="-40.161585460263339" maxValue="148.90324287278204"/>
    </cacheField>
    <cacheField name="GFTotRemob" numFmtId="0">
      <sharedItems containsString="0" containsBlank="1" containsNumber="1" minValue="-9.3095424850811668" maxValue="149.56932541100215"/>
    </cacheField>
    <cacheField name="GFLvsRemob" numFmtId="0">
      <sharedItems containsString="0" containsBlank="1" containsNumber="1" minValue="1.6591656411164628" maxValue="129.73606025457985"/>
    </cacheField>
    <cacheField name="GFStmsRemob" numFmtId="0">
      <sharedItems containsString="0" containsBlank="1" containsNumber="1" minValue="-29.442904016487134" maxValue="50.160642404062386"/>
    </cacheField>
    <cacheField name="GFLvRemmTot" numFmtId="0">
      <sharedItems containsString="0" containsBlank="1" containsNumber="1" minValue="-51.421783399363107" maxValue="68.205734140124875"/>
    </cacheField>
    <cacheField name="totmGFStmRem" numFmtId="0">
      <sharedItems containsString="0" containsBlank="1" containsNumber="1" minValue="-14.628378325170246" maxValue="45.346515970509685"/>
    </cacheField>
    <cacheField name="R1mp2StmN" numFmtId="0">
      <sharedItems containsString="0" containsBlank="1" containsNumber="1" minValue="-14.628378325170246" maxValue="45.346515970509685"/>
    </cacheField>
    <cacheField name="R1mp2LvsN" numFmtId="0">
      <sharedItems containsString="0" containsBlank="1" containsNumber="1" minValue="-68.205734140124889" maxValue="51.421783399363107"/>
    </cacheField>
    <cacheField name="%R1mp2LvsN" numFmtId="0">
      <sharedItems containsString="0" containsBlank="1" containsNumber="1" minValue="-206.15383739183645" maxValue="63.737303943150295"/>
    </cacheField>
    <cacheField name="%R1mp2StmsN" numFmtId="0">
      <sharedItems containsString="0" containsBlank="1" containsNumber="1" minValue="-70.378941483193387" maxValue="58.119703781452529"/>
    </cacheField>
    <cacheField name="%LagStmRemob" numFmtId="0">
      <sharedItems containsString="0" containsBlank="1" containsNumber="1" minValue="-525.80766551263332" maxValue="607.57028458707816"/>
    </cacheField>
    <cacheField name="PostN" numFmtId="0">
      <sharedItems containsString="0" containsBlank="1" containsNumber="1" minValue="0" maxValue="168.2480902702014"/>
    </cacheField>
    <cacheField name="%PostN" numFmtId="0">
      <sharedItems containsString="0" containsBlank="1" containsNumber="1" minValue="0" maxValue="69.800504117611609"/>
    </cacheField>
    <cacheField name="m2NNI" numFmtId="0">
      <sharedItems containsString="0" containsBlank="1" containsNumber="1" minValue="0.32343658498161337" maxValue="1.5755824041176245"/>
    </cacheField>
    <cacheField name="R1NNI" numFmtId="0">
      <sharedItems containsString="0" containsBlank="1" containsNumber="1" minValue="0.30116859812299812" maxValue="1.4034219519106692"/>
    </cacheField>
    <cacheField name="p2NNI" numFmtId="0">
      <sharedItems containsString="0" containsBlank="1" containsNumber="1" minValue="0.24809949965386235" maxValue="1.4050125021383812"/>
    </cacheField>
    <cacheField name="CritNm2" numFmtId="0">
      <sharedItems containsString="0" containsBlank="1" containsNumber="1" minValue="1.4743890125744923" maxValue="2.9996947690337303"/>
    </cacheField>
    <cacheField name="CritNR1" numFmtId="0">
      <sharedItems containsString="0" containsBlank="1" containsNumber="1" minValue="1.3083108801606751" maxValue="1.9818179529229376"/>
    </cacheField>
    <cacheField name="CritNp2" numFmtId="0">
      <sharedItems containsBlank="1" containsMixedTypes="1" containsNumber="1" minValue="1.1419371304060864" maxValue="1.6797422617993107"/>
    </cacheField>
    <cacheField name="HI" numFmtId="0">
      <sharedItems containsString="0" containsBlank="1" containsNumber="1" minValue="13.751545375762008" maxValue="61.872923632303078"/>
    </cacheField>
    <cacheField name="NHI" numFmtId="0">
      <sharedItems containsString="0" containsBlank="1" containsNumber="1" minValue="26.641523777476056" maxValue="79.464741573274608" count="211">
        <n v="50.033067227314064"/>
        <n v="58.505399642427626"/>
        <n v="61.359759571826224"/>
        <n v="66.431297092777243"/>
        <n v="66.829680946070781"/>
        <n v="60.943915089645543"/>
        <n v="65.80489254477169"/>
        <n v="53.68907718049325"/>
        <n v="57.030656530019478"/>
        <n v="65.062900363130282"/>
        <n v="57.614836665019773"/>
        <n v="65.585926913416586"/>
        <n v="68.199319711212297"/>
        <n v="61.914381580779498"/>
        <n v="51.644250491812059"/>
        <n v="63.635675994473338"/>
        <n v="62.550593445194593"/>
        <n v="66.355101281225515"/>
        <n v="70.973429949153925"/>
        <n v="68.564955115610545"/>
        <m/>
        <n v="59.634523402399267"/>
        <n v="53.715991805764759"/>
        <n v="63.3722248619179"/>
        <n v="59.155373642201091"/>
        <n v="62.099391758356468"/>
        <n v="61.446996381377453"/>
        <n v="62.152391330447145"/>
        <n v="55.35331583287266"/>
        <n v="69.723456537685024"/>
        <n v="67.855382109935618"/>
        <n v="62.449289925213627"/>
        <n v="64.0134317032513"/>
        <n v="72.184853632408377"/>
        <n v="65.090893217112139"/>
        <n v="66.738275466577079"/>
        <n v="70.223914908744149"/>
        <n v="58.032257273510112"/>
        <n v="55.169285633670015"/>
        <n v="45.80587754864586"/>
        <n v="47.804693893422666"/>
        <n v="67.28736016775801"/>
        <n v="63.095358704193529"/>
        <n v="66.13158505658987"/>
        <n v="70.125674351585516"/>
        <n v="67.554710274930159"/>
        <n v="72.573359674778843"/>
        <n v="54.673614181439902"/>
        <n v="59.767188467027246"/>
        <n v="52.16663594716433"/>
        <n v="57.837580394391999"/>
        <n v="57.024443271899351"/>
        <n v="55.946677879659212"/>
        <n v="67.089677469511528"/>
        <n v="71.810775879739239"/>
        <n v="64.701939468798102"/>
        <n v="66.0162888735926"/>
        <n v="71.170983946377191"/>
        <n v="48.264652759742063"/>
        <n v="65.606657221245356"/>
        <n v="67.388708349651864"/>
        <n v="68.419133228530811"/>
        <n v="71.752667605125026"/>
        <n v="61.458305328743378"/>
        <n v="63.657295210856432"/>
        <n v="62.274589769357135"/>
        <n v="64.786334977619731"/>
        <n v="57.455496444872892"/>
        <n v="53.033356312550005"/>
        <n v="64.496235078729683"/>
        <n v="58.37090713366311"/>
        <n v="54.83167569820133"/>
        <n v="52.906629544063563"/>
        <n v="58.100008210227571"/>
        <n v="60.080058624964607"/>
        <n v="53.961592915411657"/>
        <n v="67.324047162164504"/>
        <n v="60.63521569467882"/>
        <n v="64.119755451961254"/>
        <n v="55.072088331868152"/>
        <n v="56.297821177621564"/>
        <n v="60.649685526823326"/>
        <n v="69.652283731360242"/>
        <n v="58.405214764753786"/>
        <n v="71.886224395729087"/>
        <n v="61.829267948792058"/>
        <n v="68.029351031214532"/>
        <n v="60.382207342210059"/>
        <n v="64.028252781615265"/>
        <n v="53.036848940826061"/>
        <n v="52.845796974450863"/>
        <n v="58.830943491932707"/>
        <n v="64.04691050435801"/>
        <n v="54.815005198326936"/>
        <n v="57.096273469470745"/>
        <n v="69.34637944339093"/>
        <n v="65.108916386473609"/>
        <n v="60.583551986571102"/>
        <n v="41.584335184875343"/>
        <n v="54.822858109486717"/>
        <n v="58.334880474702608"/>
        <n v="65.455174459959636"/>
        <n v="59.141204749565205"/>
        <n v="65.036489260085247"/>
        <n v="67.839070378428076"/>
        <n v="66.063505739330694"/>
        <n v="63.980903868140615"/>
        <n v="71.456923124228084"/>
        <n v="62.29490921860009"/>
        <n v="61.88634647443596"/>
        <n v="62.369931494943387"/>
        <n v="69.93076076354059"/>
        <n v="64.967905924741416"/>
        <n v="69.014796141569761"/>
        <n v="54.539095820538066"/>
        <n v="63.923855444988611"/>
        <n v="66.924646932956961"/>
        <n v="64.667251863472529"/>
        <n v="51.801766298040285"/>
        <n v="72.651028122413635"/>
        <n v="58.952134685725234"/>
        <n v="48.56078695687944"/>
        <n v="51.142277866767941"/>
        <n v="58.889840861690367"/>
        <n v="63.402579364853374"/>
        <n v="59.899266413149455"/>
        <n v="54.928343447298758"/>
        <n v="70.938702314822152"/>
        <n v="65.981596894335155"/>
        <n v="73.120310994158487"/>
        <n v="74.470415881211991"/>
        <n v="68.997139244121186"/>
        <n v="64.34678849594485"/>
        <n v="71.118394758465342"/>
        <n v="57.438052682525822"/>
        <n v="54.479406399096462"/>
        <n v="64.508463605078006"/>
        <n v="70.940604813578915"/>
        <n v="68.722862324833713"/>
        <n v="72.795147568200562"/>
        <n v="70.731893273860322"/>
        <n v="63.961483616025859"/>
        <n v="67.012020577796122"/>
        <n v="66.095866536018647"/>
        <n v="75.876516592665595"/>
        <n v="54.222506714915838"/>
        <n v="73.161798794628581"/>
        <n v="72.033606268119982"/>
        <n v="72.396038233254316"/>
        <n v="66.03696994008385"/>
        <n v="70.986606685112534"/>
        <n v="73.463271690058846"/>
        <n v="69.049442756075749"/>
        <n v="64.906547281980224"/>
        <n v="73.89222120925632"/>
        <n v="65.275490558263343"/>
        <n v="77.708575356254798"/>
        <n v="72.223616860825217"/>
        <n v="75.099604473682618"/>
        <n v="71.690450838732872"/>
        <n v="71.723857433686206"/>
        <n v="70.417737399708528"/>
        <n v="68.374309384108827"/>
        <n v="79.464741573274608"/>
        <n v="72.278116749382775"/>
        <n v="61.875786872044273"/>
        <n v="68.23571120595993"/>
        <n v="67.435637571467709"/>
        <n v="72.818574958136367"/>
        <n v="61.812952469479811"/>
        <n v="63.539501431049302"/>
        <n v="58.596898418719881"/>
        <n v="66.851157908390022"/>
        <n v="63.322850333038836"/>
        <n v="57.850380924265068"/>
        <n v="45.178006812213781"/>
        <n v="66.398227421399881"/>
        <n v="72.34766206726708"/>
        <n v="73.098164891952919"/>
        <n v="77.302893839478998"/>
        <n v="72.222093559654581"/>
        <n v="72.599280853059085"/>
        <n v="65.350968184272119"/>
        <n v="76.862204386050621"/>
        <n v="77.417150157363238"/>
        <n v="71.937618054483721"/>
        <n v="70.538661069045389"/>
        <n v="74.61096231094217"/>
        <n v="61.161917506223453"/>
        <n v="69.32886164207639"/>
        <n v="77.40281149904844"/>
        <n v="67.576452364792218"/>
        <n v="75.789901126691774"/>
        <n v="76.72782577171219"/>
        <n v="74.543008292582996"/>
        <n v="72.441001270278164"/>
        <n v="68.022370114086414"/>
        <n v="61.652713474759139"/>
        <n v="26.641523777476056"/>
        <n v="32.901580760068889"/>
        <n v="45.759833638375355"/>
        <n v="60.11636762945092"/>
        <n v="61.645300239079567"/>
        <n v="58.077683661003576"/>
        <n v="79.163933665585077"/>
        <n v="73.239600068233955"/>
        <n v="76.030945417377566"/>
        <n v="69.654636958099843"/>
        <n v="64.151539760746189"/>
        <n v="69.078745283050608"/>
        <n v="70.65614582324848"/>
      </sharedItems>
    </cacheField>
    <cacheField name="NUE" numFmtId="0">
      <sharedItems containsString="0" containsBlank="1" containsNumber="1" minValue="-6.559780334329913" maxValue="53.358401468384287"/>
    </cacheField>
    <cacheField name="NIE" numFmtId="0">
      <sharedItems containsString="0" containsBlank="1" containsNumber="1" minValue="25.879749274384363" maxValue="93.17273312978989"/>
    </cacheField>
    <cacheField name="NRE" numFmtId="0">
      <sharedItems containsString="0" containsBlank="1" containsNumber="1" minValue="-1.7493147049402098" maxValue="88.794601307328676"/>
    </cacheField>
    <cacheField name="m2SLA" numFmtId="0">
      <sharedItems containsString="0" containsBlank="1" containsNumber="1" minValue="86.420399644923009" maxValue="760.42667781818193"/>
    </cacheField>
    <cacheField name="R1SLA" numFmtId="0">
      <sharedItems containsString="0" containsBlank="1" containsNumber="1" minValue="58.063430141112072" maxValue="174.66259200000005"/>
    </cacheField>
    <cacheField name="p2SLA" numFmtId="0">
      <sharedItems containsString="0" containsBlank="1" containsNumber="1" minValue="61.457755568572367" maxValue="158.15829472928789"/>
    </cacheField>
    <cacheField name="m2SLN" numFmtId="0">
      <sharedItems containsString="0" containsBlank="1" containsNumber="1" minValue="0.22376005753516476" maxValue="3.2353577191962768"/>
    </cacheField>
    <cacheField name="R1SLN" numFmtId="0">
      <sharedItems containsString="0" containsBlank="1" containsNumber="1" minValue="0.83257112929327948" maxValue="3.7850157993050551"/>
    </cacheField>
    <cacheField name="p2SLN" numFmtId="0">
      <sharedItems containsString="0" containsBlank="1" containsNumber="1" minValue="0.42403460012514654" maxValue="4.1081766242239315"/>
    </cacheField>
    <cacheField name="PFP" numFmtId="0">
      <sharedItems containsString="0" containsBlank="1" containsNumber="1" minValue="25.184067485573852" maxValue="83.774102032894717"/>
    </cacheField>
    <cacheField name="%filled kernels" numFmtId="0">
      <sharedItems containsString="0" containsBlank="1" containsNumber="1" minValue="36.94995936375247" maxValue="98.89705882352942"/>
    </cacheField>
    <cacheField name="%Filled10Ears" numFmtId="0">
      <sharedItems containsString="0" containsBlank="1" containsNumber="1" minValue="32.618540223761322" maxValue="98.89705882352942"/>
    </cacheField>
    <cacheField name="%R1LeafNRemob" numFmtId="0">
      <sharedItems containsString="0" containsBlank="1" containsNumber="1" minValue="2.8714155880913408" maxValue="82.623792792318184" count="211">
        <n v="53.613765543470535"/>
        <n v="61.760815802467228"/>
        <n v="62.254864043355099"/>
        <n v="52.856414550083073"/>
        <n v="71.480981407581794"/>
        <n v="51.851059113520392"/>
        <n v="61.078514765637578"/>
        <n v="50.89680684451173"/>
        <n v="66.906294066677802"/>
        <n v="80.202613844218746"/>
        <n v="56.850314689862337"/>
        <n v="48.902323765223812"/>
        <n v="65.635738203746001"/>
        <n v="43.421340043328691"/>
        <n v="52.330657623507967"/>
        <n v="39.728701510053824"/>
        <n v="44.573413390821912"/>
        <n v="51.983358167215741"/>
        <n v="51.330906549864523"/>
        <n v="58.082182533932368"/>
        <m/>
        <n v="61.175353475960335"/>
        <n v="67.464554519064265"/>
        <n v="64.049923346087439"/>
        <n v="57.035998515608796"/>
        <n v="48.711677610073153"/>
        <n v="58.351633399202683"/>
        <n v="35.948088560731357"/>
        <n v="47.684074101230415"/>
        <n v="70.073310455213772"/>
        <n v="58.562081216055439"/>
        <n v="41.771372916992163"/>
        <n v="41.205469309503457"/>
        <n v="50.782239159694178"/>
        <n v="49.307811203710422"/>
        <n v="31.508533621541702"/>
        <n v="52.322345641856081"/>
        <n v="48.549462036899897"/>
        <n v="36.064873968241685"/>
        <n v="67.170973231779513"/>
        <n v="49.301691209009675"/>
        <n v="52.131715207478813"/>
        <n v="41.066809242893079"/>
        <n v="53.750516142679786"/>
        <n v="6.6989368105831506"/>
        <n v="18.406080932317607"/>
        <n v="25.429457183098169"/>
        <n v="52.014304893180849"/>
        <n v="56.817729204457024"/>
        <n v="61.89003040707405"/>
        <n v="73.119677260157758"/>
        <n v="47.635167229071449"/>
        <n v="73.196113029678031"/>
        <n v="59.965338905260843"/>
        <n v="54.261968230016365"/>
        <n v="61.60410631912616"/>
        <n v="75.316493657757633"/>
        <n v="68.59547333671388"/>
        <n v="60.740520375682792"/>
        <n v="72.046877507780479"/>
        <n v="74.541249733755677"/>
        <n v="61.970954166977535"/>
        <n v="63.665916918525497"/>
        <n v="65.263057749931136"/>
        <n v="66.161359679828479"/>
        <n v="72.909226748268296"/>
        <n v="49.527656921562517"/>
        <n v="71.968570842297837"/>
        <n v="58.004463246742901"/>
        <n v="45.241452526912603"/>
        <n v="60.480226706680909"/>
        <n v="41.227257475573907"/>
        <n v="22.217211384410152"/>
        <n v="49.933080160587508"/>
        <n v="54.79180499663012"/>
        <n v="52.792991256033787"/>
        <n v="52.385259101789252"/>
        <n v="26.105406675791627"/>
        <n v="43.1683701856076"/>
        <n v="55.5356608574888"/>
        <n v="54.434214589524366"/>
        <n v="52.076737858399014"/>
        <n v="44.941828540084174"/>
        <n v="48.117243827650647"/>
        <n v="58.953369198401617"/>
        <n v="46.878056970851048"/>
        <n v="55.236253381472388"/>
        <n v="57.848075616029568"/>
        <n v="55.003779116918302"/>
        <n v="42.809465730092704"/>
        <n v="65.261946030894009"/>
        <n v="44.254938429493421"/>
        <n v="71.393161645417365"/>
        <n v="69.89700713017416"/>
        <n v="30.510750507040026"/>
        <n v="9.1308659997816957"/>
        <n v="2.8714155880913408"/>
        <n v="20.865539214811744"/>
        <n v="4.2820036530294061"/>
        <n v="10.249003687013987"/>
        <n v="28.848726622954008"/>
        <n v="29.39506256989981"/>
        <n v="39.697900279245751"/>
        <n v="33.856238792052181"/>
        <n v="49.323639375776274"/>
        <n v="70.119065671080222"/>
        <n v="64.418068856688535"/>
        <n v="72.225740970898983"/>
        <n v="57.705527178530971"/>
        <n v="63.15427169933777"/>
        <n v="57.823596753216712"/>
        <n v="49.350252500114863"/>
        <n v="45.067177630975046"/>
        <n v="61.856097996777592"/>
        <n v="32.604952371792514"/>
        <n v="63.20274905977513"/>
        <n v="48.632405490728942"/>
        <n v="58.361964888626346"/>
        <n v="48.819415896495862"/>
        <n v="47.197496471110661"/>
        <n v="57.279977968571849"/>
        <n v="49.033117776663246"/>
        <n v="61.672642169569649"/>
        <n v="56.836347859481741"/>
        <n v="61.968450357762286"/>
        <n v="77.319064166060585"/>
        <n v="49.185018533661506"/>
        <n v="58.723545840300986"/>
        <n v="24.978045689975428"/>
        <n v="58.157907755984809"/>
        <n v="48.261956270073462"/>
        <n v="63.41304705028211"/>
        <n v="54.730628982847975"/>
        <n v="50.213703354904425"/>
        <n v="38.805857789252535"/>
        <n v="56.713059661694153"/>
        <n v="60.349392584670404"/>
        <n v="58.161295807016614"/>
        <n v="49.680775230050692"/>
        <n v="53.295295864361769"/>
        <n v="57.573362066259882"/>
        <n v="34.700186473964862"/>
        <n v="57.300127141102429"/>
        <n v="57.703324043084145"/>
        <n v="70.075317956106602"/>
        <n v="37.045856873837948"/>
        <n v="60.545761485230862"/>
        <n v="69.060400493640756"/>
        <n v="58.906905197563766"/>
        <n v="45.528103329981654"/>
        <n v="61.188033633841258"/>
        <n v="55.189543487902938"/>
        <n v="73.860047257056934"/>
        <n v="37.325653929408176"/>
        <n v="62.620672375577833"/>
        <n v="47.717989922211977"/>
        <n v="63.537271009332528"/>
        <n v="68.079294056353746"/>
        <n v="67.982834838803711"/>
        <n v="61.027768766147638"/>
        <n v="60.04883037401644"/>
        <n v="70.121454689271957"/>
        <n v="58.803573604947132"/>
        <n v="75.045262319973247"/>
        <n v="67.512084448112049"/>
        <n v="49.342526967641433"/>
        <n v="61.537087944863913"/>
        <n v="68.881127804422235"/>
        <n v="64.654845966070127"/>
        <n v="69.745637368536308"/>
        <n v="74.842115707088468"/>
        <n v="58.775589050633961"/>
        <n v="69.787522442081013"/>
        <n v="64.947272564953039"/>
        <n v="36.974791645982705"/>
        <n v="56.128648351752531"/>
        <n v="46.020298691644292"/>
        <n v="67.528896251879885"/>
        <n v="69.234295228880157"/>
        <n v="73.142335493758111"/>
        <n v="59.731363878856669"/>
        <n v="54.384213004295731"/>
        <n v="35.470736001441168"/>
        <n v="71.861406305483683"/>
        <n v="82.623792792318184"/>
        <n v="61.857364571603192"/>
        <n v="72.564159893405929"/>
        <n v="71.662902311353022"/>
        <n v="60.809036754094656"/>
        <n v="70.279135495871486"/>
        <n v="60.56487517385748"/>
        <n v="48.330649641662632"/>
        <n v="61.1512845995831"/>
        <n v="67.905304268359984"/>
        <n v="48.114809142832506"/>
        <n v="68.674501276295146"/>
        <n v="66.497027881481458"/>
        <n v="41.319888459503652"/>
        <n v="73.413593940081682"/>
        <n v="50.899902576405353"/>
        <n v="58.824978904303968"/>
        <n v="57.00232785114283"/>
        <n v="65.891135278325137"/>
        <n v="56.56083596877054"/>
        <n v="74.944803571934884"/>
        <n v="76.196738696777416"/>
        <n v="72.601434587083531"/>
        <n v="72.667271554809005"/>
        <n v="58.660936925006787"/>
        <n v="49.397788075010119"/>
        <n v="74.564219744729925"/>
      </sharedItems>
    </cacheField>
    <cacheField name="%R1StmNRemob" numFmtId="0">
      <sharedItems containsString="0" containsBlank="1" containsNumber="1" minValue="-83.051688113629424" maxValue="81.387113975342047" count="211">
        <n v="3.3235548378651494"/>
        <n v="5.5943930850190862"/>
        <n v="48.083534719879673"/>
        <n v="45.616229890702215"/>
        <n v="31.977163224729509"/>
        <n v="39.246593677169834"/>
        <n v="45.574095880485402"/>
        <n v="36.877895555618409"/>
        <n v="38.181945495097679"/>
        <n v="53.123572590318112"/>
        <n v="43.55687339657473"/>
        <n v="62.388674550103431"/>
        <n v="71.728455154557651"/>
        <n v="68.405134871442655"/>
        <n v="-11.608326740813503"/>
        <n v="39.129560912313558"/>
        <n v="38.226398413003402"/>
        <n v="48.404433085186774"/>
        <n v="45.203862167259558"/>
        <n v="55.853007506824589"/>
        <m/>
        <n v="56.68447491460131"/>
        <n v="41.584059091576783"/>
        <n v="50.735889487679067"/>
        <n v="49.593050328066425"/>
        <n v="34.926716167299283"/>
        <n v="37.965622961166495"/>
        <n v="70.324792630683788"/>
        <n v="34.672010737449007"/>
        <n v="60.198350350911198"/>
        <n v="50.191433762216498"/>
        <n v="27.077406036743422"/>
        <n v="56.349894405267932"/>
        <n v="28.392643670495062"/>
        <n v="63.562903757803987"/>
        <n v="56.240468399672018"/>
        <n v="47.070301588818644"/>
        <n v="14.128200654167166"/>
        <n v="14.372391801812586"/>
        <n v="-2.2940130267628856E-2"/>
        <n v="-15.094024413026258"/>
        <n v="33.178086227584068"/>
        <n v="33.113421155955123"/>
        <n v="10.07255026697848"/>
        <n v="11.57211559681909"/>
        <n v="8.8764807581613123"/>
        <n v="3.3263721623008786"/>
        <n v="-3.5954623520063596"/>
        <n v="22.216184321455071"/>
        <n v="56.408103866363376"/>
        <n v="60.090430227680294"/>
        <n v="53.845707231943095"/>
        <n v="45.752543276949474"/>
        <n v="49.068938852687651"/>
        <n v="62.164151427587441"/>
        <n v="63.388019145389542"/>
        <n v="45.638872854349586"/>
        <n v="54.148052785190529"/>
        <n v="-11.337681633613192"/>
        <n v="28.997000926911294"/>
        <n v="44.51083036751934"/>
        <n v="52.569941329974277"/>
        <n v="67.696000874047897"/>
        <n v="21.259164423572098"/>
        <n v="53.98513550849561"/>
        <n v="33.975277179152847"/>
        <n v="39.379010784096621"/>
        <n v="40.159578230370272"/>
        <n v="27.35122450940322"/>
        <n v="76.351298586772245"/>
        <n v="57.744508879688404"/>
        <n v="47.872423270712602"/>
        <n v="39.659164322670918"/>
        <n v="51.914724168634841"/>
        <n v="45.933200213163182"/>
        <n v="44.119593819781308"/>
        <n v="47.538585863968123"/>
        <n v="21.166055300053625"/>
        <n v="40.205622971242981"/>
        <n v="6.0650005902733399"/>
        <n v="35.724205706273494"/>
        <n v="35.353347303809713"/>
        <n v="50.920269633116291"/>
        <n v="49.922550097485619"/>
        <n v="68.403251775357489"/>
        <n v="50.861430206189326"/>
        <n v="67.397124120323497"/>
        <n v="63.534741574597177"/>
        <n v="30.303766266209784"/>
        <n v="12.876705408435235"/>
        <n v="38.456598893476553"/>
        <n v="55.167415070472927"/>
        <n v="52.595128614593655"/>
        <n v="25.757132343149149"/>
        <n v="9.1835044861944084"/>
        <n v="31.803635597030084"/>
        <n v="-54.580208405227047"/>
        <n v="23.866474525346192"/>
        <n v="-4.3697364726134449"/>
        <n v="-83.051688113629424"/>
        <n v="-55.309840559118605"/>
        <n v="50.317281979604054"/>
        <n v="-11.530025925766797"/>
        <n v="10.811867893555098"/>
        <n v="68.21632919085306"/>
        <n v="55.585005965261736"/>
        <n v="54.230530473620931"/>
        <n v="64.307208504647321"/>
        <n v="52.555327495734474"/>
        <n v="58.606418952540082"/>
        <n v="56.381517121357497"/>
        <n v="65.953836944992872"/>
        <n v="64.224461031257491"/>
        <n v="59.711009802641492"/>
        <n v="39.706184458992929"/>
        <n v="49.697280587637863"/>
        <n v="49.0526445988042"/>
        <n v="53.123730602730333"/>
        <n v="42.792808625837679"/>
        <n v="57.822560439282903"/>
        <n v="60.391429002015862"/>
        <n v="28.390158636464761"/>
        <n v="41.641535523297428"/>
        <n v="49.869875935225018"/>
        <n v="67.502439425712979"/>
        <n v="54.973712916140528"/>
        <n v="35.514334549650222"/>
        <n v="67.849420754423747"/>
        <n v="33.824717121760493"/>
        <n v="45.852755538321141"/>
        <n v="59.082421189363728"/>
        <n v="68.693024018196056"/>
        <n v="49.294723468958644"/>
        <n v="53.18557706079222"/>
        <n v="20.00138533784855"/>
        <n v="48.614493277421126"/>
        <n v="55.318818380772782"/>
        <n v="66.107978267363194"/>
        <n v="58.813642961227664"/>
        <n v="67.151239172637517"/>
        <n v="51.564881976355473"/>
        <n v="42.679270466135691"/>
        <n v="49.144255880279424"/>
        <n v="63.108018004098639"/>
        <n v="72.32960012691629"/>
        <n v="47.536986402138105"/>
        <n v="67.953033114261416"/>
        <n v="53.83833321004807"/>
        <n v="37.481605546595169"/>
        <n v="24.474957963949695"/>
        <n v="59.537457735778453"/>
        <n v="72.294071738733663"/>
        <n v="61.090123212535893"/>
        <n v="35.265504446148476"/>
        <n v="51.576147497740962"/>
        <n v="13.18086570881824"/>
        <n v="58.450017320644498"/>
        <n v="69.057835851578915"/>
        <n v="72.531441675037541"/>
        <n v="48.193529126891718"/>
        <n v="70.159217704270205"/>
        <n v="62.703057975811191"/>
        <n v="75.154640385540802"/>
        <n v="78.211032276802598"/>
        <n v="74.931985188532408"/>
        <n v="54.969895500342915"/>
        <n v="60.120004839260176"/>
        <n v="60.46864985048915"/>
        <n v="67.489948358546883"/>
        <n v="58.550766370275689"/>
        <n v="70.100561797965653"/>
        <n v="54.41415109608856"/>
        <n v="41.524272355349552"/>
        <n v="28.829599439456278"/>
        <n v="9.2989660939396561"/>
        <n v="-9.228852161521921"/>
        <n v="71.374991273332583"/>
        <n v="41.498949391042736"/>
        <n v="81.387113975342047"/>
        <n v="65.907185031109151"/>
        <n v="45.379610321904401"/>
        <n v="62.200679808042779"/>
        <n v="34.250542040123236"/>
        <n v="70.969368398180364"/>
        <n v="77.742873184529628"/>
        <n v="77.698529346865186"/>
        <n v="77.810066746970975"/>
        <n v="71.26054422271379"/>
        <n v="51.537807517491572"/>
        <n v="69.933706096047032"/>
        <n v="59.202898582711114"/>
        <n v="34.694463890150686"/>
        <n v="62.002148905462626"/>
        <n v="76.626750342105638"/>
        <n v="41.702455392225012"/>
        <n v="77.006268697826002"/>
        <n v="45.778091850469657"/>
        <n v="48.529361901573822"/>
        <n v="-2.4590513456589309"/>
        <n v="10.039478932209645"/>
        <n v="-30.830467940870964"/>
        <n v="34.832875893769142"/>
        <n v="45.059253912816629"/>
        <n v="44.821202449342842"/>
        <n v="80.582333689001572"/>
        <n v="74.965267884827995"/>
        <n v="70.172983311452541"/>
        <n v="28.48437817412956"/>
        <n v="41.200429114163043"/>
        <n v="62.066906841305858"/>
        <n v="65.411620647710677"/>
      </sharedItems>
    </cacheField>
    <cacheField name="R6/R1StmN%" numFmtId="0">
      <sharedItems containsString="0" containsBlank="1" containsNumber="1" minValue="18.612886024657939" maxValue="183.05168811362944"/>
    </cacheField>
    <cacheField name="%p2LeafNRemob" numFmtId="0">
      <sharedItems containsString="0" containsBlank="1" containsNumber="1" minValue="5.4464682149961643" maxValue="85.955533820787664"/>
    </cacheField>
    <cacheField name="%LossR1mR5GL" numFmtId="0">
      <sharedItems containsString="0" containsBlank="1" containsNumber="1" minValue="0.84033613445377853" maxValue="96.511627906976742"/>
    </cacheField>
    <cacheField name="%KerNPostN" numFmtId="0">
      <sharedItems containsString="0" containsBlank="1" containsNumber="1" minValue="0" maxValue="116.80989479136848"/>
    </cacheField>
    <cacheField name="GY/PostDM" numFmtId="0">
      <sharedItems containsString="0" containsBlank="1" containsNumber="1" minValue="-2.4544613474447758" maxValue="2.4685185950513264"/>
    </cacheField>
    <cacheField name="NUtE" numFmtId="0">
      <sharedItems containsString="0" containsBlank="1" containsNumber="1" minValue="-71.641788517514868" maxValue="108.67294952165638"/>
    </cacheField>
    <cacheField name="R1NCE" numFmtId="0">
      <sharedItems containsString="0" containsBlank="1" containsNumber="1" minValue="43.008518530541686" maxValue="132.12788925577851"/>
    </cacheField>
    <cacheField name="R6NCE" numFmtId="0">
      <sharedItems containsString="0" containsBlank="1" containsNumber="1" minValue="55.770661355263144" maxValue="275.38159897195516"/>
    </cacheField>
    <cacheField name="m2LvsDwgP" numFmtId="0">
      <sharedItems containsString="0" containsBlank="1" containsNumber="1" minValue="8.9599999999999991" maxValue="48.1"/>
    </cacheField>
    <cacheField name="m2StmsDwgP" numFmtId="0">
      <sharedItems containsString="0" containsBlank="1" containsNumber="1" minValue="7.56" maxValue="64.5"/>
    </cacheField>
    <cacheField name="m2EarsDwgP" numFmtId="0">
      <sharedItems containsString="0" containsBlank="1" containsNumber="1" minValue="0" maxValue="6.6629999999999995E-2"/>
    </cacheField>
    <cacheField name="m2TotDwgP" numFmtId="0">
      <sharedItems containsString="0" containsBlank="1" containsNumber="1" minValue="16.52" maxValue="112.64147"/>
    </cacheField>
    <cacheField name="m1EarsDwgP" numFmtId="0">
      <sharedItems containsString="0" containsBlank="1" containsNumber="1" minValue="8.2000000000000009E-4" maxValue="0.74946000000000002"/>
    </cacheField>
    <cacheField name="R1LvsDwgP" numFmtId="0">
      <sharedItems containsString="0" containsBlank="1" containsNumber="1" minValue="21.6" maxValue="57.6"/>
    </cacheField>
    <cacheField name="R1StmDwgP" numFmtId="0">
      <sharedItems containsString="0" containsBlank="1" containsNumber="1" minValue="35.1" maxValue="103.8"/>
    </cacheField>
    <cacheField name="R1EarsDwgP" numFmtId="0">
      <sharedItems containsString="0" containsBlank="1" containsNumber="1" minValue="7.5999999999999998E-2" maxValue="4.306"/>
    </cacheField>
    <cacheField name="R1Ears2DwgP" numFmtId="0">
      <sharedItems containsString="0" containsBlank="1" containsNumber="1" minValue="0" maxValue="0.79264000000000001"/>
    </cacheField>
    <cacheField name="R1TotDwgP" numFmtId="0">
      <sharedItems containsString="0" containsBlank="1" containsNumber="1" minValue="56.871310000000008" maxValue="161.58300000000003"/>
    </cacheField>
    <cacheField name="p1EarsDwgP" numFmtId="0">
      <sharedItems containsString="0" containsBlank="1" containsNumber="1" minValue="1.202" maxValue="19.899999999999999"/>
    </cacheField>
    <cacheField name="p2LvsDwgP" numFmtId="0">
      <sharedItems containsString="0" containsBlank="1" containsNumber="1" minValue="25.2" maxValue="71"/>
    </cacheField>
    <cacheField name="p2StmDwgP" numFmtId="0">
      <sharedItems containsString="0" containsBlank="1" containsNumber="1" minValue="53" maxValue="118.9"/>
    </cacheField>
    <cacheField name="p2EarsDwgP" numFmtId="0">
      <sharedItems containsString="0" containsBlank="1" containsNumber="1" minValue="2.722" maxValue="49.71"/>
    </cacheField>
    <cacheField name="p2Ears2DwgP" numFmtId="0">
      <sharedItems containsString="0" containsBlank="1" containsNumber="1" minValue="0" maxValue="5.16"/>
    </cacheField>
    <cacheField name="p2TotDwgP" numFmtId="0">
      <sharedItems containsString="0" containsBlank="1" containsNumber="1" minValue="87.766999999999996" maxValue="227.75300000000001"/>
    </cacheField>
    <cacheField name="R6LvsDwgP" numFmtId="0">
      <sharedItems containsString="0" containsBlank="1" containsNumber="1" minValue="17.2" maxValue="76"/>
    </cacheField>
    <cacheField name="R6StmDwgP" numFmtId="0">
      <sharedItems containsString="0" containsBlank="1" containsNumber="1" minValue="25.9" maxValue="86.1"/>
    </cacheField>
    <cacheField name="R6StovDwgP" numFmtId="0">
      <sharedItems containsString="0" containsBlank="1" containsNumber="1" minValue="55.713000000000001" maxValue="168.25799999999998"/>
    </cacheField>
    <cacheField name="R6KerDwgP" numFmtId="0">
      <sharedItems containsString="0" containsBlank="1" containsNumber="1" minValue="8.8829400000000014" maxValue="195.60158999999999" count="211">
        <n v="65.403934753661787"/>
        <n v="92.120292825768672"/>
        <n v="83.397411078717198"/>
        <n v="114.37637624031535"/>
        <n v="96.378367292934641"/>
        <n v="105.51418483904465"/>
        <n v="107.97617728531854"/>
        <n v="101.0071659783458"/>
        <n v="85.200891089108907"/>
        <n v="98.082955475049673"/>
        <n v="125.01031722719929"/>
        <n v="153.13671790430831"/>
        <n v="130.33045881702597"/>
        <n v="160.18095374892272"/>
        <n v="76.421689683184411"/>
        <n v="89.523757658270924"/>
        <n v="87.276028165503504"/>
        <n v="106.76421703296705"/>
        <n v="122.95060344827587"/>
        <n v="105.07242823787942"/>
        <m/>
        <n v="122.51854009595611"/>
        <n v="83.586705436840674"/>
        <n v="129.25902940278766"/>
        <n v="127.25095660289313"/>
        <n v="162.74389361702126"/>
        <n v="146.7363465703971"/>
        <n v="164.54329985877922"/>
        <n v="78.903551532033433"/>
        <n v="103.00768323835726"/>
        <n v="111.564733276884"/>
        <n v="126.85508124287341"/>
        <n v="151.7623240707326"/>
        <n v="169.23604100946372"/>
        <n v="171.862556585471"/>
        <n v="185.94915481832544"/>
        <n v="139.30891180544867"/>
        <n v="127.07339370418283"/>
        <n v="100.22171919770774"/>
        <n v="68.977199826614651"/>
        <n v="66.132344900105153"/>
        <n v="160.93403971547122"/>
        <n v="118.77522935779817"/>
        <n v="101.7588262265016"/>
        <n v="148.60375684070402"/>
        <n v="149.48368029739774"/>
        <n v="154.07728921124206"/>
        <n v="80.135843276362465"/>
        <n v="84.414499532273155"/>
        <n v="77.968706867292681"/>
        <n v="83.790711271850498"/>
        <n v="114.59324732363436"/>
        <n v="86.968313627878032"/>
        <n v="141.07093644544429"/>
        <n v="173.50827829826449"/>
        <n v="143.05995605315474"/>
        <n v="81.844474334097725"/>
        <n v="108.19983236151604"/>
        <n v="61.511754068716094"/>
        <n v="83.525660569105696"/>
        <n v="90.318162162162167"/>
        <n v="90.29792524790237"/>
        <n v="179.24088607594936"/>
        <n v="125.56790753017169"/>
        <n v="113.98405883919061"/>
        <n v="115.50326047136403"/>
        <n v="173.64669238462639"/>
        <n v="89.420600858369099"/>
        <n v="87.973677826297916"/>
        <n v="159.5434321396329"/>
        <n v="119.35176079734219"/>
        <n v="109.11031484962405"/>
        <n v="124.11611891509851"/>
        <n v="138.75825136612022"/>
        <n v="138.14260509358695"/>
        <n v="98.526030345421276"/>
        <n v="139.89397198373248"/>
        <n v="138.34514014781763"/>
        <n v="105.23496764559484"/>
        <n v="75.745912806539508"/>
        <n v="78.88775216138329"/>
        <n v="112.16142001710864"/>
        <n v="167.58597560975608"/>
        <n v="124.63900915903415"/>
        <n v="159.44036464622073"/>
        <n v="127.97550354609928"/>
        <n v="173.73437288135594"/>
        <n v="94.379280716828276"/>
        <n v="90.851143533123022"/>
        <n v="58.093401287553647"/>
        <n v="56.139638554216859"/>
        <n v="67.779760073823439"/>
        <n v="80.88738828202581"/>
        <n v="67.185118733509242"/>
        <n v="75.649613495816666"/>
        <n v="144.66372861699045"/>
        <n v="141.6865913902611"/>
        <n v="94.952710008317169"/>
        <n v="60.190400987045038"/>
        <n v="107.06516628195263"/>
        <n v="68.111024999999998"/>
        <n v="113.12081836978996"/>
        <n v="75.911984435797677"/>
        <n v="148.61814734561213"/>
        <n v="169.45549054435273"/>
        <n v="100.20699403203852"/>
        <n v="107.30632600000001"/>
        <n v="126.30119399999998"/>
        <n v="115.13660399999999"/>
        <n v="120.94947200000001"/>
        <n v="123.34311"/>
        <n v="180.90840500000002"/>
        <n v="146.760786"/>
        <n v="132.90585000000002"/>
        <n v="100.88077999999999"/>
        <n v="92.153759999999991"/>
        <n v="135.09328399999998"/>
        <n v="122.52488100000002"/>
        <n v="81.932255999999981"/>
        <n v="162.61191900000003"/>
        <n v="65.123239999999996"/>
        <n v="49.568103000000001"/>
        <n v="33.546005999999991"/>
        <n v="70.232300999999993"/>
        <n v="73.36046300000001"/>
        <n v="82.428599999999989"/>
        <n v="84.412019999999998"/>
        <n v="108.31422000000001"/>
        <n v="130.09554400000005"/>
        <n v="128.78712000000002"/>
        <n v="165.03431200000003"/>
        <n v="170.13819199999998"/>
        <n v="87.923289999999994"/>
        <n v="109.18077099999998"/>
        <n v="116.013344"/>
        <n v="97.185480000000013"/>
        <n v="127.64974500000001"/>
        <n v="151.794678"/>
        <n v="116.97160500000003"/>
        <n v="187.99413799999996"/>
        <n v="153.62557399999997"/>
        <n v="132.318738"/>
        <n v="114.69548999999999"/>
        <n v="116.61260799999999"/>
        <n v="142.783568"/>
        <n v="112.383183"/>
        <n v="173.02164000000005"/>
        <n v="138.44959600000001"/>
        <n v="148.17518100000001"/>
        <n v="90.21381599999998"/>
        <n v="124.854421"/>
        <n v="118.82606999999999"/>
        <n v="88.603200000000015"/>
        <n v="91.92546999999999"/>
        <n v="149.13054"/>
        <n v="102.37204599999998"/>
        <n v="145.61902499999999"/>
        <n v="109.56759000000002"/>
        <n v="125.57260799999999"/>
        <n v="129.29155"/>
        <n v="195.60158999999999"/>
        <n v="108.65795600000001"/>
        <n v="126.347891"/>
        <n v="165.20996599999998"/>
        <n v="131.33454200000003"/>
        <n v="124.20104799999999"/>
        <n v="155.93408199999999"/>
        <n v="110.02363499999997"/>
        <n v="144.612166"/>
        <n v="73.46524500000001"/>
        <n v="55.79542399999999"/>
        <n v="76.842180000000013"/>
        <n v="91.581490000000002"/>
        <n v="67.034112999999991"/>
        <n v="75.674424000000002"/>
        <n v="43.256723999999998"/>
        <n v="90.814120000000017"/>
        <n v="103.19294699999998"/>
        <n v="113.03760500000001"/>
        <n v="158.70238999999998"/>
        <n v="121.29890400000002"/>
        <n v="119.893851"/>
        <n v="104.32340799999997"/>
        <n v="160.58614400000002"/>
        <n v="140.71086"/>
        <n v="133.63358999999997"/>
        <n v="124.29638400000002"/>
        <n v="160.91737800000001"/>
        <n v="123.17711900000002"/>
        <n v="110.209892"/>
        <n v="151.47834699999999"/>
        <n v="115.86300800000001"/>
        <n v="107.67264199999997"/>
        <n v="136.38175199999995"/>
        <n v="150.35034400000001"/>
        <n v="98.726643999999993"/>
        <n v="108.04095600000001"/>
        <n v="48.320610891000008"/>
        <n v="8.8829400000000014"/>
        <n v="15.334747999999999"/>
        <n v="24.505832999999999"/>
        <n v="38.244505000000004"/>
        <n v="39.033091999999996"/>
        <n v="40.324023999999994"/>
        <n v="143.49061999999998"/>
        <n v="125.30705599999999"/>
        <n v="175.50305599999999"/>
        <n v="129.494652"/>
        <n v="123.15301500000001"/>
        <n v="123.882115"/>
        <n v="109.064312"/>
      </sharedItems>
    </cacheField>
    <cacheField name="R6CobDwgP" numFmtId="0">
      <sharedItems containsString="0" containsBlank="1" containsNumber="1" minValue="4.6129999999999995" maxValue="68.652000000000001" count="191">
        <n v="13.15"/>
        <n v="14.9"/>
        <n v="13.2"/>
        <n v="18.350000000000001"/>
        <n v="8.65"/>
        <n v="15.5"/>
        <n v="11.4"/>
        <n v="17.25"/>
        <n v="14.75"/>
        <n v="14.2"/>
        <n v="17.95"/>
        <n v="14.4"/>
        <n v="17.5"/>
        <n v="14.7"/>
        <n v="18.100000000000001"/>
        <n v="17.7"/>
        <n v="12.75"/>
        <n v="10.85"/>
        <n v="16.05"/>
        <m/>
        <n v="20.25"/>
        <n v="14.1"/>
        <n v="18.600000000000001"/>
        <n v="14.25"/>
        <n v="14.35"/>
        <n v="12.95"/>
        <n v="19"/>
        <n v="15.4"/>
        <n v="12.35"/>
        <n v="20.399999999999999"/>
        <n v="15.1"/>
        <n v="15.2"/>
        <n v="11.95"/>
        <n v="15.3"/>
        <n v="12.85"/>
        <n v="12.3"/>
        <n v="19.850000000000001"/>
        <n v="18.649999999999999"/>
        <n v="15.05"/>
        <n v="13.1"/>
        <n v="11.9"/>
        <n v="17.8"/>
        <n v="14.55"/>
        <n v="14.65"/>
        <n v="12.6"/>
        <n v="18.899999999999999"/>
        <n v="19.3"/>
        <n v="20.6"/>
        <n v="7.85"/>
        <n v="12"/>
        <n v="15.85"/>
        <n v="12.9"/>
        <n v="15.55"/>
        <n v="18.75"/>
        <n v="18"/>
        <n v="16.55"/>
        <n v="15.25"/>
        <n v="16.2"/>
        <n v="18.850000000000001"/>
        <n v="11.05"/>
        <n v="17.649999999999999"/>
        <n v="17.3"/>
        <n v="10.050000000000001"/>
        <n v="13.75"/>
        <n v="14"/>
        <n v="15.8"/>
        <n v="16"/>
        <n v="14.95"/>
        <n v="18.399999999999999"/>
        <n v="18.3"/>
        <n v="19.05"/>
        <n v="15.9"/>
        <n v="19.149999999999999"/>
        <n v="8.1"/>
        <n v="9.4499999999999993"/>
        <n v="11.3"/>
        <n v="13.55"/>
        <n v="10.199999999999999"/>
        <n v="11.7"/>
        <n v="16.149999999999999"/>
        <n v="13.45"/>
        <n v="17.05"/>
        <n v="14.45"/>
        <n v="17.399999999999999"/>
        <n v="13.6"/>
        <n v="13.9"/>
        <n v="16.3"/>
        <n v="23.107999999999997"/>
        <n v="22.453000000000003"/>
        <n v="23.768999999999998"/>
        <n v="18.454999999999998"/>
        <n v="20.768999999999998"/>
        <n v="19.020999999999997"/>
        <n v="14.517999999999997"/>
        <n v="18.451999999999998"/>
        <n v="18.371000000000002"/>
        <n v="22.347999999999999"/>
        <n v="16.976000000000003"/>
        <n v="36.862000000000002"/>
        <n v="17.146999999999998"/>
        <n v="10.783000000000001"/>
        <n v="10.943999999999999"/>
        <n v="7.447000000000001"/>
        <n v="15.032999999999998"/>
        <n v="8.4860000000000007"/>
        <n v="19.731999999999999"/>
        <n v="14.508000000000004"/>
        <n v="15.042000000000002"/>
        <n v="22.979999999999997"/>
        <n v="21.103000000000002"/>
        <n v="16.536999999999995"/>
        <n v="68.652000000000001"/>
        <n v="16.884999999999998"/>
        <n v="19.372"/>
        <n v="22.461000000000002"/>
        <n v="15.382"/>
        <n v="22.228999999999996"/>
        <n v="15.916999999999998"/>
        <n v="20.118999999999996"/>
        <n v="20.117000000000001"/>
        <n v="23.351999999999997"/>
        <n v="27.103000000000002"/>
        <n v="22.202000000000002"/>
        <n v="24.58"/>
        <n v="15.081999999999999"/>
        <n v="15.776999999999997"/>
        <n v="16.988"/>
        <n v="23.414000000000005"/>
        <n v="22.366999999999997"/>
        <n v="16.009"/>
        <n v="28.101999999999997"/>
        <n v="19.954999999999998"/>
        <n v="17.707999999999998"/>
        <n v="18.642999999999997"/>
        <n v="16.204999999999998"/>
        <n v="21.142999999999997"/>
        <n v="16.012"/>
        <n v="17.062999999999999"/>
        <n v="22.242000000000001"/>
        <n v="23.970000000000002"/>
        <n v="18.283999999999999"/>
        <n v="16.059000000000001"/>
        <n v="29.354000000000003"/>
        <n v="16.104999999999997"/>
        <n v="25.475999999999999"/>
        <n v="21.921999999999997"/>
        <n v="66.957999999999998"/>
        <n v="15.286000000000001"/>
        <n v="23.152999999999999"/>
        <n v="13.254999999999999"/>
        <n v="12.788"/>
        <n v="11.722"/>
        <n v="8.84"/>
        <n v="12.863"/>
        <n v="16.036999999999999"/>
        <n v="11.099"/>
        <n v="14.256"/>
        <n v="23.312000000000001"/>
        <n v="21.318999999999999"/>
        <n v="17.240000000000002"/>
        <n v="19.736000000000001"/>
        <n v="13.722"/>
        <n v="21.576999999999998"/>
        <n v="17.571000000000002"/>
        <n v="14.456"/>
        <n v="20.170999999999999"/>
        <n v="22.635999999999999"/>
        <n v="26.387"/>
        <n v="22.817"/>
        <n v="21.326999999999998"/>
        <n v="15.293000000000001"/>
        <n v="20.852"/>
        <n v="18.718"/>
        <n v="13.462999999999999"/>
        <n v="21.315000000000001"/>
        <n v="14.973999999999998"/>
        <n v="23.038000000000004"/>
        <n v="9.3500000000000014"/>
        <n v="4.6129999999999995"/>
        <n v="4.8039999999999994"/>
        <n v="13.49"/>
        <n v="10.023"/>
        <n v="6.8579999999999997"/>
        <n v="5.4190000000000005"/>
        <n v="13.913999999999998"/>
        <n v="19.327999999999999"/>
        <n v="16.427"/>
        <n v="22.506999999999998"/>
        <n v="23.189000000000004"/>
        <n v="22.286999999999999"/>
        <n v="15.009"/>
      </sharedItems>
    </cacheField>
    <cacheField name="R6TotDwgP" numFmtId="0">
      <sharedItems containsString="0" containsBlank="1" containsNumber="1" minValue="64.595939999999999" maxValue="338.29019199999999"/>
    </cacheField>
    <cacheField name="R6LvsRemobDwgP" numFmtId="0">
      <sharedItems containsString="0" containsBlank="1" containsNumber="1" minValue="-35.700000000000003" maxValue="12.800000000000004"/>
    </cacheField>
    <cacheField name="R6StmRemobDwgP" numFmtId="0">
      <sharedItems containsString="0" containsBlank="1" containsNumber="1" minValue="-23.399999999999991" maxValue="49.5"/>
    </cacheField>
    <cacheField name="R6StovRemobDwgP" numFmtId="0">
      <sharedItems containsString="0" containsBlank="1" containsNumber="1" minValue="-35.400000000000006" maxValue="61.099999999999994"/>
    </cacheField>
    <cacheField name="PostDM2" numFmtId="0">
      <sharedItems containsString="0" containsBlank="1" containsNumber="1" minValue="-4.1800599999999974" maxValue="231.18950199999998"/>
    </cacheField>
    <cacheField name="%PostDM2" numFmtId="0">
      <sharedItems containsString="0" containsBlank="1" containsNumber="1" minValue="-6.471087811401147" maxValue="70.802966567875657"/>
    </cacheField>
    <cacheField name="m2LvsNgP" numFmtId="0">
      <sharedItems containsString="0" containsBlank="1" containsNumber="1" minValue="0.12355545806884764" maxValue="1.5025550436973572"/>
    </cacheField>
    <cacheField name="m2StmsNgP" numFmtId="0">
      <sharedItems containsString="0" containsBlank="1" containsNumber="1" minValue="3.6723404431343074E-2" maxValue="1.1353303623199462"/>
    </cacheField>
    <cacheField name="m2EarsNgP" numFmtId="0">
      <sharedItems containsString="0" containsBlank="1" containsNumber="1" minValue="0" maxValue="4.1248488313560001E-3"/>
    </cacheField>
    <cacheField name="m2TotNgP" numFmtId="0">
      <sharedItems containsString="0" containsBlank="1" containsNumber="1" minValue="0.16027886250019072" maxValue="2.6166854365197314"/>
    </cacheField>
    <cacheField name="m1EarsNgP" numFmtId="0">
      <sharedItems containsString="0" containsBlank="1" containsNumber="1" minValue="0" maxValue="2.9545486886358264E-2"/>
    </cacheField>
    <cacheField name="R1LvsNgP" numFmtId="0">
      <sharedItems containsString="0" containsBlank="1" containsNumber="1" minValue="0.22961030578613281" maxValue="1.5581508979797365"/>
    </cacheField>
    <cacheField name="R1StmNgP" numFmtId="0">
      <sharedItems containsString="0" containsBlank="1" containsNumber="1" minValue="0.11207300359010695" maxValue="1.3199022953466502"/>
    </cacheField>
    <cacheField name="R1EarsNgP" numFmtId="0">
      <sharedItems containsString="0" containsBlank="1" containsNumber="1" minValue="2.8910576820373531E-3" maxValue="0.12256498913764953"/>
    </cacheField>
    <cacheField name="R1Ears2NgP" numFmtId="0">
      <sharedItems containsString="0" containsBlank="1" containsNumber="1" minValue="0" maxValue="2.7536980518341064E-2"/>
    </cacheField>
    <cacheField name="R1TotNgP" numFmtId="0">
      <sharedItems containsString="0" containsBlank="1" containsNumber="1" minValue="0.35675757511529926" maxValue="2.9419068324021431"/>
    </cacheField>
    <cacheField name="p1EarsNgP" numFmtId="0">
      <sharedItems containsString="0" containsBlank="1" containsNumber="1" minValue="2.5806301822662352E-2" maxValue="0.42501364421844479"/>
    </cacheField>
    <cacheField name="p2LvsNgP" numFmtId="0">
      <sharedItems containsString="0" containsBlank="1" containsNumber="1" minValue="0.16900276494026184" maxValue="1.8785232639312743"/>
    </cacheField>
    <cacheField name="p2StmNgP" numFmtId="0">
      <sharedItems containsString="0" containsBlank="1" containsNumber="1" minValue="9.6059517860412599E-2" maxValue="1.1706686440706253"/>
    </cacheField>
    <cacheField name="p2EarsNgP" numFmtId="0">
      <sharedItems containsString="0" containsBlank="1" containsNumber="1" minValue="5.0750432233810427E-2" maxValue="0.77557434139251713"/>
    </cacheField>
    <cacheField name="p2Ears2NgP" numFmtId="0">
      <sharedItems containsString="0" containsBlank="1" containsNumber="1" minValue="0" maxValue="9.2099213504791264E-2"/>
    </cacheField>
    <cacheField name="p2TotNgP" numFmtId="0">
      <sharedItems containsString="0" containsBlank="1" containsNumber="1" minValue="0.35918573510646817" maxValue="3.3143782444286347"/>
    </cacheField>
    <cacheField name="R6LvsNgP" numFmtId="0">
      <sharedItems containsString="0" containsBlank="1" containsNumber="1" minValue="7.1481406211853019E-2" maxValue="0.86035909366607677"/>
    </cacheField>
    <cacheField name="R6StmNgP" numFmtId="0">
      <sharedItems containsString="0" containsBlank="1" containsNumber="1" minValue="6.184053575992584E-2" maxValue="0.79353694850206369"/>
    </cacheField>
    <cacheField name="R6StovNgP" numFmtId="0">
      <sharedItems containsString="0" containsBlank="1" containsNumber="1" minValue="0.19161090688705448" maxValue="1.4760546851307157"/>
    </cacheField>
    <cacheField name="R6KerNgP" numFmtId="0">
      <sharedItems containsString="0" containsBlank="1" containsNumber="1" minValue="9.1444107404136665E-2" maxValue="2.3684697126335337"/>
    </cacheField>
    <cacheField name="R6CobNgP" numFmtId="0">
      <sharedItems containsString="0" containsBlank="1" containsNumber="1" minValue="2.7000171151161191E-2" maxValue="0.34282590250611306"/>
    </cacheField>
    <cacheField name="R6TotNgP" numFmtId="0">
      <sharedItems containsString="0" containsBlank="1" containsNumber="1" minValue="0.34323902854778771" maxValue="3.5993265580093738"/>
    </cacheField>
    <cacheField name="R6LvsRemobNgP" numFmtId="0">
      <sharedItems containsString="0" containsBlank="1" containsNumber="1" minValue="3.7544392585754371E-2" maxValue="1.1838257936239243"/>
    </cacheField>
    <cacheField name="R6StmRemobNgP" numFmtId="0">
      <sharedItems containsString="0" containsBlank="1" containsNumber="1" minValue="-0.14726482975482941" maxValue="0.76652837311783706"/>
    </cacheField>
    <cacheField name="R6RembTotNgP" numFmtId="0">
      <sharedItems containsString="0" containsBlank="1" containsNumber="1" minValue="-1.4629836976527422E-3" maxValue="1.7020533820346917"/>
    </cacheField>
    <cacheField name="%TotRemLvsNgP" numFmtId="0">
      <sharedItems containsString="0" containsBlank="1" containsNumber="1" minValue="-5601.704646649684" maxValue="680.80604297056072"/>
    </cacheField>
    <cacheField name="%TotRemStemNgP" numFmtId="0">
      <sharedItems containsString="0" containsBlank="1" containsNumber="1" minValue="-40.161585460263332" maxValue="52.31302798189553"/>
    </cacheField>
    <cacheField name="PostNgP" numFmtId="0">
      <sharedItems containsString="0" containsBlank="1" containsNumber="1" minValue="-0.49474561823027896" maxValue="2.064358997212806"/>
    </cacheField>
    <cacheField name="%PostNgP" numFmtId="0">
      <sharedItems containsString="0" containsBlank="1" containsNumber="1" minValue="-23.735365145986059" maxValue="69.506978479455384"/>
    </cacheField>
    <cacheField name="PostV13NgP" numFmtId="0">
      <sharedItems containsString="0" containsBlank="1" containsNumber="1" minValue="-0.16202608487483183" maxValue="2.1973506852908367"/>
    </cacheField>
    <cacheField name="%PostV13NGPl" numFmtId="0">
      <sharedItems containsString="0" containsBlank="1" containsNumber="1" minValue="-14.92783932937907" maxValue="78.308615886596883"/>
    </cacheField>
    <cacheField name="PostR2NgP" numFmtId="0">
      <sharedItems containsString="0" containsBlank="1" containsNumber="1" minValue="-0.81327132574851535" maxValue="1.3437720109370628"/>
    </cacheField>
    <cacheField name="%PostR2NgP" numFmtId="0">
      <sharedItems containsString="0" containsBlank="1" containsNumber="1" minValue="-75.278886319983698" maxValue="56.207691463502826"/>
    </cacheField>
    <cacheField name="CPNgP" numFmtId="0">
      <sharedItems containsString="0" containsBlank="1" containsNumber="1" minValue="-0.46833077898219988" maxValue="1.9583726341569427"/>
    </cacheField>
    <cacheField name="%KerNPostV13N" numFmtId="0">
      <sharedItems containsString="0" containsBlank="1" containsNumber="1" minValue="-28.247921658928071" maxValue="166.58680412762786"/>
    </cacheField>
    <cacheField name="BMNIE" numFmtId="0">
      <sharedItems containsString="0" containsBlank="1" containsNumber="1" minValue="80.609584720276345" maxValue="224.1230239225928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5">
  <r>
    <x v="0"/>
    <n v="101"/>
    <n v="1"/>
    <s v="352HYB"/>
    <x v="0"/>
    <x v="0"/>
    <n v="0"/>
    <n v="32.5"/>
    <n v="290"/>
    <n v="3"/>
    <x v="0"/>
    <n v="11.7"/>
    <n v="10.9"/>
    <n v="7.2"/>
    <n v="0.79999999999999893"/>
    <n v="3.7"/>
    <n v="4.4999999999999991"/>
    <m/>
    <n v="5.2140000000000004"/>
    <n v="3.504"/>
    <n v="3.718"/>
    <n v="4.3420000000000005"/>
    <n v="3.8780000000000001"/>
    <n v="5.072000000000001"/>
    <n v="18"/>
    <n v="47"/>
    <n v="851.6"/>
    <x v="0"/>
    <x v="0"/>
    <n v="52.8"/>
    <n v="45.6"/>
    <n v="50.8"/>
    <n v="24.1"/>
    <n v="86.632615705711004"/>
    <n v="5442.4341838641767"/>
    <n v="227.57110213521847"/>
    <n v="30"/>
    <n v="287.39999999999998"/>
    <n v="410.57142857142856"/>
    <x v="0"/>
    <n v="0.63755595703617662"/>
    <n v="2905.8096767509328"/>
    <n v="4038.9945089100706"/>
    <n v="0.1513611168669706"/>
    <n v="6944.95554677787"/>
    <n v="12.4078812230851"/>
    <n v="3804.2633651056781"/>
    <n v="6216.3282221301288"/>
    <n v="98.910847492747621"/>
    <n v="11.089023000414425"/>
    <n v="10130.591457728968"/>
    <n v="725.23829258184833"/>
    <n v="4354.9418053341005"/>
    <n v="8560.6214923402185"/>
    <n v="1316.1406786685116"/>
    <n v="4.9168697802159205"/>
    <n v="14236.620846123045"/>
    <n v="289.60326463191797"/>
    <n v="293.28781345671985"/>
    <n v="291.66661197380699"/>
    <n v="81.677608032249566"/>
    <n v="39.334174302030178"/>
    <n v="197.93942847455074"/>
    <n v="167.44951930072071"/>
    <n v="1.3899721448467965"/>
    <n v="1.6340425531914893"/>
    <n v="1.965725806451613"/>
    <n v="41.840579931416414"/>
    <n v="37.552233558913066"/>
    <n v="30.589715441639015"/>
    <n v="58.157240628904702"/>
    <n v="61.361947602649437"/>
    <n v="60.130993055641227"/>
    <n v="4431.1262711594245"/>
    <n v="6495.2660269693006"/>
    <n v="11974.401479167329"/>
    <n v="5212.4657108659649"/>
    <n v="1048.009181038605"/>
    <n v="17525.263795466861"/>
    <n v="1.4658273381294964"/>
    <n v="25.284220100045474"/>
    <n v="37.062301045929971"/>
    <n v="-626.86290605374643"/>
    <n v="-278.9378048391718"/>
    <n v="-1953.8098919315216"/>
    <n v="-76.184465825323969"/>
    <n v="2065.355465370918"/>
    <n v="1989.170999545594"/>
    <n v="7394.672337737893"/>
    <n v="42.1943568099136"/>
    <n v="2.1794822216033936"/>
    <n v="0.81425589323043823"/>
    <m/>
    <n v="1.3854567601820418"/>
    <n v="4.9238133430480957"/>
    <n v="1.8982422351837158"/>
    <n v="0.45560017228126526"/>
    <n v="3.3093295097351074"/>
    <n v="3.3093295097351074"/>
    <n v="1.0283308199056069"/>
    <n v="2.126612663269043"/>
    <n v="1.6134588718414307"/>
    <n v="0.26403036713600159"/>
    <n v="1.6172119379043579"/>
    <n v="1.6172119379043579"/>
    <n v="0.80238236932643459"/>
    <n v="0.75595718622207642"/>
    <n v="0.42154267430305481"/>
    <n v="0.55337675661096564"/>
    <n v="1.2729341983795166"/>
    <n v="0.51390951871871948"/>
    <n v="0.75670651631339814"/>
    <n v="63.331605298417621"/>
    <n v="32.887750816054051"/>
    <m/>
    <n v="96.21935611447168"/>
    <n v="0.61094091125182348"/>
    <n v="72.214133934057273"/>
    <n v="28.321602089593778"/>
    <n v="3.2732858644065845"/>
    <n v="0.36697231049402795"/>
    <n v="104.17599419855168"/>
    <n v="15.423009368921781"/>
    <n v="70.265194921694402"/>
    <n v="22.602640355349337"/>
    <n v="21.284784175042606"/>
    <n v="7.9516205056863631E-2"/>
    <n v="114.2321356571432"/>
    <n v="0.72333073491636346"/>
    <n v="0.71829581847082324"/>
    <n v="0.7205111817068609"/>
    <n v="0.80750260323996836"/>
    <n v="-0.13920992945449079"/>
    <n v="-0.41510442967820665"/>
    <n v="-0.4084972667317458"/>
    <n v="0.51929444486820509"/>
    <n v="0.39218918162829181"/>
    <n v="0.3216761923244984"/>
    <n v="65.820026090251872"/>
    <n v="69.319361422577373"/>
    <n v="61.510882657913925"/>
    <n v="34.179973909748121"/>
    <n v="27.186303627316398"/>
    <n v="19.786586519916771"/>
    <n v="33.497417477404007"/>
    <n v="27.380318113184167"/>
    <n v="66.263554528991662"/>
    <n v="66.351258612418846"/>
    <n v="5.3858189384034887"/>
    <n v="132.61481314141051"/>
    <n v="0.81738594121931385"/>
    <x v="0"/>
    <x v="0"/>
    <x v="0"/>
    <n v="38.716716456653266"/>
    <n v="0.94128397640961126"/>
    <n v="41.131812956523987"/>
    <n v="39.658000433062881"/>
    <n v="97.626496630866782"/>
    <n v="2.3735033691332119"/>
    <n v="26.604280748052076"/>
    <n v="36.767777444290395"/>
    <n v="-4.7776777578348302"/>
    <n v="-1.9489390123628709"/>
    <n v="5.7189617342444414"/>
    <n v="5.7189617342444414"/>
    <n v="1.9489390123628709"/>
    <n v="2.6988331870635673"/>
    <n v="20.192931586824894"/>
    <n v="607.57028458707816"/>
    <n v="28.43881894285883"/>
    <n v="21.444677460378276"/>
    <n v="0.83470259377527956"/>
    <n v="0.71242444334505772"/>
    <n v="0.63046795924585119"/>
    <n v="1.6598208397984653"/>
    <n v="1.4434243932974409"/>
    <n v="1.2726774732315069"/>
    <n v="29.742580606485582"/>
    <x v="0"/>
    <m/>
    <n v="39.305305247519989"/>
    <m/>
    <n v="179.4336374373259"/>
    <n v="97.732455489361683"/>
    <n v="99.702824838709716"/>
    <n v="1.2146452876566478"/>
    <n v="1.9422843984415621"/>
    <n v="1.6182679622684106"/>
    <m/>
    <n v="48.21176944239415"/>
    <n v="33.748238609675902"/>
    <x v="0"/>
    <x v="0"/>
    <n v="96.676445162134854"/>
    <n v="52.327154980877069"/>
    <n v="38.46153846153846"/>
    <n v="42.861009026188974"/>
    <n v="0.81415343656618211"/>
    <m/>
    <n v="101.30591457728968"/>
    <n v="175.25263795466861"/>
    <n v="35.9"/>
    <n v="49.9"/>
    <n v="1.8700000000000001E-3"/>
    <n v="85.801869999999994"/>
    <n v="0.16527"/>
    <n v="47"/>
    <n v="76.8"/>
    <n v="1.222"/>
    <n v="0.13700000000000001"/>
    <n v="125.15899999999999"/>
    <n v="9.8000000000000007"/>
    <n v="49.6"/>
    <n v="97.5"/>
    <n v="14.99"/>
    <n v="5.6000000000000008E-2"/>
    <n v="162.14600000000002"/>
    <n v="55.6"/>
    <n v="81.5"/>
    <n v="150.25"/>
    <x v="0"/>
    <x v="0"/>
    <n v="219.9"/>
    <n v="-8.6000000000000014"/>
    <n v="-4.7000000000000028"/>
    <n v="-13.299999999999997"/>
    <n v="94.741000000000014"/>
    <n v="43.083674397453393"/>
    <n v="0.78243411755561831"/>
    <n v="0.4063136907219887"/>
    <n v="0"/>
    <n v="1.1887478082776073"/>
    <n v="8.1375863120555884E-3"/>
    <n v="0.89217385053634646"/>
    <n v="0.34990093231201169"/>
    <n v="4.0440006608963013E-2"/>
    <n v="4.5337814283370973E-3"/>
    <n v="1.2870485708856585"/>
    <n v="0.20840804100036625"/>
    <n v="0.80027560043334955"/>
    <n v="0.25742960795760156"/>
    <n v="0.24242006949186326"/>
    <n v="9.0563868522644064E-4"/>
    <n v="1.3010309165680409"/>
    <n v="0.42031219553947452"/>
    <n v="0.34355727955698967"/>
    <n v="0.8314485768079759"/>
    <n v="0.83254905256518674"/>
    <n v="6.7579101711511616E-2"/>
    <n v="1.6639976293731626"/>
    <n v="0.47186165499687194"/>
    <n v="6.3436527550220223E-3"/>
    <n v="0.47820530775189407"/>
    <n v="98.673445766454478"/>
    <n v="6.4289360787465706E-3"/>
    <n v="0.37694905848750415"/>
    <n v="22.65322088406478"/>
    <n v="0.47524982109555536"/>
    <n v="28.560727053113933"/>
    <n v="0.36296671280512172"/>
    <n v="21.812934489687542"/>
    <n v="0.11228310829043364"/>
    <n v="57.083702111155112"/>
    <n v="132.15163057824643"/>
  </r>
  <r>
    <x v="0"/>
    <n v="102"/>
    <n v="1"/>
    <s v="354A"/>
    <x v="1"/>
    <x v="0"/>
    <n v="0"/>
    <n v="32"/>
    <n v="279.60000000000002"/>
    <n v="1"/>
    <x v="1"/>
    <n v="10.4"/>
    <n v="9.6"/>
    <n v="6.1"/>
    <n v="0.80000000000000071"/>
    <n v="3.5"/>
    <n v="4.3000000000000007"/>
    <m/>
    <n v="5.4139999999999997"/>
    <n v="6.2460000000000004"/>
    <n v="4.2840000000000007"/>
    <n v="3.972"/>
    <n v="4.4060000000000006"/>
    <n v="2.9739999999999998"/>
    <n v="16.399999999999999"/>
    <n v="47.6"/>
    <n v="780.4"/>
    <x v="1"/>
    <x v="1"/>
    <n v="46.2"/>
    <n v="43.5"/>
    <n v="40.9"/>
    <n v="15.7"/>
    <n v="94.536623814637707"/>
    <n v="5938.9797812831703"/>
    <n v="213.09343702467888"/>
    <n v="10"/>
    <n v="432.3"/>
    <n v="480.33333333333331"/>
    <x v="1"/>
    <n v="1.0556723265068757"/>
    <n v="2921.9980314960635"/>
    <n v="4314.1965395772895"/>
    <n v="1.6358332469954415"/>
    <n v="7237.8304043203489"/>
    <n v="24.815154684611791"/>
    <n v="3881.0938106420908"/>
    <n v="6430.1172879705828"/>
    <n v="152.85918207592471"/>
    <n v="9.7027345266052265"/>
    <n v="10473.773015215202"/>
    <n v="1191.4629092416078"/>
    <n v="4458.1747855680715"/>
    <n v="7087.5560411407896"/>
    <n v="1977.137726205277"/>
    <n v="4.3168945987014782"/>
    <n v="13527.18544751284"/>
    <n v="294.17660099044116"/>
    <n v="218.10088802125989"/>
    <n v="251.57420172769966"/>
    <n v="87.19052537691158"/>
    <n v="41.220069637570042"/>
    <n v="192.35643167211757"/>
    <n v="46.95991094072906"/>
    <n v="1.4764542936288085"/>
    <n v="1.6567796610169492"/>
    <n v="1.5897887323943662"/>
    <n v="40.37118678204849"/>
    <n v="37.055355362428074"/>
    <n v="32.957149902811217"/>
    <n v="59.606212063246097"/>
    <n v="61.392559096226172"/>
    <n v="52.394905567321359"/>
    <n v="4666.3251221239279"/>
    <n v="5718.6956479176115"/>
    <n v="11600.549516888506"/>
    <n v="7515.0915501800182"/>
    <n v="1215.5287468469674"/>
    <n v="19538.196971130783"/>
    <n v="1.2255244755244756"/>
    <n v="23.883089770354903"/>
    <n v="29.269311064718163"/>
    <n v="-785.23131148183711"/>
    <n v="711.42164005297127"/>
    <n v="-1289.3384182758327"/>
    <n v="-208.15033655585648"/>
    <n v="1368.8603932231781"/>
    <n v="1160.7100566673216"/>
    <n v="9064.4239559155812"/>
    <n v="46.39334923948703"/>
    <n v="2.1731100082397461"/>
    <n v="0.77116310596466064"/>
    <n v="6.7480797770000001"/>
    <n v="1.3384965606507122"/>
    <n v="4.0594968795776367"/>
    <n v="1.9294562339782715"/>
    <n v="0.44526216387748718"/>
    <n v="2.8159582614898682"/>
    <n v="2.8159582614898682"/>
    <n v="1.0320307821817076"/>
    <n v="1.9137169122695923"/>
    <n v="1.4148503541946411"/>
    <n v="0.32682883739471436"/>
    <n v="1.4354063272476196"/>
    <n v="1.4354063272476196"/>
    <n v="0.8477935354455568"/>
    <n v="0.61365276575088501"/>
    <n v="0.47264546155929565"/>
    <n v="0.54675773796317617"/>
    <n v="1.189990758895874"/>
    <n v="0.63862854242324829"/>
    <n v="0.78234341339377989"/>
    <n v="63.498231663009321"/>
    <n v="33.269492032024132"/>
    <n v="0.11038733252594185"/>
    <n v="96.878111027559399"/>
    <n v="1.0073704300841795"/>
    <n v="74.884006475978666"/>
    <n v="28.630879376278212"/>
    <n v="4.3044507661128417"/>
    <n v="0.27322495449236972"/>
    <n v="108.09256157286208"/>
    <n v="22.801227197575951"/>
    <n v="63.076501744226043"/>
    <n v="23.164177008959285"/>
    <n v="28.379960020350264"/>
    <n v="6.1964978210371759E-2"/>
    <n v="114.68260375174597"/>
    <n v="1.0194955041184257"/>
    <n v="0.47071729849170652"/>
    <n v="0.71217970896746297"/>
    <n v="1.0350704375426678"/>
    <n v="-0.84339319512518729"/>
    <n v="-0.42169205961326545"/>
    <n v="-0.39047874052278048"/>
    <n v="0.52394359906884092"/>
    <n v="0.38233637225944156"/>
    <n v="0.36723940561715934"/>
    <n v="65.544456832922421"/>
    <n v="69.277668496644438"/>
    <n v="55.000932731496107"/>
    <n v="34.341598612053645"/>
    <n v="26.487372451599235"/>
    <n v="20.198509844703995"/>
    <n v="28.635033170841847"/>
    <n v="27.029155440271548"/>
    <n v="63.426902129837757"/>
    <n v="89.428894969706903"/>
    <n v="7.7627135187243628"/>
    <n v="152.85579709954467"/>
    <n v="0.94391912448680126"/>
    <x v="1"/>
    <x v="1"/>
    <x v="1"/>
    <n v="46.248973305136815"/>
    <n v="1.601723936006664"/>
    <n v="28.874497199837311"/>
    <n v="47.850697241143486"/>
    <n v="96.652663329157377"/>
    <n v="3.3473366708425996"/>
    <n v="22.813776623347579"/>
    <n v="34.441468573384199"/>
    <n v="-3.864978431312263"/>
    <n v="-11.807504731752616"/>
    <n v="5.466702367318927"/>
    <n v="5.466702367318927"/>
    <n v="11.807504731752623"/>
    <n v="15.767725696594828"/>
    <n v="19.093728472232328"/>
    <n v="341.30115960857961"/>
    <n v="44.763235526682593"/>
    <n v="29.284617512760285"/>
    <n v="0.81882944508204114"/>
    <n v="0.72385553970590877"/>
    <n v="0.65366907327618962"/>
    <n v="1.6346463463054921"/>
    <n v="1.4257413607706941"/>
    <n v="1.2969766661843358"/>
    <n v="38.463587818692559"/>
    <x v="1"/>
    <m/>
    <n v="49.164583174336173"/>
    <m/>
    <n v="185.28417684210524"/>
    <n v="110.38125355932205"/>
    <n v="89.094757183098594"/>
    <n v="1.1728524503695847"/>
    <n v="1.7479926815121067"/>
    <n v="1.5880287448193868"/>
    <m/>
    <n v="61.549632667008368"/>
    <n v="55.394669400307542"/>
    <x v="1"/>
    <x v="1"/>
    <n v="94.405606914980908"/>
    <n v="54.602692953778046"/>
    <n v="41.346153846153847"/>
    <n v="50.054555120965851"/>
    <n v="0.95758216767798732"/>
    <m/>
    <n v="104.73773015215203"/>
    <n v="195.38196971130782"/>
    <n v="36.1"/>
    <n v="53.3"/>
    <n v="2.0209999999999999E-2"/>
    <n v="89.420209999999997"/>
    <n v="0.30179"/>
    <n v="47.2"/>
    <n v="78.2"/>
    <n v="1.859"/>
    <n v="0.11799999999999999"/>
    <n v="127.377"/>
    <n v="15.179999999999998"/>
    <n v="56.8"/>
    <n v="90.3"/>
    <n v="25.19"/>
    <n v="5.5000000000000007E-2"/>
    <n v="172.345"/>
    <n v="57.2"/>
    <n v="70.099999999999994"/>
    <n v="142.19999999999999"/>
    <x v="1"/>
    <x v="1"/>
    <n v="239.5"/>
    <n v="-10"/>
    <n v="8.1000000000000085"/>
    <n v="-1.8999999999999915"/>
    <n v="112.123"/>
    <n v="46.815448851774534"/>
    <n v="0.78449271297454837"/>
    <n v="0.41102993547916411"/>
    <n v="1.3637869229316999E-3"/>
    <n v="1.1968864353766442"/>
    <n v="1.2251155632877351E-2"/>
    <n v="0.91070334243774409"/>
    <n v="0.348195012152195"/>
    <n v="5.2348664081096653E-2"/>
    <n v="3.3228307485580443E-3"/>
    <n v="1.3145698494195939"/>
    <n v="0.29050222728252406"/>
    <n v="0.80363500118255615"/>
    <n v="0.29512644016742706"/>
    <n v="0.36157885383367538"/>
    <n v="7.8947347998619094E-4"/>
    <n v="1.4611297686636449"/>
    <n v="0.35100938200950627"/>
    <n v="0.33132446855306624"/>
    <n v="0.77748950338363643"/>
    <n v="1.096222971694466"/>
    <n v="9.5155652821063988E-2"/>
    <n v="1.8737124750781029"/>
    <n v="0.55969396042823782"/>
    <n v="1.6870543599128762E-2"/>
    <n v="0.57656450402736659"/>
    <n v="97.073953828012975"/>
    <n v="1.7379063006971465E-2"/>
    <n v="0.55914262565850903"/>
    <n v="29.841431548092885"/>
    <n v="0.67682603970145871"/>
    <n v="36.12219317017923"/>
    <n v="0.41258270641445804"/>
    <n v="22.019531379661661"/>
    <n v="0.26424333328700067"/>
    <n v="61.741639901530945"/>
    <n v="127.82110552475071"/>
  </r>
  <r>
    <x v="0"/>
    <n v="103"/>
    <n v="1"/>
    <n v="3390"/>
    <x v="2"/>
    <x v="0"/>
    <n v="0"/>
    <n v="32"/>
    <n v="277.60000000000002"/>
    <n v="0"/>
    <x v="1"/>
    <n v="12.9"/>
    <n v="11.9"/>
    <n v="8"/>
    <n v="1"/>
    <n v="3.9000000000000004"/>
    <n v="4.9000000000000004"/>
    <m/>
    <n v="5.1779999999999999"/>
    <n v="4.9119999999999999"/>
    <n v="4.7"/>
    <n v="5.4539999999999997"/>
    <n v="3.8460000000000001"/>
    <n v="6.0979999999999999"/>
    <n v="16.8"/>
    <n v="40.200000000000003"/>
    <n v="674.8"/>
    <x v="2"/>
    <x v="0"/>
    <n v="45.8"/>
    <n v="45.9"/>
    <n v="41.9"/>
    <n v="43.8"/>
    <n v="123.642089752922"/>
    <n v="7767.4433624580661"/>
    <n v="208.59782661009805"/>
    <n v="10"/>
    <n v="399.8"/>
    <n v="444.22222222222223"/>
    <x v="2"/>
    <n v="0.80413533406966331"/>
    <n v="2621.0637653011363"/>
    <n v="4260.1950875543544"/>
    <m/>
    <n v="6881.2588528554897"/>
    <n v="10.305290786020169"/>
    <n v="3690.944881889764"/>
    <n v="7317.1363447990061"/>
    <n v="140.83868628263571"/>
    <n v="4.2089722337339417"/>
    <n v="11153.12888520514"/>
    <n v="541.93630654467779"/>
    <n v="4558.640696228761"/>
    <n v="8573.3526730211361"/>
    <n v="1354.641525072524"/>
    <n v="1.208730487636414"/>
    <n v="14487.843624810059"/>
    <n v="305.13357373926073"/>
    <n v="303.15588541862894"/>
    <n v="304.26339087818275"/>
    <n v="76.420079756330551"/>
    <n v="78.881437667181544"/>
    <n v="218.35294694604656"/>
    <n v="114.20148438382999"/>
    <n v="1.6253687315634218"/>
    <n v="1.9824561403508774"/>
    <n v="1.8806818181818183"/>
    <n v="38.08988764044944"/>
    <n v="33.093358104969809"/>
    <n v="31.46528092298157"/>
    <n v="61.910112359550574"/>
    <n v="65.606130980027871"/>
    <n v="59.176181735834653"/>
    <n v="4160.2816783764938"/>
    <n v="5340.9021546725262"/>
    <n v="10561.332832171989"/>
    <n v="6698.0062033749036"/>
    <n v="1060.1489991229676"/>
    <n v="17677.18141719433"/>
    <n v="1.2837837837837838"/>
    <n v="23.534756928668788"/>
    <n v="30.213539300318036"/>
    <n v="-469.33679648672978"/>
    <n v="1976.2341901264799"/>
    <n v="446.74839451678054"/>
    <n v="398.35901785226724"/>
    <n v="3232.4505183486099"/>
    <n v="3630.8095362008771"/>
    <n v="6524.0525319891894"/>
    <n v="36.906633348477953"/>
    <n v="2.5994641780853271"/>
    <n v="0.84437960386276245"/>
    <m/>
    <n v="1.5128893461789978"/>
    <n v="6.1383767127990723"/>
    <n v="1.8205145597457886"/>
    <n v="0.43349999189376831"/>
    <n v="2.84828782081604"/>
    <n v="2.84828782081604"/>
    <n v="0.92391426909041852"/>
    <n v="2.1814663410186768"/>
    <n v="1.6563056707382202"/>
    <n v="0.25959005951881409"/>
    <n v="1.6920759677886963"/>
    <n v="1.6920759677886963"/>
    <n v="0.8331302789167716"/>
    <n v="0.6096351146697998"/>
    <n v="0.30833351612091064"/>
    <n v="0.45456932932705024"/>
    <n v="1.1381962299346924"/>
    <n v="0.582771897315979"/>
    <n v="0.70285545516863612"/>
    <n v="68.13361366377751"/>
    <n v="35.972218404072329"/>
    <m/>
    <n v="104.10583206784983"/>
    <n v="0.63257756979529056"/>
    <n v="67.194188966995142"/>
    <n v="31.719785461559663"/>
    <n v="4.0114911483856242"/>
    <n v="0.1198836435149727"/>
    <n v="103.04534922045541"/>
    <n v="11.822158117031943"/>
    <n v="75.505024360217249"/>
    <n v="22.255571306653405"/>
    <n v="22.921563695438465"/>
    <n v="2.0452638096630879E-2"/>
    <n v="120.70261200040575"/>
    <n v="-7.5748774813887518E-2"/>
    <n v="1.6052057072682131"/>
    <n v="0.66387119730223676"/>
    <n v="-6.7101764055883403E-2"/>
    <n v="0.75553049029291874"/>
    <n v="-0.30374521017947614"/>
    <n v="-0.86038310499147808"/>
    <n v="0.52796580820718397"/>
    <n v="0.47206143788921962"/>
    <n v="0.29475616351671052"/>
    <n v="65.446490662859475"/>
    <n v="65.208366486526018"/>
    <n v="62.554590251918853"/>
    <n v="34.553509337140525"/>
    <n v="30.782355246036669"/>
    <n v="18.438351033015419"/>
    <n v="25.36253798055721"/>
    <n v="16.467791406079279"/>
    <n v="48.008579823201771"/>
    <n v="76.236454087604983"/>
    <n v="6.1782504365652793"/>
    <n v="124.24503391080675"/>
    <n v="0.6492958795647108"/>
    <x v="2"/>
    <x v="2"/>
    <x v="2"/>
    <n v="41.831650986437936"/>
    <n v="15.251994055480385"/>
    <n v="2.742700451775149"/>
    <n v="57.083645041918317"/>
    <n v="73.281324196658488"/>
    <n v="26.718675803341508"/>
    <n v="49.752015843668886"/>
    <n v="50.142486379660042"/>
    <n v="5.7877799005741259"/>
    <n v="8.3108353932221064"/>
    <n v="9.4642141549062586"/>
    <n v="9.4642141549062586"/>
    <n v="-8.3108353932221064"/>
    <n v="-12.368384113251629"/>
    <n v="29.836942517709268"/>
    <n v="62.05230686872418"/>
    <n v="21.199684690351347"/>
    <n v="17.062802450172949"/>
    <n v="0.90837540889896096"/>
    <n v="0.66326876258985834"/>
    <n v="0.658878579957345"/>
    <n v="1.665489104348131"/>
    <n v="1.3929711772989588"/>
    <n v="1.2644670873512194"/>
    <n v="37.890691085287237"/>
    <x v="2"/>
    <m/>
    <n v="53.909649283715275"/>
    <m/>
    <n v="197.55337769911503"/>
    <n v="127.33866666666667"/>
    <n v="119.64092727272725"/>
    <n v="1.3158287690957418"/>
    <n v="1.4296635950424497"/>
    <n v="1.3843972196592822"/>
    <m/>
    <n v="65.83020483435422"/>
    <n v="59.247184350918793"/>
    <x v="2"/>
    <x v="2"/>
    <n v="51.916465280120327"/>
    <n v="66.409469839307221"/>
    <n v="37.984496124031011"/>
    <n v="27.807805260709429"/>
    <n v="1.1857962711007233"/>
    <m/>
    <n v="111.53128885205139"/>
    <n v="176.77181417194328"/>
    <n v="33.9"/>
    <n v="55.1"/>
    <n v="0"/>
    <n v="89"/>
    <n v="0.11935999999999999"/>
    <n v="45.6"/>
    <n v="90.4"/>
    <n v="1.7399999999999998"/>
    <n v="5.2000000000000005E-2"/>
    <n v="137.792"/>
    <n v="6.8"/>
    <n v="52.8"/>
    <n v="99.3"/>
    <n v="15.690000000000001"/>
    <n v="1.4000000000000002E-2"/>
    <n v="167.80400000000003"/>
    <n v="51.8"/>
    <n v="66.5"/>
    <n v="131.5"/>
    <x v="2"/>
    <x v="2"/>
    <n v="220.1"/>
    <n v="-6.1999999999999957"/>
    <n v="23.900000000000006"/>
    <n v="17.700000000000003"/>
    <n v="82.307999999999993"/>
    <n v="37.39572921399364"/>
    <n v="0.88121835637092583"/>
    <n v="0.46525316172838216"/>
    <n v="0"/>
    <n v="1.3464715180993081"/>
    <n v="7.3267664443969717E-3"/>
    <n v="0.83015463924407951"/>
    <n v="0.39188399267196655"/>
    <n v="4.9560208082199089E-2"/>
    <n v="1.481109666824341E-3"/>
    <n v="1.2730799496650695"/>
    <n v="0.14833971118927003"/>
    <n v="0.87452939414978015"/>
    <n v="0.25777292910218236"/>
    <n v="0.26548671934604645"/>
    <n v="2.3689063549041749E-4"/>
    <n v="1.3980259332334997"/>
    <n v="0.31579098939895628"/>
    <n v="0.20504178822040559"/>
    <n v="0.59775866806507105"/>
    <n v="0.94922618876109666"/>
    <n v="7.6925890445709216E-2"/>
    <n v="1.5469848568261679"/>
    <n v="0.51436364984512317"/>
    <n v="0.18684220445156097"/>
    <n v="0.70120585429668425"/>
    <n v="73.354157939972495"/>
    <n v="0.25471249305930077"/>
    <n v="0.27390490716109839"/>
    <n v="17.705726462187123"/>
    <n v="0.20051333872685984"/>
    <n v="12.961557952043428"/>
    <n v="0.14895892359266827"/>
    <n v="9.6289839512893529"/>
    <n v="5.1554415134191567E-2"/>
    <n v="21.123873435114998"/>
    <n v="142.27676439675213"/>
  </r>
  <r>
    <x v="0"/>
    <n v="104"/>
    <n v="1"/>
    <n v="3382"/>
    <x v="3"/>
    <x v="0"/>
    <n v="0"/>
    <n v="33"/>
    <n v="279.39999999999998"/>
    <n v="0"/>
    <x v="2"/>
    <n v="12.9"/>
    <n v="11.2"/>
    <n v="9"/>
    <n v="1.7000000000000011"/>
    <n v="2.1999999999999993"/>
    <n v="3.9000000000000004"/>
    <m/>
    <n v="5.4359999999999999"/>
    <n v="4.218"/>
    <n v="4.1100000000000003"/>
    <n v="4.1980000000000004"/>
    <n v="3.1779999999999999"/>
    <n v="4.7140000000000004"/>
    <n v="16.8"/>
    <n v="44.4"/>
    <n v="742.8"/>
    <x v="2"/>
    <x v="2"/>
    <n v="57.2"/>
    <n v="52.4"/>
    <n v="50.3"/>
    <n v="22.8"/>
    <n v="132.76524835838657"/>
    <n v="8340.5784323705611"/>
    <n v="217.61106590623166"/>
    <n v="0"/>
    <n v="525.6"/>
    <n v="525.6"/>
    <x v="3"/>
    <n v="0.95885239681457568"/>
    <n v="2598.4920390893417"/>
    <n v="3500.8622648824248"/>
    <m/>
    <n v="6099.354303971767"/>
    <n v="8.4022466689271482"/>
    <n v="3420.6250534472661"/>
    <n v="7005.703234464112"/>
    <n v="156.1482446273163"/>
    <n v="12.991797077996829"/>
    <n v="10595.46832961669"/>
    <n v="582.78077082469952"/>
    <n v="3984.8257834167489"/>
    <n v="7786.3495807963272"/>
    <n v="1450.4765851636967"/>
    <n v="7.2523829258184822"/>
    <n v="13228.904332302591"/>
    <n v="321.15100183178021"/>
    <n v="239.40327297144557"/>
    <n v="285.18200113323297"/>
    <n v="58.723786739851739"/>
    <n v="51.290975451771168"/>
    <n v="250.34578354154908"/>
    <n v="70.967849666565016"/>
    <n v="1.3472668810289388"/>
    <n v="2.0480769230769229"/>
    <n v="1.954"/>
    <n v="42.602739726027394"/>
    <n v="32.283849538635856"/>
    <n v="30.122115054430665"/>
    <n v="57.397260273972591"/>
    <n v="66.119807228167673"/>
    <n v="58.858612816357514"/>
    <n v="5022.7932034811438"/>
    <n v="4832.1591380024875"/>
    <n v="11375.880646498135"/>
    <n v="9480.0146075686171"/>
    <n v="1520.928305014505"/>
    <n v="21508.495648570246"/>
    <n v="0.9620462046204622"/>
    <n v="23.352601156069362"/>
    <n v="22.466281310211951"/>
    <n v="-1602.1681500338777"/>
    <n v="2173.5440964616246"/>
    <n v="-949.55235858675769"/>
    <n v="-1037.9674200643949"/>
    <n v="2954.1904427938398"/>
    <n v="1916.2230227294449"/>
    <n v="10913.027318953556"/>
    <n v="50.738217573477705"/>
    <n v="2.3549351692199707"/>
    <n v="0.71938538551330566"/>
    <m/>
    <n v="1.4161744029554602"/>
    <n v="6.0664701461791992"/>
    <n v="2.1468291282653809"/>
    <n v="0.33488857746124268"/>
    <n v="2.8001012802124023"/>
    <n v="2.8001012802124023"/>
    <n v="0.95920599477664881"/>
    <n v="2.0211682319641113"/>
    <n v="1.5710885524749756"/>
    <n v="0.23314940929412842"/>
    <n v="1.6075599193572998"/>
    <n v="1.6075599193572998"/>
    <n v="0.78761501163767611"/>
    <n v="0.68925553560256958"/>
    <n v="0.26404634118080139"/>
    <n v="0.47047090962502047"/>
    <n v="1.1172412633895874"/>
    <n v="0.40377902984619141"/>
    <n v="0.74126450650746345"/>
    <n v="61.192802897896058"/>
    <n v="25.184691500514276"/>
    <m/>
    <n v="86.377494398410334"/>
    <n v="0.50971978577880173"/>
    <n v="73.434975016149153"/>
    <n v="23.461299903053131"/>
    <n v="4.3723089968386777"/>
    <n v="0.36378347630358665"/>
    <n v="101.63236739234455"/>
    <n v="11.778979801904399"/>
    <n v="62.605141719331804"/>
    <n v="18.153828053202481"/>
    <n v="23.317280222754036"/>
    <n v="0.11658640111377017"/>
    <n v="104.19283639640209"/>
    <n v="1.0896337852810152"/>
    <n v="0.23276990945977616"/>
    <n v="0.71261367991967006"/>
    <n v="0.87444086558950673"/>
    <n v="-0.98453029971066808"/>
    <n v="-0.12309939981865321"/>
    <n v="-0.48249744089551361"/>
    <n v="0.41156296668640063"/>
    <n v="0.31948400469794858"/>
    <n v="0.28997343596135927"/>
    <n v="70.84345676392094"/>
    <n v="72.255499798266669"/>
    <n v="60.085840720517744"/>
    <n v="29.15654323607906"/>
    <n v="23.084476437002049"/>
    <n v="17.423297686355486"/>
    <n v="34.61988019686342"/>
    <n v="12.75913940392932"/>
    <n v="53.520209155436433"/>
    <n v="105.91463497111705"/>
    <n v="6.1411895546436917"/>
    <n v="159.43484412655349"/>
    <n v="0.36854949616738719"/>
    <x v="3"/>
    <x v="3"/>
    <x v="3"/>
    <n v="38.815094819285733"/>
    <n v="10.702160499123812"/>
    <n v="3.6268466374115333"/>
    <n v="49.517255318409546"/>
    <n v="78.387007861590902"/>
    <n v="21.612992138409091"/>
    <n v="27.238760617097853"/>
    <n v="27.985261522468384"/>
    <n v="5.3946886492731618"/>
    <n v="-10.829833296817348"/>
    <n v="5.3074718498506499"/>
    <n v="5.3074718498506499"/>
    <n v="10.829833296817348"/>
    <n v="14.747514102695275"/>
    <n v="22.622241187752614"/>
    <n v="49.592527137723017"/>
    <n v="57.802476734208938"/>
    <n v="36.254607360689278"/>
    <n v="0.81319154058174514"/>
    <n v="0.67565878147940672"/>
    <n v="0.60228063833585521"/>
    <n v="1.7415016417194282"/>
    <n v="1.4196603686203764"/>
    <n v="1.307720955157903"/>
    <n v="44.075674851759288"/>
    <x v="3"/>
    <m/>
    <n v="59.460117764744901"/>
    <m/>
    <n v="209.19825491961413"/>
    <n v="120.15347884615387"/>
    <n v="105.34964960000002"/>
    <n v="1.1256954175477567"/>
    <n v="1.7867390514878136"/>
    <n v="1.4913087593933254"/>
    <m/>
    <n v="70.759289176090476"/>
    <n v="70.759289176090476"/>
    <x v="3"/>
    <x v="3"/>
    <n v="54.383770109297792"/>
    <n v="44.701219027552867"/>
    <n v="30.232558139534888"/>
    <n v="54.57458900743196"/>
    <n v="1.0033345057906156"/>
    <m/>
    <n v="105.95468329616691"/>
    <n v="215.08495648570246"/>
    <n v="31.1"/>
    <n v="41.9"/>
    <n v="0"/>
    <n v="73"/>
    <n v="0.10705000000000001"/>
    <n v="41.6"/>
    <n v="85.2"/>
    <n v="1.8989999999999998"/>
    <n v="0.158"/>
    <n v="128.857"/>
    <n v="7.65"/>
    <n v="50"/>
    <n v="97.7"/>
    <n v="18.2"/>
    <n v="9.0999999999999998E-2"/>
    <n v="165.99100000000001"/>
    <n v="60.6"/>
    <n v="58.3"/>
    <n v="137.25"/>
    <x v="3"/>
    <x v="3"/>
    <n v="259.5"/>
    <n v="-19"/>
    <n v="26.900000000000006"/>
    <n v="7.9000000000000057"/>
    <n v="130.643"/>
    <n v="50.344123314065513"/>
    <n v="0.73238483762741091"/>
    <n v="0.30142247653007503"/>
    <n v="0"/>
    <n v="1.0338073141574859"/>
    <n v="6.4941562914848337E-3"/>
    <n v="0.89308091735839845"/>
    <n v="0.28532506799697877"/>
    <n v="5.3173923311233509E-2"/>
    <n v="4.4241600227355954E-3"/>
    <n v="1.2360040686893463"/>
    <n v="0.15461936974525453"/>
    <n v="0.78554427623748779"/>
    <n v="0.22778697288036348"/>
    <n v="0.29257590532302852"/>
    <n v="1.4628795266151428E-3"/>
    <n v="1.307370033967495"/>
    <n v="0.4176888545751572"/>
    <n v="0.15393901690840719"/>
    <n v="0.64572132346034061"/>
    <n v="1.2778600709265271"/>
    <n v="7.4093451976776137E-2"/>
    <n v="1.9235813943868678"/>
    <n v="0.47539206278324125"/>
    <n v="0.13138605108857157"/>
    <n v="0.6067781138718128"/>
    <n v="78.346936370165793"/>
    <n v="0.16769775204458776"/>
    <n v="0.6875773256975215"/>
    <n v="35.744644219574781"/>
    <n v="0.88977408022938187"/>
    <n v="46.256118032010441"/>
    <n v="0.61621136041937286"/>
    <n v="32.03458726610252"/>
    <n v="0.27356271981000901"/>
    <n v="69.630008830641444"/>
    <n v="134.90461113693314"/>
  </r>
  <r>
    <x v="0"/>
    <n v="105"/>
    <n v="1"/>
    <s v="34N425"/>
    <x v="4"/>
    <x v="0"/>
    <n v="0"/>
    <n v="32.5"/>
    <n v="257.39999999999998"/>
    <n v="0"/>
    <x v="2"/>
    <n v="10.199999999999999"/>
    <n v="9"/>
    <n v="5.3"/>
    <n v="1.1999999999999993"/>
    <n v="3.7"/>
    <n v="4.8999999999999995"/>
    <m/>
    <n v="3.0160000000000005"/>
    <n v="5.3239999999999998"/>
    <n v="3.532"/>
    <n v="4.07"/>
    <n v="3.8719999999999999"/>
    <n v="4.9700000000000006"/>
    <n v="16.399999999999999"/>
    <n v="40.6"/>
    <n v="665.6"/>
    <x v="3"/>
    <x v="3"/>
    <n v="48"/>
    <n v="45.7"/>
    <n v="42.9"/>
    <n v="6.5"/>
    <n v="140.91639241983884"/>
    <n v="8852.6496045991153"/>
    <n v="214.22175437416013"/>
    <n v="0"/>
    <n v="449.9"/>
    <n v="449.9"/>
    <x v="4"/>
    <n v="0.61921059035064752"/>
    <n v="2743.9261292996275"/>
    <n v="3294.3301906340657"/>
    <n v="1.9596003418980525"/>
    <n v="6040.2159202755911"/>
    <n v="38.745208246995446"/>
    <n v="3782.4219341003427"/>
    <n v="6742.578230352784"/>
    <n v="136.49609588275149"/>
    <n v="14.47187522612305"/>
    <n v="10675.968135562"/>
    <n v="997.92213473315826"/>
    <n v="4226.4453785382084"/>
    <n v="6997.4805780856332"/>
    <n v="1929.8574520290226"/>
    <n v="1.2333984567718508"/>
    <n v="13155.016807109638"/>
    <n v="421.43201957149171"/>
    <n v="177.07490511054559"/>
    <n v="284.59203547336188"/>
    <n v="94.408709527337749"/>
    <n v="31.715960316990408"/>
    <n v="313.47709451988345"/>
    <n v="18.207310552346371"/>
    <n v="1.2005899705014749"/>
    <n v="1.7826086956521736"/>
    <n v="1.6556420233463036"/>
    <n v="45.427616587163875"/>
    <n v="35.429310822884261"/>
    <n v="32.1280120011251"/>
    <n v="54.539940858335392"/>
    <n v="63.156597553837159"/>
    <n v="53.19248679563708"/>
    <n v="4177.6399342272371"/>
    <n v="5455.997754100772"/>
    <n v="10356.369396949322"/>
    <n v="8052.68231997168"/>
    <n v="722.73170862131212"/>
    <n v="18991.55114099702"/>
    <n v="1.306"/>
    <n v="21.997360316761988"/>
    <n v="28.728552573691157"/>
    <n v="-395.21800012689437"/>
    <n v="1286.580476252012"/>
    <n v="168.63076750380424"/>
    <n v="48.805444310971325"/>
    <n v="1541.4828239848612"/>
    <n v="1590.2882682958325"/>
    <n v="8315.5830054350208"/>
    <n v="43.785696827491833"/>
    <n v="2.3186109066009521"/>
    <n v="0.77307534217834473"/>
    <n v="6.793466091"/>
    <n v="1.47712848115235"/>
    <n v="4.4760661125183105"/>
    <n v="1.9868882894515991"/>
    <n v="0.32452219724655151"/>
    <n v="2.9303803443908691"/>
    <n v="2.9303803443908691"/>
    <n v="0.95033626884140354"/>
    <n v="1.8101710081100464"/>
    <n v="1.6464055776596069"/>
    <n v="0.24406327307224274"/>
    <n v="1.3574807643890381"/>
    <n v="1.3574807643890381"/>
    <n v="0.85805211102183454"/>
    <n v="0.51303499937057495"/>
    <n v="0.2728041410446167"/>
    <n v="0.38933367897974674"/>
    <n v="1.0088083744049072"/>
    <n v="0.55399411916732788"/>
    <n v="0.64005813262703071"/>
    <n v="63.620970503014505"/>
    <n v="25.467654393728822"/>
    <n v="0.13312478474596426"/>
    <n v="89.221749681489285"/>
    <n v="1.7342611365684131"/>
    <n v="75.152498466288392"/>
    <n v="21.881163024208504"/>
    <n v="3.9998547646090641"/>
    <n v="0.4240809870910815"/>
    <n v="101.45759724219705"/>
    <n v="18.064097166452505"/>
    <n v="69.584432448989759"/>
    <n v="17.078280131470287"/>
    <n v="26.197443691422393"/>
    <n v="1.6743146798949119E-2"/>
    <n v="112.87689941868138"/>
    <n v="1.1123497782461607"/>
    <n v="0.81566444117745163"/>
    <n v="0.94620598948768364"/>
    <n v="1.0483207239339898"/>
    <n v="-0.39771900123561671"/>
    <n v="-0.32604466995639247"/>
    <n v="-0.34306306376701556"/>
    <n v="0.40030282770556141"/>
    <n v="0.2911568273944195"/>
    <n v="0.24543248439929227"/>
    <n v="71.306571245389804"/>
    <n v="74.072815155366058"/>
    <n v="61.646300356717084"/>
    <n v="28.544222103517612"/>
    <n v="21.566805856809655"/>
    <n v="15.130004650574053"/>
    <n v="21.432755010267595"/>
    <n v="14.884187808488191"/>
    <n v="40.320833981875403"/>
    <n v="81.236133608097674"/>
    <n v="4.0038911631196168"/>
    <n v="121.55696758997308"/>
    <n v="0.69445984901883862"/>
    <x v="4"/>
    <x v="4"/>
    <x v="4"/>
    <n v="53.719743456020794"/>
    <n v="6.9969752157203136"/>
    <n v="7.6775666341259923"/>
    <n v="60.716718671741113"/>
    <n v="88.476032024146818"/>
    <n v="11.523967975853179"/>
    <n v="46.341878598584636"/>
    <n v="48.15167743872216"/>
    <n v="2.1940923229820957"/>
    <n v="-5.5680660172986336"/>
    <n v="4.8028828927382179"/>
    <n v="4.8028828927382179"/>
    <n v="5.5680660172986336"/>
    <n v="7.4090231608152521"/>
    <n v="21.949851968217992"/>
    <n v="68.642273906407979"/>
    <n v="20.099370347776031"/>
    <n v="16.534938923101251"/>
    <n v="0.84514021299511488"/>
    <n v="0.67128829795691114"/>
    <n v="0.654784767606016"/>
    <n v="1.7477910273817348"/>
    <n v="1.415690206031871"/>
    <n v="1.3104338302782945"/>
    <n v="42.401393441678245"/>
    <x v="4"/>
    <m/>
    <n v="66.246159966201105"/>
    <m/>
    <n v="109.91549545722714"/>
    <n v="93.379323130434784"/>
    <n v="96.298417120622588"/>
    <n v="2.109448624105255"/>
    <n v="2.1277604322278707"/>
    <n v="1.7096912149628931"/>
    <m/>
    <n v="67.593149038461533"/>
    <n v="67.593149038461533"/>
    <x v="4"/>
    <x v="4"/>
    <n v="68.022836775270491"/>
    <n v="69.198922437171134"/>
    <n v="48.039215686274503"/>
    <n v="24.741909117364138"/>
    <n v="1.1184841848717411"/>
    <m/>
    <n v="106.75968135561999"/>
    <n v="189.91551140997024"/>
    <n v="33.9"/>
    <n v="40.700000000000003"/>
    <n v="2.4210000000000002E-2"/>
    <n v="74.624210000000005"/>
    <n v="0.47868000000000005"/>
    <n v="46"/>
    <n v="82"/>
    <n v="1.6600000000000001"/>
    <n v="0.17599999999999999"/>
    <n v="129.83599999999998"/>
    <n v="13.87"/>
    <n v="51.4"/>
    <n v="85.1"/>
    <n v="23.470000000000002"/>
    <n v="1.4999999999999999E-2"/>
    <n v="159.98500000000001"/>
    <n v="50"/>
    <n v="65.3"/>
    <n v="123.95"/>
    <x v="4"/>
    <x v="4"/>
    <n v="227.3"/>
    <n v="-4"/>
    <n v="16.700000000000003"/>
    <n v="12.700000000000003"/>
    <n v="97.464000000000027"/>
    <n v="42.879014518257819"/>
    <n v="0.78600909733772273"/>
    <n v="0.31464166426658635"/>
    <n v="1.6446981406311001E-3"/>
    <n v="1.1022954597449401"/>
    <n v="2.1426033267402653E-2"/>
    <n v="0.91396861314773559"/>
    <n v="0.26610820174217226"/>
    <n v="4.8644313716888432E-2"/>
    <n v="5.1574694061279295E-3"/>
    <n v="1.2338785980129245"/>
    <n v="0.25107071882486343"/>
    <n v="0.84625246691703804"/>
    <n v="0.20769784538447855"/>
    <n v="0.31860073540210726"/>
    <n v="2.0362211465835571E-4"/>
    <n v="1.3727546698182822"/>
    <n v="0.25651749968528748"/>
    <n v="0.17814110410213471"/>
    <n v="0.48257909509539609"/>
    <n v="0.97227304036584472"/>
    <n v="4.7920491307973857E-2"/>
    <n v="1.4548521354612409"/>
    <n v="0.65745111346244811"/>
    <n v="8.7967097640037545E-2"/>
    <n v="0.74541821110248574"/>
    <n v="88.198960485559795"/>
    <n v="9.973711385684618E-2"/>
    <n v="0.22097353744831638"/>
    <n v="15.188728260570599"/>
    <n v="0.35255667571630078"/>
    <n v="24.233162059766816"/>
    <n v="8.2097465642958722E-2"/>
    <n v="5.6430109728595097"/>
    <n v="0.27045921007334206"/>
    <n v="36.26107698961205"/>
    <n v="156.23580875312641"/>
  </r>
  <r>
    <x v="0"/>
    <n v="106"/>
    <n v="1"/>
    <n v="3335"/>
    <x v="5"/>
    <x v="0"/>
    <n v="0"/>
    <n v="31.5"/>
    <n v="282.8"/>
    <n v="0"/>
    <x v="2"/>
    <n v="11.2"/>
    <n v="9.4"/>
    <n v="6.2"/>
    <n v="1.7999999999999989"/>
    <n v="3.2"/>
    <n v="4.9999999999999991"/>
    <m/>
    <n v="3.3880000000000003"/>
    <n v="3.5249999999999999"/>
    <n v="3.2619999999999996"/>
    <n v="3.8119999999999998"/>
    <n v="3.226"/>
    <n v="4.33"/>
    <n v="16.8"/>
    <n v="45.8"/>
    <n v="768"/>
    <x v="4"/>
    <x v="3"/>
    <n v="57.2"/>
    <n v="53.5"/>
    <n v="47.4"/>
    <n v="8.4"/>
    <n v="154.63384895613518"/>
    <n v="9714.4076591223256"/>
    <n v="215.77542911870071"/>
    <n v="0"/>
    <n v="489"/>
    <n v="489"/>
    <x v="5"/>
    <n v="0.7672976119153766"/>
    <n v="3254.9385274209144"/>
    <n v="4377.3311230832987"/>
    <n v="1.2380853709075841"/>
    <n v="7633.5077358751223"/>
    <n v="17.069720725698762"/>
    <n v="3375.5330668556076"/>
    <n v="6350.0127000254006"/>
    <n v="103.77257596620456"/>
    <n v="5.5144847131799537"/>
    <n v="9834.8328275603944"/>
    <n v="992.63182272494555"/>
    <n v="4709.3395622197941"/>
    <n v="6883.4846601112658"/>
    <n v="1753.4440969998366"/>
    <n v="3.8459606424794983"/>
    <n v="13350.114279973377"/>
    <n v="200.12046288047929"/>
    <n v="251.09153231521304"/>
    <n v="228.6642617639302"/>
    <n v="10.96313994860847"/>
    <n v="95.271892526013318"/>
    <n v="179.33468881291836"/>
    <n v="38.105140006133233"/>
    <n v="1.3448275862068966"/>
    <n v="1.8811881188118813"/>
    <n v="1.4616666666666667"/>
    <n v="42.640141859340908"/>
    <n v="34.322221089475647"/>
    <n v="35.275649806865815"/>
    <n v="57.343639052217085"/>
    <n v="64.566554524756171"/>
    <n v="51.561241467702203"/>
    <n v="4345.2443542750398"/>
    <n v="5265.3227851624597"/>
    <n v="10808.988625047165"/>
    <n v="8158.0945901742307"/>
    <n v="1198.4214856096639"/>
    <n v="19584.526600317928"/>
    <n v="1.211743772241993"/>
    <n v="22.187129885511254"/>
    <n v="26.885116462692466"/>
    <n v="-969.71128741943221"/>
    <n v="1084.6899148629409"/>
    <n v="-1083.4428581661559"/>
    <n v="364.09520794475429"/>
    <n v="1618.1618749488061"/>
    <n v="1982.2570828935604"/>
    <n v="9749.6937727575332"/>
    <n v="49.782636934401367"/>
    <n v="2.3220283985137939"/>
    <n v="0.77353054285049438"/>
    <n v="7.3378262520000002"/>
    <n v="1.4348768941208376"/>
    <n v="4.9844775199890137"/>
    <n v="1.9614465236663818"/>
    <n v="0.44282498955726624"/>
    <n v="3.2653121948242188"/>
    <n v="3.2653121948242188"/>
    <n v="0.99541379611669656"/>
    <n v="2.0329883098602295"/>
    <n v="1.445953369140625"/>
    <n v="0.24123381078243256"/>
    <n v="1.4364718198776245"/>
    <n v="1.4364718198776245"/>
    <n v="0.82353694200857785"/>
    <n v="0.73365414142608643"/>
    <n v="0.32445341348648071"/>
    <n v="0.52289805221284746"/>
    <n v="1.0810729265213013"/>
    <n v="0.63061338663101196"/>
    <n v="0.73892489653695859"/>
    <n v="75.580596960880314"/>
    <n v="33.859993198749883"/>
    <n v="9.0848553368628279E-2"/>
    <n v="109.53143871299883"/>
    <n v="0.85083639229736041"/>
    <n v="66.209275995048515"/>
    <n v="28.119443075772562"/>
    <n v="3.3884985779077037"/>
    <n v="0.18006514182118236"/>
    <n v="97.897282790549966"/>
    <n v="20.180088915950662"/>
    <n v="68.094854064189477"/>
    <n v="16.60529236021058"/>
    <n v="25.187730330710334"/>
    <n v="5.524614083280243E-2"/>
    <n v="109.9431228959432"/>
    <n v="-1.0576505384044426"/>
    <n v="0.86041715038523137"/>
    <n v="1.6467367317774803E-2"/>
    <n v="-0.85193826962107266"/>
    <n v="0.134684147795783"/>
    <n v="-0.5218681929979383"/>
    <n v="-0.8224393368258559"/>
    <n v="0.44799848850460183"/>
    <n v="0.42470549108368871"/>
    <n v="0.24385531900189747"/>
    <n v="69.003564500710482"/>
    <n v="67.631372503670448"/>
    <n v="61.936437924033271"/>
    <n v="30.913492597748093"/>
    <n v="28.72341527183524"/>
    <n v="15.103529827806355"/>
    <n v="31.879065160222037"/>
    <n v="17.083519507541038"/>
    <n v="56.519990984279865"/>
    <n v="88.194951934372511"/>
    <n v="7.5574063165167873"/>
    <n v="144.71494291865238"/>
    <n v="0.53588520935856865"/>
    <x v="5"/>
    <x v="5"/>
    <x v="5"/>
    <n v="34.330210834826474"/>
    <n v="11.035923568231524"/>
    <n v="3.1107691732888463"/>
    <n v="45.366134403058005"/>
    <n v="75.673652354458426"/>
    <n v="24.326347645541567"/>
    <n v="28.180155440120195"/>
    <n v="36.215788903967436"/>
    <n v="-0.47822714733045757"/>
    <n v="1.885578069140962"/>
    <n v="11.514150715561982"/>
    <n v="11.514150715561982"/>
    <n v="-1.885578069140962"/>
    <n v="-2.847906189582825"/>
    <n v="40.947292891026216"/>
    <n v="104.33336770025394"/>
    <n v="46.817660128102418"/>
    <n v="32.351641913316243"/>
    <n v="0.89524862088673751"/>
    <n v="0.68210074205303173"/>
    <n v="0.63187854903685581"/>
    <n v="1.6027691756727891"/>
    <n v="1.4593354540571744"/>
    <n v="1.3033152387652001"/>
    <n v="41.655817149247795"/>
    <x v="5"/>
    <m/>
    <n v="56.373546681769305"/>
    <m/>
    <n v="104.08798726790451"/>
    <n v="96.636588514851468"/>
    <n v="80.945532799999995"/>
    <n v="2.2308322597662431"/>
    <n v="2.029714162938336"/>
    <n v="1.7863288054614239"/>
    <m/>
    <n v="63.671875"/>
    <n v="63.671875"/>
    <x v="5"/>
    <x v="5"/>
    <n v="60.753406322830173"/>
    <n v="53.184325602385016"/>
    <n v="44.642857142857139"/>
    <n v="53.084285552919518"/>
    <n v="0.96645079027812564"/>
    <m/>
    <n v="98.348328275603947"/>
    <n v="195.84526600317929"/>
    <n v="37.700000000000003"/>
    <n v="50.7"/>
    <n v="1.434E-2"/>
    <n v="88.41434000000001"/>
    <n v="0.23725000000000002"/>
    <n v="40.4"/>
    <n v="76"/>
    <n v="1.242"/>
    <n v="6.6000000000000003E-2"/>
    <n v="117.70800000000001"/>
    <n v="13.029999999999998"/>
    <n v="60"/>
    <n v="87.7"/>
    <n v="22.34"/>
    <n v="4.9000000000000002E-2"/>
    <n v="170.089"/>
    <n v="56.2"/>
    <n v="68.099999999999994"/>
    <n v="139.80000000000001"/>
    <x v="5"/>
    <x v="5"/>
    <n v="253.3"/>
    <n v="-15.800000000000004"/>
    <n v="7.9000000000000057"/>
    <n v="-7.8999999999999915"/>
    <n v="135.59199999999998"/>
    <n v="53.53020134228187"/>
    <n v="0.87540470623970035"/>
    <n v="0.3921799852252007"/>
    <n v="1.0522442845368001E-3"/>
    <n v="1.2686369357494376"/>
    <n v="1.1825672916173936E-2"/>
    <n v="0.79242439556121824"/>
    <n v="0.33654699206352234"/>
    <n v="4.0555177459716797E-2"/>
    <n v="2.1551060485839844E-3"/>
    <n v="1.1716816711330413"/>
    <n v="0.26489837677478789"/>
    <n v="0.86757202148437496"/>
    <n v="0.21156205205619336"/>
    <n v="0.32090780456066131"/>
    <n v="7.0387119174003608E-4"/>
    <n v="1.4007457492929698"/>
    <n v="0.41231362748146061"/>
    <n v="0.22095277458429335"/>
    <n v="0.73101147699356073"/>
    <n v="1.1406852859345551"/>
    <n v="9.7745074927806846E-2"/>
    <n v="1.871696762928116"/>
    <n v="0.38011076807975763"/>
    <n v="0.11559421747922899"/>
    <n v="0.49570498555898679"/>
    <n v="76.680844283041012"/>
    <n v="0.15074718928830858"/>
    <n v="0.70001509179507471"/>
    <n v="37.400026845158322"/>
    <n v="0.60305982717867845"/>
    <n v="32.219953526833102"/>
    <n v="0.47095101363514624"/>
    <n v="25.161715453222349"/>
    <n v="0.13210881354353221"/>
    <n v="52.868204281656531"/>
    <n v="135.33175085676427"/>
  </r>
  <r>
    <x v="0"/>
    <n v="107"/>
    <n v="1"/>
    <n v="1311"/>
    <x v="6"/>
    <x v="0"/>
    <n v="0"/>
    <n v="34"/>
    <n v="288.8"/>
    <n v="0"/>
    <x v="2"/>
    <n v="11.5"/>
    <n v="10.3"/>
    <n v="8.1999999999999993"/>
    <n v="1.1999999999999993"/>
    <n v="2.1000000000000014"/>
    <n v="3.3000000000000007"/>
    <m/>
    <n v="4.1319999999999997"/>
    <n v="4.72"/>
    <n v="3.2239999999999993"/>
    <n v="3.9020000000000001"/>
    <n v="3.468"/>
    <n v="4.4139999999999997"/>
    <n v="16"/>
    <n v="46.2"/>
    <n v="740"/>
    <x v="2"/>
    <x v="2"/>
    <n v="50"/>
    <n v="47.3"/>
    <n v="42.1"/>
    <n v="16.2"/>
    <n v="145.12476406153849"/>
    <n v="9117.0279278739708"/>
    <n v="247.08507387944746"/>
    <n v="0"/>
    <n v="437"/>
    <n v="437"/>
    <x v="6"/>
    <n v="0.64390566209377997"/>
    <n v="2999.5454727751567"/>
    <n v="3383.8883467240621"/>
    <n v="0.26904001176423409"/>
    <n v="6383.7028595109823"/>
    <n v="10.952026028168317"/>
    <n v="3700.1953703155523"/>
    <n v="7153.7110492767342"/>
    <n v="173.49804958590704"/>
    <n v="1.1511718929870609"/>
    <n v="11028.555641071182"/>
    <n v="740.38063055883197"/>
    <n v="4351.4297554910891"/>
    <n v="7674.7744588606574"/>
    <n v="1884.0256303994388"/>
    <n v="1.9127163760400392"/>
    <n v="13912.142561127228"/>
    <n v="331.77519868287135"/>
    <n v="262.14426545964056"/>
    <n v="301.13758806464983"/>
    <n v="50.046421252885402"/>
    <n v="59.203125925048795"/>
    <n v="269.27305018233375"/>
    <n v="47.369400871265746"/>
    <n v="1.1281337047353759"/>
    <n v="1.9333333333333333"/>
    <n v="1.7637362637362639"/>
    <n v="46.987548430550447"/>
    <n v="33.551042319048044"/>
    <n v="31.277926720285965"/>
    <n v="53.008237087389773"/>
    <n v="64.86534848349288"/>
    <n v="55.166013611053813"/>
    <n v="3742.1677357101767"/>
    <n v="4554.0016453167227"/>
    <n v="9177.5890543140085"/>
    <n v="8348.4497285628313"/>
    <n v="881.4196732871078"/>
    <n v="18022.712793265335"/>
    <n v="1.2169421487603305"/>
    <n v="20.763620763620764"/>
    <n v="25.268125268125264"/>
    <n v="-41.972365394624376"/>
    <n v="2599.7094039600115"/>
    <n v="1676.3173652782789"/>
    <n v="609.2620197809124"/>
    <n v="3120.7728135439347"/>
    <n v="3730.0348333248471"/>
    <n v="6994.1571521941532"/>
    <n v="38.807460521746236"/>
    <n v="2.1640517711639404"/>
    <n v="0.63961702585220337"/>
    <n v="5.2714123730000004"/>
    <n v="1.3561067462816456"/>
    <n v="5.713627815246582"/>
    <n v="1.6044042110443115"/>
    <n v="0.31343314051628113"/>
    <n v="3.0500242710113525"/>
    <n v="3.0500242710113525"/>
    <n v="0.78990429955517727"/>
    <n v="1.9852637052536011"/>
    <n v="1.4415409564971924"/>
    <n v="0.2297852635383606"/>
    <n v="1.3620842695236206"/>
    <n v="1.3620842695236206"/>
    <n v="0.76229245008992552"/>
    <n v="0.61745399236679077"/>
    <n v="0.26797160506248474"/>
    <n v="0.44292922718442579"/>
    <n v="0.93702530860900879"/>
    <n v="0.60591214895248413"/>
    <n v="0.65959721196906029"/>
    <n v="64.911716930458567"/>
    <n v="21.643926001475741"/>
    <n v="1.4182208468460493E-2"/>
    <n v="86.569825140402756"/>
    <n v="0.62575800547847049"/>
    <n v="59.366090338209375"/>
    <n v="22.422101205208278"/>
    <n v="5.2917326221014758"/>
    <n v="3.5111022137166187E-2"/>
    <n v="87.115035187656304"/>
    <n v="14.698507939212242"/>
    <n v="62.727642118609687"/>
    <n v="17.63550071626775"/>
    <n v="25.662016745463983"/>
    <n v="2.6052808878643637E-2"/>
    <n v="106.05121238922007"/>
    <n v="3.8943574803824835E-2"/>
    <n v="1.7214706546876151"/>
    <n v="0.77925548995269256"/>
    <n v="-0.39611618516065661"/>
    <n v="0.30559561640002836"/>
    <n v="5.5583943123752685E-2"/>
    <n v="-0.43514549899459354"/>
    <n v="0.3334363505538358"/>
    <n v="0.37769206423177409"/>
    <n v="0.28114400797851363"/>
    <n v="74.981919883957133"/>
    <n v="68.146778808419981"/>
    <n v="59.148444138848753"/>
    <n v="25.001697723626759"/>
    <n v="25.73849755889826"/>
    <n v="16.629230650889163"/>
    <n v="23.106164085204419"/>
    <n v="12.203431303527186"/>
    <n v="40.650224272435487"/>
    <n v="78.227086833133825"/>
    <n v="5.3406288837038796"/>
    <n v="118.87731110556931"/>
    <n v="0.52814613704493751"/>
    <x v="6"/>
    <x v="6"/>
    <x v="6"/>
    <n v="36.259926253004956"/>
    <n v="10.218669901681093"/>
    <n v="3.5483998017236829"/>
    <n v="46.478596154686045"/>
    <n v="78.014245809679366"/>
    <n v="21.985754190320637"/>
    <n v="39.712918562441949"/>
    <n v="39.621478033405268"/>
    <n v="5.4320694127405638"/>
    <n v="3.3615517804003119"/>
    <n v="4.7866004889405289"/>
    <n v="4.7866004889405289"/>
    <n v="-3.3615517804003119"/>
    <n v="-5.6624105802647744"/>
    <n v="21.347689251481398"/>
    <n v="46.841717513089215"/>
    <n v="31.762275917913001"/>
    <n v="26.718534952146104"/>
    <n v="0.79193920823709174"/>
    <n v="0.56471257279623144"/>
    <n v="0.59387971105441295"/>
    <n v="1.7123874309751976"/>
    <n v="1.3987722916171075"/>
    <n v="1.2835805566357901"/>
    <n v="46.321826377228028"/>
    <x v="6"/>
    <m/>
    <n v="70.227444168458433"/>
    <m/>
    <n v="137.75420434540388"/>
    <n v="87.130534400000002"/>
    <n v="89.671676190476219"/>
    <n v="1.5709515230023856"/>
    <n v="1.841379973269522"/>
    <n v="1.6075766816660606"/>
    <m/>
    <n v="59.054054054054049"/>
    <n v="59.054054054054049"/>
    <x v="6"/>
    <x v="6"/>
    <n v="54.425904119514598"/>
    <n v="63.164303160776051"/>
    <n v="28.69565217391305"/>
    <n v="40.602657217269389"/>
    <n v="1.3786449498729256"/>
    <m/>
    <n v="110.28555641071181"/>
    <n v="180.22712793265336"/>
    <n v="35.9"/>
    <n v="40.5"/>
    <n v="3.2199999999999998E-3"/>
    <n v="76.403220000000005"/>
    <n v="0.14165"/>
    <n v="45"/>
    <n v="87"/>
    <n v="2.1100000000000003"/>
    <n v="1.4000000000000002E-2"/>
    <n v="134.124"/>
    <n v="9.2900000000000009"/>
    <n v="54.6"/>
    <n v="96.3"/>
    <n v="23.64"/>
    <n v="2.4E-2"/>
    <n v="174.56400000000002"/>
    <n v="48.4"/>
    <n v="58.9"/>
    <n v="118.7"/>
    <x v="6"/>
    <x v="6"/>
    <n v="233.1"/>
    <n v="-3.3999999999999986"/>
    <n v="28.1"/>
    <n v="24.700000000000003"/>
    <n v="98.975999999999999"/>
    <n v="42.460746460746464"/>
    <n v="0.77689458584785465"/>
    <n v="0.25904489547014237"/>
    <n v="1.697394784106E-4"/>
    <n v="1.0361092207964075"/>
    <n v="8.093353800296783E-3"/>
    <n v="0.72198189496994014"/>
    <n v="0.27268683224916462"/>
    <n v="6.435551211833955E-2"/>
    <n v="4.2700339794158942E-4"/>
    <n v="1.0594512427353859"/>
    <n v="0.18443099821805956"/>
    <n v="0.78708136224746705"/>
    <n v="0.22128320878744123"/>
    <n v="0.32199672131538393"/>
    <n v="3.2690022468566897E-4"/>
    <n v="1.3306881925749776"/>
    <n v="0.29884773230552669"/>
    <n v="0.15783527538180353"/>
    <n v="0.52575699266791343"/>
    <n v="1.0117641084319666"/>
    <n v="6.9073984980583189E-2"/>
    <n v="1.5375211010998795"/>
    <n v="0.42313416266441345"/>
    <n v="0.11485155686736109"/>
    <n v="0.53798571953177454"/>
    <n v="78.651560311429847"/>
    <n v="0.14602578310283129"/>
    <n v="0.47806985836449356"/>
    <n v="31.093547790823944"/>
    <n v="0.50141188030347195"/>
    <n v="32.611707243873433"/>
    <n v="0.20683290852490188"/>
    <n v="13.45236227177254"/>
    <n v="0.29457897177857006"/>
    <n v="49.558180224495288"/>
    <n v="151.60767538946283"/>
  </r>
  <r>
    <x v="0"/>
    <n v="108"/>
    <n v="1"/>
    <s v="352HYB"/>
    <x v="0"/>
    <x v="1"/>
    <n v="4"/>
    <n v="33"/>
    <n v="286.8"/>
    <n v="10"/>
    <x v="1"/>
    <n v="13.3"/>
    <n v="12.5"/>
    <n v="8.6999999999999993"/>
    <n v="0.80000000000000071"/>
    <n v="3.8000000000000007"/>
    <n v="4.6000000000000014"/>
    <m/>
    <n v="7.2219999999999995"/>
    <n v="5.4859999999999998"/>
    <n v="6.1199999999999992"/>
    <n v="5.6639999999999997"/>
    <n v="5"/>
    <n v="5.8840000000000003"/>
    <n v="17.2"/>
    <n v="48.6"/>
    <n v="837.2"/>
    <x v="2"/>
    <x v="1"/>
    <n v="50.9"/>
    <n v="54.8"/>
    <n v="59.1"/>
    <n v="35.799999999999997"/>
    <n v="113.65198791505867"/>
    <n v="7139.8451847998158"/>
    <n v="234.08381455004817"/>
    <n v="10"/>
    <n v="431.5"/>
    <n v="479.44444444444446"/>
    <x v="7"/>
    <n v="1"/>
    <n v="2877.0442156268928"/>
    <n v="3339.2840065032356"/>
    <n v="0.93005833784946912"/>
    <n v="6217.2582804679778"/>
    <n v="14.627498485766202"/>
    <n v="3949.9585578118531"/>
    <n v="6815.2973476999596"/>
    <n v="118.9844073767095"/>
    <n v="16.593063613758808"/>
    <n v="10900.83337650228"/>
    <n v="938.11515748031513"/>
    <n v="4897.7131447085858"/>
    <n v="7903.8415652588883"/>
    <n v="2213.3895942433032"/>
    <n v="24.645543708950257"/>
    <n v="15039.589847919728"/>
    <n v="425.77955418493656"/>
    <n v="295.6254622441034"/>
    <n v="352.89326269807003"/>
    <n v="97.537667471360024"/>
    <n v="67.696756206909484"/>
    <n v="316.0012128360658"/>
    <n v="77.753158397066343"/>
    <n v="1.1606648199445984"/>
    <n v="1.7254098360655739"/>
    <n v="1.6137820512820513"/>
    <n v="46.27512781100571"/>
    <n v="36.2353814739187"/>
    <n v="32.56547016397549"/>
    <n v="53.709912888674218"/>
    <n v="62.520883608687583"/>
    <n v="52.553571242184816"/>
    <n v="4257.5372979693329"/>
    <n v="5495.9464359718195"/>
    <n v="11149.729330708662"/>
    <n v="8175.6991732887127"/>
    <n v="1396.2455967675096"/>
    <n v="19757.88696643183"/>
    <n v="1.290874524714829"/>
    <n v="21.548545678000821"/>
    <n v="27.816468660385084"/>
    <n v="-307.57874015747984"/>
    <n v="1319.3509117281401"/>
    <n v="-384.47342519684935"/>
    <n v="640.17584673925285"/>
    <n v="2407.8951292870688"/>
    <n v="3048.0709760263217"/>
    <n v="8857.0535899295501"/>
    <n v="44.827939369111022"/>
    <n v="2.9583137035369873"/>
    <n v="2.0954833030700684"/>
    <n v="7.2782282829999998"/>
    <n v="2.4955344760647189"/>
    <n v="5.8231296539306641"/>
    <n v="2.3507523536682129"/>
    <n v="1.1804606914520264"/>
    <n v="3.5625216960906982"/>
    <n v="3.5625216960906982"/>
    <n v="1.6341468640818368"/>
    <n v="2.361497163772583"/>
    <n v="2.4541137218475342"/>
    <n v="0.89682948589324951"/>
    <n v="1.8294131755828857"/>
    <n v="1.8294131755828857"/>
    <n v="1.5427438118368528"/>
    <n v="1.0709043741226196"/>
    <n v="0.9240071177482605"/>
    <n v="0.93261533627276416"/>
    <n v="1.474498987197876"/>
    <n v="0.54481792449951172"/>
    <n v="1.1364306698335596"/>
    <n v="85.1119932877086"/>
    <n v="69.974138798364521"/>
    <n v="6.7691768993759754E-2"/>
    <n v="155.15382385506689"/>
    <n v="0.85177820195291054"/>
    <n v="92.853743766681134"/>
    <n v="80.451906195170551"/>
    <n v="4.2388453277602167"/>
    <n v="0.59113149128628872"/>
    <n v="178.13562678089821"/>
    <n v="22.153562836818342"/>
    <n v="120.19545034102379"/>
    <n v="70.883981675528247"/>
    <n v="40.492040864067562"/>
    <n v="0.45086882380557497"/>
    <n v="232.02234170442514"/>
    <n v="2.0892548114392109"/>
    <n v="3.8490510659662101"/>
    <n v="3.0747407139743301"/>
    <n v="0.70379549808841224"/>
    <n v="1.9529790410244752"/>
    <n v="0.95252430880054817"/>
    <n v="-0.68342317997445023"/>
    <n v="0.82214193435497651"/>
    <n v="0.86643686007240173"/>
    <n v="0.58973930772265604"/>
    <n v="54.85652314132706"/>
    <n v="52.125307803187859"/>
    <n v="51.803395077419566"/>
    <n v="45.099848047399163"/>
    <n v="45.163288023301554"/>
    <n v="30.550498350640666"/>
    <n v="45.594153153855579"/>
    <n v="50.78293625601146"/>
    <n v="103.98408569109161"/>
    <n v="120.55060150648718"/>
    <n v="7.6069962812245668"/>
    <n v="224.53468719757879"/>
    <n v="1.1138036950625345"/>
    <x v="7"/>
    <x v="7"/>
    <x v="7"/>
    <n v="47.259590612825555"/>
    <n v="29.668969939159091"/>
    <n v="1.592896238384373"/>
    <n v="76.928560551984646"/>
    <n v="61.433088405300104"/>
    <n v="38.566911594699889"/>
    <n v="87.095346325460426"/>
    <n v="74.6012971871682"/>
    <n v="20.101045419516787"/>
    <n v="27.341706574342645"/>
    <n v="9.5679245196423039"/>
    <n v="9.5679245196423039"/>
    <n v="-27.341706574342652"/>
    <n v="-29.445992660291338"/>
    <n v="11.892725694318797"/>
    <n v="32.248927210020582"/>
    <n v="46.399060416680584"/>
    <n v="20.664540074314591"/>
    <n v="1.443165883268783"/>
    <n v="1.1632478468214615"/>
    <n v="1.2370641272367464"/>
    <n v="1.7292083363364383"/>
    <n v="1.404814002920437"/>
    <n v="1.2471009205342563"/>
    <n v="41.379420720338302"/>
    <x v="7"/>
    <n v="13.228720814387268"/>
    <n v="36.411742325115782"/>
    <n v="41.035658060789409"/>
    <n v="251.02151578947365"/>
    <n v="154.93833442622946"/>
    <n v="115.64580923076923"/>
    <n v="1.1785100150610441"/>
    <n v="1.5172180354032865"/>
    <n v="2.1220948153429342"/>
    <n v="42.922420659765756"/>
    <n v="57.267611615437694"/>
    <n v="51.540850453893924"/>
    <x v="7"/>
    <x v="7"/>
    <n v="63.122104444381591"/>
    <n v="62.066656412955844"/>
    <n v="34.58646616541354"/>
    <n v="38.489281543886541"/>
    <n v="1.0661482906556035"/>
    <n v="32.237135797336315"/>
    <n v="109.0083337650228"/>
    <n v="197.57886966431829"/>
    <n v="36.1"/>
    <n v="41.9"/>
    <n v="1.167E-2"/>
    <n v="78.011670000000009"/>
    <n v="0.18353999999999998"/>
    <n v="48.8"/>
    <n v="84.2"/>
    <n v="1.47"/>
    <n v="0.20499999999999999"/>
    <n v="134.67500000000001"/>
    <n v="11.59"/>
    <n v="62.4"/>
    <n v="100.7"/>
    <n v="28.2"/>
    <n v="0.314"/>
    <n v="191.614"/>
    <n v="52.6"/>
    <n v="67.900000000000006"/>
    <n v="137.75"/>
    <x v="7"/>
    <x v="7"/>
    <n v="244.1"/>
    <n v="-3.8000000000000043"/>
    <n v="16.299999999999997"/>
    <n v="12.5"/>
    <n v="109.42499999999998"/>
    <n v="44.827939369111014"/>
    <n v="1.0679512469768524"/>
    <n v="0.87800750398635863"/>
    <n v="8.4936924062609998E-4"/>
    <n v="1.9468081202038376"/>
    <n v="1.0687772166824341E-2"/>
    <n v="1.1471671485900878"/>
    <n v="0.9939479022026062"/>
    <n v="5.2369068932533257E-2"/>
    <n v="7.3031694769859308E-3"/>
    <n v="2.2007872892022138"/>
    <n v="0.27369752128124236"/>
    <n v="1.5313669624328614"/>
    <n v="0.90310729229450226"/>
    <n v="0.51589451551437371"/>
    <n v="5.7443573713302611E-3"/>
    <n v="2.9561131276130674"/>
    <n v="0.563295700788498"/>
    <n v="0.62740083295106897"/>
    <n v="1.2846776257157326"/>
    <n v="1.4893496393479864"/>
    <n v="9.3981091976165776E-2"/>
    <n v="2.7740272650637188"/>
    <n v="0.58387144780158984"/>
    <n v="0.36654706925153724"/>
    <n v="0.95041851705312719"/>
    <n v="61.433088405300097"/>
    <n v="0.59666065758125497"/>
    <n v="0.57323997586150499"/>
    <n v="20.664540074314584"/>
    <n v="0.82721914485988113"/>
    <n v="29.820151924169359"/>
    <n v="-0.18208586254934866"/>
    <n v="-6.563953600692753"/>
    <n v="1.0093050074092298"/>
    <n v="55.54230672268632"/>
    <n v="87.99480923428959"/>
  </r>
  <r>
    <x v="0"/>
    <n v="109"/>
    <n v="1"/>
    <s v="354A"/>
    <x v="1"/>
    <x v="1"/>
    <n v="4"/>
    <n v="32.5"/>
    <n v="278"/>
    <n v="10"/>
    <x v="1"/>
    <n v="12"/>
    <n v="11.2"/>
    <n v="6.4"/>
    <n v="0.80000000000000071"/>
    <n v="4.7999999999999989"/>
    <n v="5.6"/>
    <m/>
    <n v="6.3819999999999997"/>
    <n v="5.7360000000000007"/>
    <n v="2.8460000000000001"/>
    <n v="4.3920000000000003"/>
    <n v="4.0760000000000005"/>
    <n v="3.7320000000000002"/>
    <n v="16"/>
    <n v="51"/>
    <n v="818"/>
    <x v="2"/>
    <x v="1"/>
    <n v="51.9"/>
    <n v="53.8"/>
    <n v="49.9"/>
    <n v="26.2"/>
    <n v="114.34241808070473"/>
    <n v="7183.2193886660334"/>
    <n v="218.29590337973073"/>
    <n v="10"/>
    <n v="390.3"/>
    <n v="433.66666666666669"/>
    <x v="8"/>
    <n v="1"/>
    <n v="2660.776852654184"/>
    <n v="3084.6174132539654"/>
    <n v="0.49526554396011502"/>
    <n v="5745.8895314521087"/>
    <n v="26.803058951512639"/>
    <n v="3901.393493576461"/>
    <n v="6167.7631578947376"/>
    <n v="149.41851429755494"/>
    <n v="28.815271446332371"/>
    <n v="10247.390437215086"/>
    <n v="1074.0973373394115"/>
    <n v="5086.0867271973775"/>
    <n v="8500.3579098067275"/>
    <n v="2520.2815557146268"/>
    <n v="15.776287533436308"/>
    <n v="16122.502480252169"/>
    <n v="409.22735506936164"/>
    <n v="419.65086021693452"/>
    <n v="415.0645179520024"/>
    <n v="112.78333099293427"/>
    <n v="84.620945258636894"/>
    <n v="280.28597678552472"/>
    <n v="166.61391085085643"/>
    <n v="1.1592920353982301"/>
    <n v="1.5809128630705396"/>
    <n v="1.6712962962962963"/>
    <n v="46.307483603530905"/>
    <n v="38.072068371747676"/>
    <n v="31.546509193762745"/>
    <n v="53.6838969209075"/>
    <n v="60.188622612596951"/>
    <n v="52.723563976612731"/>
    <n v="3676.3231421199685"/>
    <n v="5857.0511877865865"/>
    <n v="10765.77811050359"/>
    <n v="7118.7729009121376"/>
    <n v="1232.4037805970349"/>
    <n v="18406.681550205209"/>
    <n v="1.5931818181818183"/>
    <n v="19.972764412165226"/>
    <n v="31.820245120290508"/>
    <n v="225.07035145649252"/>
    <n v="310.71197010815104"/>
    <n v="-696.6214590323907"/>
    <n v="1409.7635850774091"/>
    <n v="2643.306722020141"/>
    <n v="4053.0703070975501"/>
    <n v="8159.2911129901222"/>
    <n v="44.327876758965054"/>
    <n v="2.531069278717041"/>
    <n v="1.6064145565032959"/>
    <n v="7.5109829899999996"/>
    <n v="2.0351078332148438"/>
    <n v="4.9951791763305664"/>
    <n v="2.5766391754150391"/>
    <n v="1.2326396703720093"/>
    <n v="3.2540881633758545"/>
    <n v="3.2540881633758545"/>
    <n v="1.7794873167335874"/>
    <n v="2.1612389087677002"/>
    <n v="2.3146674633026123"/>
    <n v="0.70090997219085693"/>
    <n v="1.7441980838775635"/>
    <n v="1.7441980838775635"/>
    <n v="1.3741025840799521"/>
    <n v="0.90490937232971191"/>
    <n v="0.80241703987121582"/>
    <n v="0.79306550368487394"/>
    <n v="1.5918384790420532"/>
    <n v="0.41498598456382751"/>
    <n v="1.0794940854930128"/>
    <n v="67.346105492744243"/>
    <n v="49.551743138947131"/>
    <n v="3.7199310762175211E-2"/>
    <n v="116.93504794245355"/>
    <n v="1.3388608193655651"/>
    <n v="100.52483314258451"/>
    <n v="76.026295458799922"/>
    <n v="4.8622101876487944"/>
    <n v="0.93767433737972417"/>
    <n v="182.35101312641297"/>
    <n v="23.213809572617219"/>
    <n v="117.72599462979039"/>
    <n v="59.57985626174964"/>
    <n v="43.958702603094167"/>
    <n v="0.27516970486521103"/>
    <n v="221.53972319949943"/>
    <n v="5.9469059258144918"/>
    <n v="2.7991935766490337"/>
    <n v="4.1841870102818355"/>
    <n v="3.0162479681672973"/>
    <n v="1.2286543919432771"/>
    <n v="2.4067774836229812"/>
    <n v="-1.174745656932163"/>
    <n v="0.7357774109786609"/>
    <n v="0.75629367472775766"/>
    <n v="0.50608921546264041"/>
    <n v="57.59274629612058"/>
    <n v="55.127104269443628"/>
    <n v="53.139903277651293"/>
    <n v="42.375441760910462"/>
    <n v="41.69228026503778"/>
    <n v="26.893531959547133"/>
    <n v="33.267392670169748"/>
    <n v="46.997976764779011"/>
    <n v="85.379672397661196"/>
    <n v="113.31936627233762"/>
    <n v="5.1143029627124381"/>
    <n v="198.69903866999883"/>
    <n v="1.4127340014512535"/>
    <x v="8"/>
    <x v="8"/>
    <x v="8"/>
    <n v="67.257440472414771"/>
    <n v="29.028318694020911"/>
    <n v="2.3169595587452361"/>
    <n v="96.285759166435696"/>
    <n v="69.851908584068241"/>
    <n v="30.148091415931745"/>
    <n v="91.926178493878851"/>
    <n v="84.458601959620637"/>
    <n v="12.581879496970629"/>
    <n v="17.201161487205866"/>
    <n v="16.446439197050282"/>
    <n v="16.446439197050282"/>
    <n v="-17.20116148720588"/>
    <n v="-17.111355422801587"/>
    <n v="21.63256686097893"/>
    <n v="56.65653381584869"/>
    <n v="16.348025543585862"/>
    <n v="8.227531271923672"/>
    <n v="1.143064401096358"/>
    <n v="1.238063427889208"/>
    <n v="1.1305512296342899"/>
    <n v="1.7803964774538441"/>
    <n v="1.4373151460967237"/>
    <n v="1.2154270837637726"/>
    <n v="38.674939214302718"/>
    <x v="8"/>
    <n v="-1.7692796842316096"/>
    <n v="35.826911637630317"/>
    <n v="20.465732843952747"/>
    <n v="239.85476247787608"/>
    <n v="72.948294107883811"/>
    <n v="86.353226666666686"/>
    <n v="1.0552507911743065"/>
    <n v="3.532144523632625"/>
    <n v="2.6804643586017849"/>
    <n v="37.373557729788729"/>
    <n v="53.015484922575382"/>
    <n v="47.713936430317851"/>
    <x v="8"/>
    <x v="8"/>
    <n v="61.818054504902321"/>
    <n v="71.7416762756732"/>
    <n v="46.666666666666664"/>
    <n v="14.42650632575641"/>
    <n v="1.0077079720152735"/>
    <n v="-8.645083455950612"/>
    <n v="102.47390437215086"/>
    <n v="184.06681550205207"/>
    <n v="33.9"/>
    <n v="39.299999999999997"/>
    <n v="6.3100000000000005E-3"/>
    <n v="73.206310000000002"/>
    <n v="0.33113999999999999"/>
    <n v="48.2"/>
    <n v="76.2"/>
    <n v="1.8460000000000001"/>
    <n v="0.35599999999999998"/>
    <n v="126.602"/>
    <n v="13.27"/>
    <n v="64.8"/>
    <n v="108.3"/>
    <n v="32.11"/>
    <n v="0.20099999999999998"/>
    <n v="205.411"/>
    <n v="44"/>
    <n v="70.099999999999994"/>
    <n v="128.85"/>
    <x v="8"/>
    <x v="8"/>
    <n v="220.3"/>
    <n v="4.2000000000000028"/>
    <n v="6.1000000000000085"/>
    <n v="10.300000000000011"/>
    <n v="93.698000000000008"/>
    <n v="42.532001815705854"/>
    <n v="0.85803248548507693"/>
    <n v="0.63132092070579526"/>
    <n v="4.7394302666900001E-4"/>
    <n v="1.4898273492175416"/>
    <n v="1.6541036324501036E-2"/>
    <n v="1.2419400825500488"/>
    <n v="0.93927142882347103"/>
    <n v="6.0070467495918281E-2"/>
    <n v="1.1584553861618042E-2"/>
    <n v="2.2528665327310562"/>
    <n v="0.28679640319347377"/>
    <n v="1.4999045162200928"/>
    <n v="0.75908549988269802"/>
    <n v="0.56006200473308565"/>
    <n v="3.5058381485939022E-3"/>
    <n v="2.8225578589844704"/>
    <n v="0.39816012382507326"/>
    <n v="0.56249434494972217"/>
    <n v="1.0218649014979599"/>
    <n v="1.3562605688431475"/>
    <n v="6.1210432723164558E-2"/>
    <n v="2.3781254703411072"/>
    <n v="0.84377995872497558"/>
    <n v="0.37677708387374886"/>
    <n v="1.2205570425987244"/>
    <n v="69.130727141474551"/>
    <n v="0.5450211497163665"/>
    <n v="0.12525893761005102"/>
    <n v="5.2671290548889527"/>
    <n v="0.88829812112356565"/>
    <n v="37.352870241793937"/>
    <n v="-0.44443238864336321"/>
    <n v="-18.688349045755601"/>
    <n v="1.3327305097669289"/>
    <n v="65.496125267525784"/>
    <n v="92.635986934869834"/>
  </r>
  <r>
    <x v="0"/>
    <n v="110"/>
    <n v="1"/>
    <n v="3390"/>
    <x v="2"/>
    <x v="1"/>
    <n v="4"/>
    <n v="33"/>
    <n v="249"/>
    <n v="2"/>
    <x v="2"/>
    <n v="14.3"/>
    <n v="13.6"/>
    <n v="7.8"/>
    <n v="0.70000000000000107"/>
    <n v="5.8"/>
    <n v="6.5000000000000009"/>
    <m/>
    <n v="6.0220000000000002"/>
    <n v="5.4379999999999997"/>
    <n v="6.4139999999999997"/>
    <n v="6.0419999999999998"/>
    <n v="5.0720000000000001"/>
    <n v="5.0739999999999998"/>
    <n v="16.8"/>
    <n v="42.8"/>
    <n v="718.8"/>
    <x v="2"/>
    <x v="4"/>
    <n v="50.6"/>
    <n v="54.1"/>
    <n v="53.3"/>
    <n v="38"/>
    <n v="146.21048821144561"/>
    <n v="9185.2352904194358"/>
    <n v="199.92449138819745"/>
    <n v="10"/>
    <n v="490.6"/>
    <n v="545.11111111111109"/>
    <x v="9"/>
    <n v="1"/>
    <n v="2792.4911935350192"/>
    <n v="3877.1109614587654"/>
    <n v="0.37880750103605476"/>
    <n v="6669.9809624948202"/>
    <n v="4.8900258404231973"/>
    <n v="3897.5391233990485"/>
    <n v="6939.9219834362802"/>
    <n v="196.76816713700259"/>
    <n v="23.681250370019534"/>
    <n v="11057.910524342353"/>
    <n v="670.92897343689447"/>
    <n v="5230.4051976525006"/>
    <n v="8363.63514832293"/>
    <n v="1679.4112535593492"/>
    <n v="19.802013288237106"/>
    <n v="15293.253612823017"/>
    <n v="313.4235401319666"/>
    <n v="385.03118986187854"/>
    <n v="344.93090601312781"/>
    <n v="78.931994990287805"/>
    <n v="121.16964311395019"/>
    <n v="218.77221585553679"/>
    <n v="129.42846953514999"/>
    <n v="1.3884057971014492"/>
    <n v="1.7805907172995781"/>
    <n v="1.5990415335463262"/>
    <n v="41.866554181146029"/>
    <n v="35.246614763423821"/>
    <n v="34.200735370444221"/>
    <n v="58.127766529765054"/>
    <n v="62.759795063986722"/>
    <n v="54.688396335167212"/>
    <n v="3719.6062312745853"/>
    <n v="4186.6800731013027"/>
    <n v="9112.1860414557759"/>
    <n v="8329.4514239000564"/>
    <n v="1205.8997370798884"/>
    <n v="17961.112281154677"/>
    <n v="1.1255707762557077"/>
    <n v="20.709219858156025"/>
    <n v="23.309692671394796"/>
    <n v="177.93289212446325"/>
    <n v="2753.2419103349775"/>
    <n v="1725.2750653795538"/>
    <n v="1510.7989663779153"/>
    <n v="4176.9550752216273"/>
    <n v="5687.7540415995427"/>
    <n v="6903.2017568123247"/>
    <n v="38.434155127772158"/>
    <n v="2.8308131694793701"/>
    <n v="2.0796310901641846"/>
    <n v="6.9544510839999996"/>
    <n v="2.394401997519751"/>
    <n v="7.5256924629211426"/>
    <n v="3.0898041725158691"/>
    <n v="0.96378690004348755"/>
    <n v="2.8682150840759277"/>
    <n v="2.8682150840759277"/>
    <n v="1.7511025109965728"/>
    <n v="2.3785092830657959"/>
    <n v="2.2835457324981689"/>
    <n v="0.97462928295135498"/>
    <n v="1.9433081150054932"/>
    <n v="1.9433081150054932"/>
    <n v="1.5299169633062315"/>
    <n v="0.64096206426620483"/>
    <n v="0.74889397621154785"/>
    <n v="0.67745420483929586"/>
    <n v="1.3801703453063965"/>
    <n v="0.54198765754699707"/>
    <n v="0.98374478820769573"/>
    <n v="79.050208463140976"/>
    <n v="80.629604954660024"/>
    <n v="2.6343982362075219E-2"/>
    <n v="159.70615740016308"/>
    <n v="0.36800830610762481"/>
    <n v="120.42632646022223"/>
    <n v="66.886058949597029"/>
    <n v="5.6437342504832415"/>
    <n v="0.6792291952106867"/>
    <n v="193.6353488555132"/>
    <n v="15.958107915974583"/>
    <n v="119.4386946833561"/>
    <n v="81.514437274767275"/>
    <n v="32.636135174734314"/>
    <n v="0.38481413116477775"/>
    <n v="233.97408126402246"/>
    <n v="2.4235136753821513"/>
    <n v="3.6671574916826599"/>
    <n v="2.970716954554375"/>
    <n v="2.9554369997915182"/>
    <n v="-8.9784706987829435E-2"/>
    <n v="-0.98168185750449966"/>
    <n v="1.3298525750154768"/>
    <n v="1.0199796625742674"/>
    <n v="0.55541060593332992"/>
    <n v="0.68247930447389915"/>
    <n v="49.497282853704334"/>
    <n v="62.19232550874888"/>
    <n v="51.047831468383187"/>
    <n v="50.486221863464422"/>
    <n v="34.54227719521711"/>
    <n v="34.839088515442981"/>
    <n v="23.841264882551965"/>
    <n v="31.353794870704885"/>
    <n v="61.730887490621534"/>
    <n v="114.96061847936997"/>
    <n v="6.5358277373646834"/>
    <n v="176.69150596999151"/>
    <n v="1.3151061835503075"/>
    <x v="9"/>
    <x v="9"/>
    <x v="9"/>
    <n v="96.58506157767026"/>
    <n v="35.53226407889214"/>
    <n v="2.7182354989601238"/>
    <n v="132.1173256565624"/>
    <n v="73.105522759930906"/>
    <n v="26.894477240069094"/>
    <n v="139.22224446750184"/>
    <n v="95.597429800804136"/>
    <n v="50.160642404062386"/>
    <n v="-0.9876317768661238"/>
    <n v="-14.628378325170246"/>
    <n v="-14.628378325170246"/>
    <n v="0.9876317768661238"/>
    <n v="0.82011284898933323"/>
    <n v="-21.870593894900693"/>
    <n v="-41.169282916199535"/>
    <n v="0"/>
    <n v="0"/>
    <n v="1.4211641679262643"/>
    <n v="1.2531171975421398"/>
    <n v="1.2343942853536511"/>
    <n v="1.6848173149577903"/>
    <n v="1.3973972382081898"/>
    <n v="1.2394070366810825"/>
    <n v="46.374919846359184"/>
    <x v="9"/>
    <n v="7.2832375916301464"/>
    <n v="47.141210202343814"/>
    <n v="23.413603597850337"/>
    <n v="215.649740057971"/>
    <n v="164.5653782278481"/>
    <n v="115.51686287539935"/>
    <n v="1.3126902767044333"/>
    <n v="1.8775542011260093"/>
    <n v="1.9768072605653111"/>
    <n v="43.729619975475288"/>
    <n v="75.836270327088357"/>
    <n v="68.252643294379538"/>
    <x v="9"/>
    <x v="9"/>
    <n v="46.876427409681888"/>
    <n v="80.038910383475354"/>
    <n v="45.45454545454546"/>
    <n v="0"/>
    <n v="1.3936310618635326"/>
    <n v="31.106862987544726"/>
    <n v="110.57910524342351"/>
    <n v="179.61112281154678"/>
    <n v="34.5"/>
    <n v="47.9"/>
    <n v="4.6800000000000001E-3"/>
    <n v="82.404679999999999"/>
    <n v="6.4189999999999997E-2"/>
    <n v="47.4"/>
    <n v="84.4"/>
    <n v="2.3929999999999998"/>
    <n v="0.28799999999999998"/>
    <n v="134.48100000000002"/>
    <n v="8.0300000000000011"/>
    <n v="62.6"/>
    <n v="100.1"/>
    <n v="20.100000000000001"/>
    <n v="0.23700000000000002"/>
    <n v="183.03699999999998"/>
    <n v="43.8"/>
    <n v="49.3"/>
    <n v="107.3"/>
    <x v="9"/>
    <x v="9"/>
    <n v="211.5"/>
    <n v="3.6000000000000014"/>
    <n v="35.100000000000009"/>
    <n v="38.700000000000017"/>
    <n v="77.018999999999977"/>
    <n v="36.415602836879422"/>
    <n v="0.97663054347038269"/>
    <n v="0.99614329218864439"/>
    <n v="3.2546831073119997E-4"/>
    <n v="1.9730993039697586"/>
    <n v="4.8307419919490805E-3"/>
    <n v="1.464567177772522"/>
    <n v="0.81343614363670347"/>
    <n v="6.863638696193694E-2"/>
    <n v="8.2604594421386707E-3"/>
    <n v="2.3549001678133012"/>
    <n v="0.19099429543018345"/>
    <n v="1.4294996285438539"/>
    <n v="0.97560391223430631"/>
    <n v="0.39060493111610417"/>
    <n v="4.6056402325630194E-3"/>
    <n v="2.8003141121268267"/>
    <n v="0.28074138414859767"/>
    <n v="0.36920473027229306"/>
    <n v="0.72690836179256446"/>
    <n v="1.3537118652667122"/>
    <n v="7.6962247371673578E-2"/>
    <n v="2.0806202270592764"/>
    <n v="1.1838257936239243"/>
    <n v="0.44423141336441041"/>
    <n v="1.6280572069883348"/>
    <n v="72.714016960978114"/>
    <n v="0.61092954554113921"/>
    <n v="-0.27427994075402484"/>
    <n v="-13.182604743859901"/>
    <n v="0.10752092308951777"/>
    <n v="5.1677342020983108"/>
    <n v="-0.71969388506755028"/>
    <n v="-34.590353189287072"/>
    <n v="0.82721480815706805"/>
    <n v="7.9426742018201697"/>
    <n v="101.65238098205531"/>
  </r>
  <r>
    <x v="0"/>
    <n v="111"/>
    <n v="1"/>
    <n v="3382"/>
    <x v="3"/>
    <x v="1"/>
    <n v="4"/>
    <n v="32.5"/>
    <n v="271.39999999999998"/>
    <n v="0"/>
    <x v="2"/>
    <n v="14.3"/>
    <n v="13"/>
    <n v="9.3000000000000007"/>
    <n v="1.3000000000000007"/>
    <n v="3.6999999999999993"/>
    <n v="5"/>
    <m/>
    <n v="5.0759999999999996"/>
    <n v="5.0119999999999996"/>
    <n v="4.7840000000000007"/>
    <n v="4.6519999999999992"/>
    <n v="3.8259999999999996"/>
    <n v="4.3079999999999998"/>
    <n v="14.8"/>
    <n v="42.2"/>
    <n v="622.79999999999995"/>
    <x v="4"/>
    <x v="2"/>
    <n v="67.2"/>
    <n v="58.7"/>
    <n v="59.4"/>
    <n v="44.8"/>
    <n v="174.65042403121325"/>
    <n v="10971.888938488879"/>
    <n v="210.59689559838154"/>
    <n v="0"/>
    <n v="593.6"/>
    <n v="593.6"/>
    <x v="10"/>
    <n v="1"/>
    <n v="2655.9180102487189"/>
    <n v="4226.4453785382084"/>
    <n v="0.14718554917477419"/>
    <n v="6882.5105743361028"/>
    <n v="7.5384934170678051"/>
    <n v="3700.1953703155523"/>
    <n v="6808.3594813806167"/>
    <n v="134.93379117084049"/>
    <n v="27.792578559259038"/>
    <n v="10671.28122142627"/>
    <n v="714.0143666252244"/>
    <n v="4726.999585578119"/>
    <n v="8765.9940944881891"/>
    <n v="1954.7438354745132"/>
    <n v="31.972000621632827"/>
    <n v="15479.709516162455"/>
    <n v="270.62647479215485"/>
    <n v="437.12984497601678"/>
    <n v="343.88795767305402"/>
    <n v="74.591240004773809"/>
    <n v="93.345837751142426"/>
    <n v="184.42243591731489"/>
    <n v="177.96678300977931"/>
    <n v="1.5913312693498449"/>
    <n v="1.84"/>
    <n v="1.8544520547945205"/>
    <n v="38.589377837678263"/>
    <n v="34.674330978047294"/>
    <n v="30.536746058720489"/>
    <n v="61.408483617853328"/>
    <n v="63.800768999607016"/>
    <n v="56.628931475332692"/>
    <n v="4302.3951053928622"/>
    <n v="4974.6443406104972"/>
    <n v="10696.671654492364"/>
    <n v="9886.834135329249"/>
    <n v="1419.6322084890051"/>
    <n v="21282.619905537118"/>
    <n v="1.15625"/>
    <n v="20.215533259011519"/>
    <n v="23.374210330732069"/>
    <n v="-602.19973507730992"/>
    <n v="1833.7151407701194"/>
    <n v="-188.11680279619577"/>
    <n v="424.60448018525676"/>
    <n v="3791.3497538776919"/>
    <n v="4215.9542340629487"/>
    <n v="10611.338684110848"/>
    <n v="49.859174909899536"/>
    <n v="2.7837545871734619"/>
    <n v="1.4209814071655273"/>
    <m/>
    <n v="1.9468367103500521"/>
    <n v="6.9124302864074707"/>
    <n v="2.9583196640014648"/>
    <n v="1.0064568519592285"/>
    <n v="2.968796968460083"/>
    <n v="2.968796968460083"/>
    <n v="1.7131759485191942"/>
    <n v="1.9994684457778931"/>
    <n v="2.7186880111694336"/>
    <n v="0.75953465700149536"/>
    <n v="1.6915620565414429"/>
    <n v="1.6915620565414429"/>
    <n v="1.4774157435925988"/>
    <n v="1.0978350639343262"/>
    <n v="0.77747541666030884"/>
    <n v="0.86070017604202087"/>
    <n v="1.2657961845397949"/>
    <n v="0.43366393446922302"/>
    <n v="1.0206142006093704"/>
    <n v="73.934239441864847"/>
    <n v="60.057003013034631"/>
    <m/>
    <n v="133.99124245489946"/>
    <n v="0.52109310210022841"/>
    <n v="109.4636072465168"/>
    <n v="68.523200506371012"/>
    <n v="4.0059103017081714"/>
    <n v="0.82510522972416933"/>
    <n v="182.81782328432016"/>
    <n v="14.276491958992242"/>
    <n v="128.51237102114112"/>
    <n v="66.58076317834221"/>
    <n v="33.065705023469754"/>
    <n v="0.54082623123273521"/>
    <n v="228.6996654541858"/>
    <n v="3.4876129163871923"/>
    <n v="4.1710765608968776"/>
    <n v="3.7883369199714538"/>
    <n v="2.537811986046568"/>
    <n v="1.7317057976931201"/>
    <n v="0.60472839238117004"/>
    <n v="-0.17658521163898203"/>
    <n v="0.81230297986980704"/>
    <n v="0.62599070348607999"/>
    <n v="0.51808835716982637"/>
    <n v="55.178411728475915"/>
    <n v="59.87578523800596"/>
    <n v="56.192636209555502"/>
    <n v="44.821588271524092"/>
    <n v="37.481684922920792"/>
    <n v="29.112750578850317"/>
    <n v="47.233202055997047"/>
    <n v="38.676636814529935"/>
    <n v="92.066271760852729"/>
    <n v="125.14716925677565"/>
    <n v="6.1564328903257426"/>
    <n v="217.21344101762838"/>
    <n v="0.81884426909437713"/>
    <x v="10"/>
    <x v="10"/>
    <x v="10"/>
    <n v="62.230405190519754"/>
    <n v="29.846563691841077"/>
    <n v="2.0850107179182973"/>
    <n v="92.076968882360831"/>
    <n v="67.585201756615618"/>
    <n v="32.414798243384375"/>
    <n v="103.0268624386306"/>
    <n v="81.279168965144066"/>
    <n v="27.904126363812274"/>
    <n v="19.048763774624312"/>
    <n v="1.9424373280288023"/>
    <n v="1.9424373280288023"/>
    <n v="-19.048763774624319"/>
    <n v="-17.401914895537544"/>
    <n v="2.8347148318739173"/>
    <n v="6.5080769367087692"/>
    <n v="34.395617733308228"/>
    <n v="15.834939850944485"/>
    <n v="1.1690065866275619"/>
    <n v="1.2099381784336469"/>
    <n v="1.1973911503762602"/>
    <n v="1.66537702406488"/>
    <n v="1.4159202338230414"/>
    <n v="1.2338622538911745"/>
    <n v="46.454967382831391"/>
    <x v="10"/>
    <n v="1.8161586060742496"/>
    <n v="45.516677462546454"/>
    <n v="25.794016469229863"/>
    <n v="191.12035764705882"/>
    <n v="129.29047040000003"/>
    <n v="98.413378630136961"/>
    <n v="1.4565453002731452"/>
    <n v="2.2881188805710031"/>
    <n v="2.7625187235842894"/>
    <n v="51.905879210478574"/>
    <n v="95.311496467565831"/>
    <n v="95.311496467565831"/>
    <x v="10"/>
    <x v="10"/>
    <n v="56.443126603425263"/>
    <n v="63.246182697674378"/>
    <n v="34.965034965034967"/>
    <n v="27.484135628138468"/>
    <n v="1.0761406987606803"/>
    <n v="7.0410073911551425"/>
    <n v="106.7128122142627"/>
    <n v="212.82619905537118"/>
    <n v="32.299999999999997"/>
    <n v="51.4"/>
    <n v="1.7899999999999999E-3"/>
    <n v="83.701790000000003"/>
    <n v="9.4589999999999994E-2"/>
    <n v="45"/>
    <n v="82.8"/>
    <n v="1.641"/>
    <n v="0.33799999999999997"/>
    <n v="129.77900000000002"/>
    <n v="8.27"/>
    <n v="58.4"/>
    <n v="108.3"/>
    <n v="24.15"/>
    <n v="0.39500000000000002"/>
    <n v="191.245"/>
    <n v="54.4"/>
    <n v="62.9"/>
    <n v="135.25"/>
    <x v="10"/>
    <x v="10"/>
    <n v="269.10000000000002"/>
    <n v="-9.3999999999999986"/>
    <n v="19.899999999999999"/>
    <n v="10.5"/>
    <n v="139.321"/>
    <n v="51.772946859903378"/>
    <n v="0.89915273165702814"/>
    <n v="0.73038444328308105"/>
    <n v="0"/>
    <n v="1.6295371749401089"/>
    <n v="6.538467807912827E-3"/>
    <n v="1.3312438488006593"/>
    <n v="0.83334627342224121"/>
    <n v="4.8717958252429958E-2"/>
    <n v="1.0034533753395079E-2"/>
    <n v="2.2233426142287254"/>
    <n v="0.16535604046583174"/>
    <n v="1.587713798522949"/>
    <n v="0.82257603353261943"/>
    <n v="0.40851223665475844"/>
    <n v="6.6816701233387002E-3"/>
    <n v="2.8254837388336655"/>
    <n v="0.59722227478027345"/>
    <n v="0.48903203707933424"/>
    <n v="1.1640969880968333"/>
    <n v="1.5823758257429825"/>
    <n v="7.784267623722553E-2"/>
    <n v="2.7464728138398158"/>
    <n v="0.73402157402038581"/>
    <n v="0.34431423634290698"/>
    <n v="1.078335810363293"/>
    <n v="68.069850501681188"/>
    <n v="0.5058248751911143"/>
    <n v="0.52313019961109042"/>
    <n v="19.047346726862642"/>
    <n v="1.1169356388997069"/>
    <n v="40.668002729585758"/>
    <n v="-7.9010924993849763E-2"/>
    <n v="-2.8768143851890304"/>
    <n v="1.1959465638935567"/>
    <n v="70.585989796404107"/>
    <n v="97.980216168160084"/>
  </r>
  <r>
    <x v="0"/>
    <n v="112"/>
    <n v="1"/>
    <s v="34N425"/>
    <x v="4"/>
    <x v="1"/>
    <n v="4"/>
    <n v="33"/>
    <n v="269.39999999999998"/>
    <n v="0"/>
    <x v="2"/>
    <n v="12.9"/>
    <n v="11.6"/>
    <n v="9"/>
    <n v="1.3000000000000007"/>
    <n v="2.5999999999999996"/>
    <n v="3.9000000000000004"/>
    <m/>
    <n v="4.0674999999999999"/>
    <n v="5.2859999999999996"/>
    <n v="3.9180000000000006"/>
    <n v="4.2640000000000002"/>
    <n v="4.2580000000000009"/>
    <n v="5.0439999999999996"/>
    <n v="16.399999999999999"/>
    <n v="40.4"/>
    <n v="663.6"/>
    <x v="2"/>
    <x v="5"/>
    <n v="56.5"/>
    <n v="55.4"/>
    <n v="52.4"/>
    <n v="46.9"/>
    <n v="231.58884193377986"/>
    <n v="14548.874227963919"/>
    <n v="282.12365126070068"/>
    <n v="0"/>
    <n v="542.79999999999995"/>
    <n v="542.79999999999995"/>
    <x v="11"/>
    <n v="1"/>
    <n v="3004.5586406962284"/>
    <n v="3785.5844942459112"/>
    <n v="0.24387133794510502"/>
    <n v="6790.3870062800852"/>
    <n v="35.335385708365401"/>
    <n v="4050.0320235090226"/>
    <n v="6844.2401637594339"/>
    <n v="165.76875259013676"/>
    <n v="42.148589081867158"/>
    <n v="11102.18952894046"/>
    <n v="1117.8058951512642"/>
    <n v="5029.8784808095934"/>
    <n v="7310.8698848976655"/>
    <n v="2457.2878093124614"/>
    <n v="29.995454727751564"/>
    <n v="14828.031629747471"/>
    <n v="391.98204751457956"/>
    <n v="266.13157862907218"/>
    <n v="321.50578493869546"/>
    <n v="95.043034801163103"/>
    <n v="69.989032664326487"/>
    <n v="278.05960631941116"/>
    <n v="33.330694367016541"/>
    <n v="1.2599469496021221"/>
    <n v="1.6899224806201552"/>
    <n v="1.4534883720930234"/>
    <n v="44.247237129746274"/>
    <n v="36.479579212295597"/>
    <n v="33.921417261606251"/>
    <n v="55.749171449945578"/>
    <n v="61.647660994422019"/>
    <n v="49.30438555466025"/>
    <n v="5146.3045117634665"/>
    <n v="4832.0911999891305"/>
    <n v="11201.279952171641"/>
    <n v="13004.755482963552"/>
    <n v="1222.8842404190418"/>
    <n v="24839.836133511784"/>
    <n v="0.93894389438943915"/>
    <n v="20.717948717948715"/>
    <n v="19.452991452991455"/>
    <n v="-1096.2724882544439"/>
    <n v="2012.1489637703035"/>
    <n v="-307.00776490318458"/>
    <n v="-116.42603095387312"/>
    <n v="2478.7786849085351"/>
    <n v="2362.3526539546619"/>
    <n v="13737.646604571324"/>
    <n v="55.304900284900292"/>
    <n v="2.6846141815185547"/>
    <n v="1.5971901416778564"/>
    <n v="6.1848120690000004"/>
    <n v="2.078509995977595"/>
    <n v="4.4795317649841309"/>
    <n v="2.5469722747802734"/>
    <n v="1.0269119739532471"/>
    <n v="3.1825957298278809"/>
    <n v="3.1825957298278809"/>
    <n v="1.6217943541184405"/>
    <n v="2.0772044658660889"/>
    <n v="1.7915024757385254"/>
    <n v="0.69282573461532593"/>
    <n v="1.5433101654052734"/>
    <n v="1.5433101654052734"/>
    <n v="1.2081743917656029"/>
    <n v="1.0242084264755249"/>
    <n v="0.54706883430480957"/>
    <n v="0.75155673233101616"/>
    <n v="1.2336779832839966"/>
    <n v="0.41215872764587402"/>
    <n v="0.98479224036026825"/>
    <n v="80.660807360172072"/>
    <n v="60.462982346981228"/>
    <n v="1.5082983942060632E-2"/>
    <n v="141.13887269109534"/>
    <n v="1.5828598270858909"/>
    <n v="103.15319275849728"/>
    <n v="70.284321767762947"/>
    <n v="5.2757492413226368"/>
    <n v="1.3414191963022044"/>
    <n v="180.05468296388509"/>
    <n v="23.219113973796471"/>
    <n v="90.110397510343191"/>
    <n v="50.651587986812885"/>
    <n v="37.923572554383767"/>
    <n v="0.46292290197292663"/>
    <n v="179.14848095351275"/>
    <n v="3.5378009338899763"/>
    <n v="-6.4728715026595704E-2"/>
    <n v="1.520384330496696"/>
    <n v="2.0447623089386555"/>
    <n v="-0.93162823201100664"/>
    <n v="0.89284903825288353"/>
    <n v="-1.4023381272107187"/>
    <n v="0.74959555112060616"/>
    <n v="0.68135866557531488"/>
    <n v="0.56210592102869061"/>
    <n v="57.149958634508124"/>
    <n v="57.289924960845084"/>
    <n v="50.299280814848743"/>
    <n v="42.839354739153961"/>
    <n v="39.034986822231332"/>
    <n v="28.273523569511301"/>
    <n v="52.708884461571543"/>
    <n v="26.434865000325821"/>
    <n v="84.183973587790391"/>
    <n v="160.43680517323972"/>
    <n v="5.0402241258930331"/>
    <n v="244.62077876103012"/>
    <n v="0.50152579153138188"/>
    <x v="11"/>
    <x v="11"/>
    <x v="11"/>
    <n v="50.44430829692574"/>
    <n v="43.849456767437125"/>
    <n v="1.1503975651161542"/>
    <n v="94.293765064362873"/>
    <n v="53.496971154448602"/>
    <n v="46.503028845551391"/>
    <n v="56.578011909365685"/>
    <n v="37.401513048771648"/>
    <n v="24.216722986487063"/>
    <n v="-13.042795248154093"/>
    <n v="19.632733780950062"/>
    <n v="19.632733780950062"/>
    <n v="13.042795248154093"/>
    <n v="12.644102329134826"/>
    <n v="27.933304735900482"/>
    <n v="44.773037634366887"/>
    <n v="64.566095797145039"/>
    <n v="26.394362786417098"/>
    <n v="1.2418643937711134"/>
    <n v="1.162299531787379"/>
    <n v="0.96372162802857508"/>
    <n v="1.6737012562747515"/>
    <n v="1.3953325367209366"/>
    <n v="1.2536549524545688"/>
    <n v="52.354433471558401"/>
    <x v="11"/>
    <n v="22.107469477642287"/>
    <n v="53.162922417428362"/>
    <n v="54.939201415650466"/>
    <n v="135.37762068965517"/>
    <n v="96.739975813953521"/>
    <n v="84.773419800664456"/>
    <n v="1.9830561121124051"/>
    <n v="2.6328022654031971"/>
    <n v="2.1132832436759661"/>
    <n v="68.274966285558648"/>
    <n v="81.796262808921028"/>
    <n v="81.796262808921028"/>
    <x v="11"/>
    <x v="11"/>
    <n v="37.611325449896569"/>
    <n v="41.506323445614107"/>
    <n v="30.232558139534888"/>
    <n v="40.243942608696642"/>
    <n v="1.0933817862096336"/>
    <n v="40.239881374294164"/>
    <n v="111.02189528940461"/>
    <n v="248.39836133511784"/>
    <n v="37.700000000000003"/>
    <n v="47.5"/>
    <n v="3.0599999999999998E-3"/>
    <n v="85.203060000000008"/>
    <n v="0.47748000000000002"/>
    <n v="51.6"/>
    <n v="87.2"/>
    <n v="2.1120000000000001"/>
    <n v="0.53700000000000003"/>
    <n v="141.44899999999998"/>
    <n v="13.809999999999999"/>
    <n v="60.2"/>
    <n v="87.5"/>
    <n v="29.410000000000004"/>
    <n v="0.35899999999999999"/>
    <n v="177.46899999999999"/>
    <n v="60.6"/>
    <n v="56.9"/>
    <n v="131.9"/>
    <x v="11"/>
    <x v="11"/>
    <n v="292.5"/>
    <n v="-9"/>
    <n v="30.300000000000004"/>
    <n v="21.300000000000011"/>
    <n v="151.05100000000002"/>
    <n v="51.641367521367535"/>
    <n v="1.0120995464324953"/>
    <n v="0.75866531729698172"/>
    <n v="1.8925524931139999E-4"/>
    <n v="1.7709541189787881"/>
    <n v="2.1388868271446228E-2"/>
    <n v="1.3142376937866211"/>
    <n v="0.89546724128723143"/>
    <n v="6.7216421813964838E-2"/>
    <n v="1.7090539069175719E-2"/>
    <n v="2.2940118959569928"/>
    <n v="0.28686193673610688"/>
    <n v="1.0784844903945923"/>
    <n v="0.60622251778841019"/>
    <n v="0.45388751964569102"/>
    <n v="5.5404834938049315E-3"/>
    <n v="2.144135011322498"/>
    <n v="0.6206703064441681"/>
    <n v="0.31128216671943665"/>
    <n v="0.99130332994461035"/>
    <n v="1.8892139731091737"/>
    <n v="5.9350856781005858E-2"/>
    <n v="2.8805173030537845"/>
    <n v="0.69356738734245305"/>
    <n v="0.58418507456779478"/>
    <n v="1.2777524619102478"/>
    <n v="54.280262258744983"/>
    <n v="1.0762384893851134"/>
    <n v="0.58650540709679166"/>
    <n v="20.361113834484073"/>
    <n v="1.1095631840749964"/>
    <n v="38.51958059403745"/>
    <n v="0.73638229173128655"/>
    <n v="25.56423774822008"/>
    <n v="0.37318089234370988"/>
    <n v="58.731472446656376"/>
    <n v="101.54426070966687"/>
  </r>
  <r>
    <x v="0"/>
    <n v="113"/>
    <n v="1"/>
    <n v="3335"/>
    <x v="5"/>
    <x v="1"/>
    <n v="4"/>
    <n v="30.5"/>
    <n v="284"/>
    <n v="1"/>
    <x v="2"/>
    <n v="12.6"/>
    <n v="11.1"/>
    <n v="7.4"/>
    <n v="1.5"/>
    <n v="3.6999999999999993"/>
    <n v="5.1999999999999993"/>
    <m/>
    <n v="5.742"/>
    <n v="5.35"/>
    <n v="3.722"/>
    <n v="3.8480000000000003"/>
    <n v="3.6159999999999997"/>
    <n v="3.7960000000000003"/>
    <n v="16.399999999999999"/>
    <n v="47.2"/>
    <n v="768"/>
    <x v="4"/>
    <x v="5"/>
    <n v="70.2"/>
    <n v="59.1"/>
    <n v="59.9"/>
    <n v="25"/>
    <n v="223.49494868987307"/>
    <n v="14040.399666595207"/>
    <n v="265.33073863401052"/>
    <n v="0"/>
    <n v="491.2"/>
    <n v="491.2"/>
    <x v="12"/>
    <n v="1"/>
    <n v="2968.378952630921"/>
    <n v="3955.0977180484015"/>
    <n v="3.0423828600372321E-2"/>
    <n v="6923.5070945079224"/>
    <n v="17.638046440367201"/>
    <n v="3921.0685708820806"/>
    <n v="6646.6894067391368"/>
    <n v="97.150052599700331"/>
    <m/>
    <n v="10664.908030220919"/>
    <n v="1000.4403232490677"/>
    <n v="5564.6163923906797"/>
    <n v="8213.2401106907473"/>
    <n v="3367.1777869871535"/>
    <n v="18.298062911915299"/>
    <n v="17163.332352980498"/>
    <n v="340.12735779209055"/>
    <n v="464.17316591139854"/>
    <n v="409.59301033890301"/>
    <n v="86.608147113741779"/>
    <n v="117.39627296489994"/>
    <n v="244.69015351733958"/>
    <n v="111.89647885368647"/>
    <n v="1.3324099722991689"/>
    <n v="1.6951219512195121"/>
    <n v="1.4759759759759759"/>
    <n v="42.873920862818068"/>
    <n v="36.766079555220102"/>
    <n v="32.421538416602161"/>
    <n v="57.125639709184185"/>
    <n v="62.322988514336522"/>
    <n v="47.853411807086964"/>
    <n v="4291.0612137013741"/>
    <n v="4233.9558363327251"/>
    <n v="9952.6514842503348"/>
    <n v="10632.242904822138"/>
    <n v="1427.6344342162365"/>
    <n v="21349.253224822238"/>
    <n v="0.98669201520912564"/>
    <n v="20.099350401222772"/>
    <n v="19.831868551776843"/>
    <n v="-369.99264281929345"/>
    <n v="2412.7335704064117"/>
    <n v="615.10649337088216"/>
    <n v="1273.5551786893056"/>
    <n v="3979.2842743580222"/>
    <n v="5252.8394530473279"/>
    <n v="10684.345194601319"/>
    <n v="50.04552188354252"/>
    <n v="2.905731201171875"/>
    <n v="1.5835654735565186"/>
    <m/>
    <n v="2.1504228026595755"/>
    <n v="5.610018253326416"/>
    <n v="2.9040153026580811"/>
    <n v="1.1109322309494019"/>
    <n v="3.6706342697143555"/>
    <n v="3.6706342697143555"/>
    <n v="1.7934957227803188"/>
    <n v="2.2991945743560791"/>
    <n v="2.435755729675293"/>
    <n v="0.64957112073898315"/>
    <n v="1.5406142473220825"/>
    <n v="1.5406142473220825"/>
    <n v="1.4044383501636166"/>
    <n v="0.91189670562744141"/>
    <n v="0.49305590987205505"/>
    <n v="0.66795026083461573"/>
    <n v="1.3409162759780884"/>
    <n v="0.45340362191200256"/>
    <n v="0.97918290143395192"/>
    <n v="86.253113395615586"/>
    <n v="62.631561908436232"/>
    <m/>
    <n v="148.88467530405183"/>
    <n v="0.9894976248347902"/>
    <n v="113.86843132613214"/>
    <n v="73.840214910564654"/>
    <n v="3.5660231237701225"/>
    <m/>
    <n v="191.2746693604669"/>
    <n v="23.002069631812983"/>
    <n v="135.54046261210655"/>
    <n v="53.350835835997586"/>
    <n v="51.875220718988487"/>
    <n v="0.28190256420492499"/>
    <n v="241.04842173129754"/>
    <n v="3.8536358233104617"/>
    <n v="3.5552680264879024"/>
    <n v="3.6865498570898283"/>
    <n v="2.5104834482287774"/>
    <n v="1.548002234712458"/>
    <n v="1.0189684547389475"/>
    <n v="-1.4635270767547905"/>
    <n v="0.72613682501134991"/>
    <n v="0.64846958942534194"/>
    <n v="0.39361556547640303"/>
    <n v="57.932835074845514"/>
    <n v="59.531370100837165"/>
    <n v="56.229558210174368"/>
    <n v="42.067164925154486"/>
    <n v="38.604283127217954"/>
    <n v="22.132829351386103"/>
    <n v="39.130045844199735"/>
    <n v="20.875769472411292"/>
    <n v="66.478761549010372"/>
    <n v="142.56947561228554"/>
    <n v="6.4729462323993427"/>
    <n v="209.04823716129593"/>
    <n v="0.53349718923229217"/>
    <x v="12"/>
    <x v="12"/>
    <x v="12"/>
    <n v="74.738385481932397"/>
    <n v="52.964445438153362"/>
    <n v="1.4111048433274824"/>
    <n v="127.70283092008574"/>
    <n v="58.525237806750276"/>
    <n v="41.474762193249745"/>
    <n v="122.41253689909375"/>
    <n v="96.41041676790681"/>
    <n v="32.475066363586294"/>
    <n v="21.672031285974413"/>
    <n v="20.489379074567069"/>
    <n v="20.489379074567069"/>
    <n v="-21.672031285974413"/>
    <n v="-19.032519402944306"/>
    <n v="27.748265764643055"/>
    <n v="38.685157382592699"/>
    <n v="17.773567800829028"/>
    <n v="8.5021371345578132"/>
    <n v="1.2940933691243792"/>
    <n v="1.2663844251906373"/>
    <n v="1.1825686441603001"/>
    <n v="1.6617215217744399"/>
    <n v="1.4162332441117411"/>
    <n v="1.1876167671948197"/>
    <n v="49.801474519306829"/>
    <x v="12"/>
    <n v="11.045304976106731"/>
    <n v="50.860237087857328"/>
    <n v="28.720220644037298"/>
    <n v="193.43891368421052"/>
    <n v="94.923104065040647"/>
    <n v="69.151217777777788"/>
    <n v="1.5021440856080737"/>
    <n v="3.0593345332115027"/>
    <n v="3.5223612944934128"/>
    <n v="55.819275250316217"/>
    <n v="63.958333333333329"/>
    <n v="63.958333333333329"/>
    <x v="12"/>
    <x v="12"/>
    <n v="28.271544845442349"/>
    <n v="71.130358351968155"/>
    <n v="41.269841269841265"/>
    <n v="12.466601090098587"/>
    <n v="1.1493676338045158"/>
    <n v="38.458287326563017"/>
    <n v="106.64908030220917"/>
    <n v="213.49253224822237"/>
    <n v="36.1"/>
    <n v="48.1"/>
    <n v="3.6999999999999999E-4"/>
    <n v="84.200369999999992"/>
    <n v="0.22471999999999998"/>
    <n v="49.2"/>
    <n v="83.4"/>
    <n v="1.2189999999999999"/>
    <n v="0"/>
    <n v="133.81900000000002"/>
    <n v="12.36"/>
    <n v="66.599999999999994"/>
    <n v="98.3"/>
    <n v="40.299999999999997"/>
    <n v="0.219"/>
    <n v="205.41900000000001"/>
    <n v="52.6"/>
    <n v="51.9"/>
    <n v="122"/>
    <x v="12"/>
    <x v="12"/>
    <n v="261.7"/>
    <n v="-3.3999999999999986"/>
    <n v="31.500000000000007"/>
    <n v="28.100000000000023"/>
    <n v="127.88099999999997"/>
    <n v="48.865494841421466"/>
    <n v="1.0489689636230468"/>
    <n v="0.76169499278068553"/>
    <n v="0"/>
    <n v="1.8106639564037321"/>
    <n v="1.2606833018875122E-2"/>
    <n v="1.4287755289077759"/>
    <n v="0.92651748061180117"/>
    <n v="4.4745031747817986E-2"/>
    <n v="0"/>
    <n v="2.4000380412673952"/>
    <n v="0.28418044939041137"/>
    <n v="1.6222133159637451"/>
    <n v="0.63852841168642038"/>
    <n v="0.62086754167079916"/>
    <n v="3.3739452016353605E-3"/>
    <n v="2.8849832145225998"/>
    <n v="0.47965766716003422"/>
    <n v="0.25589601722359656"/>
    <n v="0.81489931821823125"/>
    <n v="1.7476223348344209"/>
    <n v="7.9345633834600457E-2"/>
    <n v="2.5625216530526522"/>
    <n v="0.94911786174774171"/>
    <n v="0.67062146338820461"/>
    <n v="1.6197393251359464"/>
    <n v="58.596951189542878"/>
    <n v="1.144464771245441"/>
    <n v="0.16248361178525705"/>
    <n v="6.3407702952166423"/>
    <n v="0.7518576966489201"/>
    <n v="29.340540235172469"/>
    <n v="-0.32246156146994753"/>
    <n v="-12.583759481049034"/>
    <n v="1.0743192581188676"/>
    <n v="43.021749130950262"/>
    <n v="102.12596630676074"/>
  </r>
  <r>
    <x v="0"/>
    <n v="114"/>
    <n v="1"/>
    <n v="1311"/>
    <x v="6"/>
    <x v="1"/>
    <n v="4"/>
    <n v="34.5"/>
    <n v="287.8"/>
    <n v="0"/>
    <x v="2"/>
    <n v="13.3"/>
    <n v="12.6"/>
    <n v="11.3"/>
    <n v="0.70000000000000107"/>
    <n v="1.2999999999999989"/>
    <n v="2"/>
    <m/>
    <n v="6.38"/>
    <n v="5.58"/>
    <n v="4.2679999999999998"/>
    <n v="5.2580000000000009"/>
    <n v="4.2099999999999991"/>
    <n v="3.88"/>
    <n v="17.600000000000001"/>
    <n v="44.8"/>
    <n v="786.8"/>
    <x v="4"/>
    <x v="1"/>
    <n v="68.8"/>
    <n v="59"/>
    <n v="60.6"/>
    <n v="47.4"/>
    <n v="240.73438131423239"/>
    <n v="15123.415302922707"/>
    <n v="310.18774932014463"/>
    <n v="0"/>
    <n v="516.4"/>
    <n v="516.4"/>
    <x v="13"/>
    <n v="1"/>
    <n v="2738.1445740335084"/>
    <n v="3067.0508291726692"/>
    <m/>
    <n v="5805.1954032061785"/>
    <n v="11.402180496668686"/>
    <n v="4428.2983302808716"/>
    <n v="7653.4363595042987"/>
    <n v="298.95191369330109"/>
    <n v="34.423753058032432"/>
    <n v="12415.110356536501"/>
    <n v="1207.5981874138035"/>
    <n v="5293.5920016576883"/>
    <n v="8377.4735806050576"/>
    <n v="2828.9149917115628"/>
    <n v="13.355392664732699"/>
    <n v="16513.335966639039"/>
    <n v="472.13678238073732"/>
    <n v="372.56596455477614"/>
    <n v="428.32562253731442"/>
    <n v="120.72526830338309"/>
    <n v="78.663061034256074"/>
    <n v="327.59896645225928"/>
    <n v="65.821565554614438"/>
    <n v="1.1201201201201203"/>
    <n v="1.7283018867924529"/>
    <n v="1.5825688073394497"/>
    <n v="47.167138810198288"/>
    <n v="35.668618345783706"/>
    <n v="32.056466436291451"/>
    <n v="52.832861189801697"/>
    <n v="61.646140386297873"/>
    <n v="50.731563855598857"/>
    <n v="4629.8694571073356"/>
    <n v="5058.8608578532949"/>
    <n v="10878.574388727724"/>
    <n v="12965.330513504545"/>
    <n v="1189.8440737670949"/>
    <n v="24679.146808951515"/>
    <n v="1.0926573426573427"/>
    <n v="18.760249262053133"/>
    <n v="20.498524106264348"/>
    <n v="-201.57112682646402"/>
    <n v="2594.5755016510038"/>
    <n v="1203.1603010574472"/>
    <n v="663.72254455035272"/>
    <n v="3318.6127227517627"/>
    <n v="3982.3352673021154"/>
    <n v="12264.036452415014"/>
    <n v="49.693923972957826"/>
    <n v="2.8481605052947998"/>
    <n v="1.5063294172286987"/>
    <m/>
    <n v="2.1392327491352305"/>
    <n v="6.2462615966796875"/>
    <n v="2.5908176898956299"/>
    <n v="0.88922107219696045"/>
    <n v="3.1793098449707031"/>
    <n v="3.1793098449707031"/>
    <n v="1.5576514843471505"/>
    <n v="2.2020173072814941"/>
    <n v="2.7855575084686279"/>
    <n v="0.69226229190826416"/>
    <n v="1.5647931098937988"/>
    <n v="1.5647931098937988"/>
    <n v="1.5134785105030237"/>
    <n v="1.4020310640335083"/>
    <n v="0.42504018545150757"/>
    <n v="0.86270526756665555"/>
    <n v="1.1767423152923584"/>
    <n v="0.62492513656616211"/>
    <n v="0.99848899423156423"/>
    <n v="77.986752335494913"/>
    <n v="46.199888881184641"/>
    <m/>
    <n v="124.18664121667956"/>
    <n v="0.71221002154751745"/>
    <n v="114.72913650226963"/>
    <n v="68.05596885589614"/>
    <n v="9.5046076237794423"/>
    <n v="1.0944377699824286"/>
    <n v="193.38415075192762"/>
    <n v="26.59152108926957"/>
    <n v="147.45604946987046"/>
    <n v="57.99409061310589"/>
    <n v="44.266666875055257"/>
    <n v="0.20898426421699906"/>
    <n v="249.92579122224862"/>
    <n v="4.9426792525177188"/>
    <n v="5.1401491336655454"/>
    <n v="5.0295660002227622"/>
    <n v="2.6244560119124793"/>
    <n v="2.9751739061455309"/>
    <n v="1.5611485696222498"/>
    <n v="-0.91471620389002273"/>
    <n v="0.59240688319004675"/>
    <n v="0.5931881902950592"/>
    <n v="0.39329746606941179"/>
    <n v="62.798020440398602"/>
    <n v="59.327062769194406"/>
    <n v="58.999933039621325"/>
    <n v="37.201979559601391"/>
    <n v="35.192112999579813"/>
    <n v="23.204524162748037"/>
    <n v="64.912208012844388"/>
    <n v="21.502191571953372"/>
    <n v="93.850034287711168"/>
    <n v="152.56853046992001"/>
    <n v="7.4356347029134042"/>
    <n v="246.41856475763117"/>
    <n v="0.33125034920547863"/>
    <x v="13"/>
    <x v="13"/>
    <x v="13"/>
    <n v="49.816928489425237"/>
    <n v="46.553777283942765"/>
    <n v="1.070094230712574"/>
    <n v="96.370705773368002"/>
    <n v="51.693020290396298"/>
    <n v="48.306979709603702"/>
    <n v="111.60010579526519"/>
    <n v="82.543841457026076"/>
    <n v="36.491899041152521"/>
    <n v="32.726912967600839"/>
    <n v="10.061878242790243"/>
    <n v="10.06187824279025"/>
    <n v="-32.726912967600839"/>
    <n v="-28.525371989488839"/>
    <n v="14.7847108959621"/>
    <n v="21.613451861103368"/>
    <n v="53.034414005703553"/>
    <n v="21.522085423176772"/>
    <n v="1.2061223168103716"/>
    <n v="1.1634643819757748"/>
    <n v="1.2563082856797458"/>
    <n v="1.7736449440654565"/>
    <n v="1.3388046153178956"/>
    <n v="1.204703119253991"/>
    <n v="52.535570268587307"/>
    <x v="13"/>
    <n v="20.611074932775505"/>
    <n v="52.615071945804075"/>
    <n v="56.938059666099051"/>
    <n v="233.00449729729732"/>
    <n v="96.380137056603758"/>
    <n v="99.32763987767585"/>
    <n v="1.2223628892710801"/>
    <n v="2.6881240979913219"/>
    <n v="2.8044132649271671"/>
    <n v="68.067985195898871"/>
    <n v="65.632943568886631"/>
    <n v="65.632943568886631"/>
    <x v="13"/>
    <x v="13"/>
    <n v="31.594865128557338"/>
    <n v="55.978606339845129"/>
    <n v="15.037593984962406"/>
    <n v="34.761043999279835"/>
    <n v="1.2210463334156927"/>
    <n v="36.19911716985915"/>
    <n v="124.15110356536501"/>
    <n v="246.79146808951515"/>
    <n v="33.299999999999997"/>
    <n v="37.299999999999997"/>
    <n v="0"/>
    <n v="70.599999999999994"/>
    <n v="0.14307"/>
    <n v="53"/>
    <n v="91.6"/>
    <n v="3.5780000000000003"/>
    <n v="0.41200000000000003"/>
    <n v="148.58999999999997"/>
    <n v="14.219999999999999"/>
    <n v="65.400000000000006"/>
    <n v="103.5"/>
    <n v="34.950000000000003"/>
    <n v="0.16499999999999998"/>
    <n v="204.01500000000001"/>
    <n v="57.2"/>
    <n v="62.5"/>
    <n v="134.4"/>
    <x v="13"/>
    <x v="13"/>
    <n v="304.89999999999998"/>
    <n v="-4.2000000000000028"/>
    <n v="29.099999999999994"/>
    <n v="24.899999999999991"/>
    <n v="156.31"/>
    <n v="51.265988848802891"/>
    <n v="0.94843744826316823"/>
    <n v="0.56186087262630457"/>
    <n v="0"/>
    <n v="1.5102983208894727"/>
    <n v="8.9365264663696289E-3"/>
    <n v="1.373133375644684"/>
    <n v="0.81452650213241573"/>
    <n v="0.11375570625305177"/>
    <n v="1.3098756561279299E-2"/>
    <n v="2.3145143405914306"/>
    <n v="0.31312686109542848"/>
    <n v="1.8217546105384828"/>
    <n v="0.71649147212505337"/>
    <n v="0.54689519190788272"/>
    <n v="2.5819086313247676E-3"/>
    <n v="3.0877231832027441"/>
    <n v="0.80196176862716684"/>
    <n v="0.26565011590719223"/>
    <n v="1.159475879609585"/>
    <n v="1.8849170638024551"/>
    <n v="9.1863995075225816E-2"/>
    <n v="3.0443929434120394"/>
    <n v="0.57117160701751712"/>
    <n v="0.5488763862252235"/>
    <n v="1.120047993242741"/>
    <n v="50.995279707958971"/>
    <n v="1.0763278275333372"/>
    <n v="0.72987860282060879"/>
    <n v="23.97452025370249"/>
    <n v="1.5340946225225667"/>
    <n v="50.390821784102947"/>
    <n v="-4.3330239790704717E-2"/>
    <n v="-1.4232801282919096"/>
    <n v="1.5774248623132714"/>
    <n v="81.387911011205333"/>
    <n v="100.1513292361924"/>
  </r>
  <r>
    <x v="0"/>
    <n v="115"/>
    <n v="1"/>
    <s v="352HYB"/>
    <x v="0"/>
    <x v="2"/>
    <n v="1"/>
    <n v="32.5"/>
    <n v="271.60000000000002"/>
    <n v="5"/>
    <x v="3"/>
    <n v="11.1"/>
    <n v="10.7"/>
    <n v="7.4444444444444446"/>
    <n v="0.40000000000000036"/>
    <n v="3.2555555555555546"/>
    <n v="3.655555555555555"/>
    <m/>
    <n v="5.9539999999999997"/>
    <n v="4.234"/>
    <n v="4.2279999999999998"/>
    <n v="3.3239999999999994"/>
    <n v="4.5220000000000002"/>
    <n v="6.0359999999999996"/>
    <n v="16"/>
    <n v="47.2"/>
    <n v="759.6"/>
    <x v="1"/>
    <x v="4"/>
    <n v="48.7"/>
    <n v="42.5"/>
    <n v="45.9"/>
    <n v="37.799999999999997"/>
    <n v="107.0905599501713"/>
    <n v="6727.6431571896619"/>
    <n v="237.11352678617564"/>
    <n v="10"/>
    <n v="322.3"/>
    <n v="358.11111111111109"/>
    <x v="14"/>
    <n v="0.74495676273599842"/>
    <n v="2711.5494198093661"/>
    <n v="3375.2719643597184"/>
    <n v="0.15297995234148365"/>
    <n v="6086.9743641214263"/>
    <n v="12.465547069774171"/>
    <n v="3396.9006678306714"/>
    <n v="6488.0802755565819"/>
    <n v="83.733601462026058"/>
    <n v="5.3501185518333072"/>
    <n v="9974.0646634011136"/>
    <n v="614.11307033140383"/>
    <n v="4933.593827087403"/>
    <n v="8773.5743558370978"/>
    <n v="2044.1523756898805"/>
    <n v="14.307422098553468"/>
    <n v="15765.627980712934"/>
    <n v="353.37184538906246"/>
    <n v="413.68309409370147"/>
    <n v="387.14614466366032"/>
    <n v="62.304658911027758"/>
    <n v="109.76379708976654"/>
    <n v="282.98257374516942"/>
    <n v="163.24957716289398"/>
    <n v="1.2447761194029852"/>
    <n v="1.91"/>
    <n v="1.7783333333333331"/>
    <n v="44.546752747836521"/>
    <n v="34.057335524355246"/>
    <n v="31.293354334651134"/>
    <n v="55.450734017456206"/>
    <n v="65.049510851518519"/>
    <n v="55.650015125121264"/>
    <n v="3761.6755395454106"/>
    <n v="5220.1217762759406"/>
    <n v="10424.304249418215"/>
    <n v="6090.5423892365397"/>
    <n v="1442.5069335968628"/>
    <n v="16983.327488922183"/>
    <n v="1.3877118644067796"/>
    <n v="22.149225715626468"/>
    <n v="30.736743312998595"/>
    <n v="-364.77487171473922"/>
    <n v="1267.9584992806413"/>
    <n v="-539.32330603096125"/>
    <n v="1171.9182875419924"/>
    <n v="3553.4525795611571"/>
    <n v="4725.3708671031491"/>
    <n v="7009.2628255210693"/>
    <n v="41.271434176212189"/>
    <n v="2.1650466918945312"/>
    <n v="0.72337275743484497"/>
    <m/>
    <n v="1.3655735003934053"/>
    <n v="5.4069128036499023"/>
    <n v="2.108375072479248"/>
    <n v="0.49134412407875061"/>
    <n v="3.4466552734375"/>
    <n v="3.4466552734375"/>
    <n v="1.0684572483428758"/>
    <n v="2.3692207336425781"/>
    <n v="1.1180787086486816"/>
    <n v="0.40134379267692566"/>
    <n v="1.8141466379165649"/>
    <n v="1.8141466379165649"/>
    <n v="0.8100986373368948"/>
    <n v="0.90758758783340454"/>
    <n v="0.68158173561096191"/>
    <n v="0.75045673991197459"/>
    <n v="1.3717994689941406"/>
    <n v="0.58994495868682861"/>
    <n v="0.95258083016195971"/>
    <n v="58.706311012668039"/>
    <n v="24.415797879514152"/>
    <m/>
    <n v="83.122108892182183"/>
    <n v="0.67400126056062482"/>
    <n v="71.619406917422978"/>
    <n v="31.87880119945968"/>
    <n v="2.8860085904300612"/>
    <n v="0.18440014320192069"/>
    <n v="106.56861685051466"/>
    <n v="14.549694190300649"/>
    <n v="55.161462151869912"/>
    <n v="35.212196073046762"/>
    <n v="37.083921597469555"/>
    <n v="0.25955761697343938"/>
    <n v="127.71713743935967"/>
    <n v="2.1315007234847703"/>
    <n v="1.5106086134889298"/>
    <n v="1.7838011418870996"/>
    <n v="1.1739178095231764"/>
    <n v="-1.1755674832537903"/>
    <n v="0.67845484726777527"/>
    <n v="0.2380996338276487"/>
    <n v="0.41589732787409428"/>
    <n v="0.44511400710446919"/>
    <n v="0.63834776489609613"/>
    <n v="70.626589959136012"/>
    <n v="67.204969937711169"/>
    <n v="43.19033706659819"/>
    <n v="29.373410040864002"/>
    <n v="29.913873466310008"/>
    <n v="27.570455131571968"/>
    <n v="34.140500291479398"/>
    <n v="35.579396603747334"/>
    <n v="78.22989382868937"/>
    <n v="83.550028154409901"/>
    <n v="8.5099969334626504"/>
    <n v="161.77992198309926"/>
    <n v="1.042146315958558"/>
    <x v="14"/>
    <x v="14"/>
    <x v="14"/>
    <n v="37.478906625943601"/>
    <n v="-3.7005954042876539"/>
    <n v="-10.127804456147539"/>
    <n v="33.77831122165594"/>
    <n v="110.95553706046475"/>
    <n v="-10.955537060464792"/>
    <n v="12.143764396227311"/>
    <n v="21.020961860390514"/>
    <n v="-0.3672005307005719"/>
    <n v="-16.457944765553087"/>
    <n v="-3.333394873587082"/>
    <n v="-3.333394873587082"/>
    <n v="16.457944765553066"/>
    <n v="22.979727805522099"/>
    <n v="-10.456462439508485"/>
    <n v="90.077258100814831"/>
    <n v="55.211305132584599"/>
    <n v="34.127414858286549"/>
    <n v="0.78354637971834229"/>
    <n v="0.7359714018836272"/>
    <n v="0.66101628057114492"/>
    <n v="1.7428113200960504"/>
    <n v="1.4517646278215328"/>
    <n v="1.2255350755308729"/>
    <n v="35.861890982254536"/>
    <x v="14"/>
    <n v="3.9199851712972094"/>
    <n v="37.647084474875712"/>
    <n v="13.020137875753907"/>
    <n v="219.57925444776117"/>
    <n v="124.46640079999997"/>
    <n v="67.374820799999995"/>
    <n v="0.98599783360208337"/>
    <n v="1.693931100222871"/>
    <n v="1.6594904377818869"/>
    <n v="31.975347543491832"/>
    <n v="47.144696038850853"/>
    <n v="42.430226434965775"/>
    <x v="14"/>
    <x v="14"/>
    <n v="111.60832674081351"/>
    <n v="38.108057764161217"/>
    <n v="32.932932932932928"/>
    <n v="66.081731331733209"/>
    <n v="1.003611454539123"/>
    <n v="30.107094169847493"/>
    <n v="99.740646634011142"/>
    <n v="169.83327488922185"/>
    <n v="33.5"/>
    <n v="41.7"/>
    <n v="1.89E-3"/>
    <n v="75.201890000000006"/>
    <n v="0.15160000000000001"/>
    <n v="40"/>
    <n v="76.400000000000006"/>
    <n v="0.98599999999999999"/>
    <n v="6.3E-2"/>
    <n v="117.449"/>
    <n v="7.35"/>
    <n v="60"/>
    <n v="106.7"/>
    <n v="24.86"/>
    <n v="0.17399999999999999"/>
    <n v="191.73399999999998"/>
    <n v="47.2"/>
    <n v="65.5"/>
    <n v="130.80000000000001"/>
    <x v="14"/>
    <x v="14"/>
    <n v="213.1"/>
    <n v="-7.2000000000000028"/>
    <n v="10.900000000000006"/>
    <n v="3.7000000000000028"/>
    <n v="95.650999999999996"/>
    <n v="44.885499765368372"/>
    <n v="0.72529064178466796"/>
    <n v="0.30164643985033035"/>
    <n v="0"/>
    <n v="1.0269370816349983"/>
    <n v="8.1968798103332526E-3"/>
    <n v="0.84335002899169931"/>
    <n v="0.37538691079616554"/>
    <n v="3.3984020996093753E-2"/>
    <n v="2.1713928222656252E-3"/>
    <n v="1.2548923536062242"/>
    <n v="0.1741377239227295"/>
    <n v="0.67084722518920903"/>
    <n v="0.42823382678627969"/>
    <n v="0.450996854186058"/>
    <n v="3.1566151499748227E-3"/>
    <n v="1.5532345213115217"/>
    <n v="0.42838134145736695"/>
    <n v="0.44643603682518007"/>
    <n v="0.98159741580486293"/>
    <n v="1.0483523332702738"/>
    <n v="0.10678003752231599"/>
    <n v="2.0299497490751364"/>
    <n v="0.41496868753433236"/>
    <n v="-7.1049126029014531E-2"/>
    <n v="0.34391956150531788"/>
    <n v="120.65864637592469"/>
    <n v="-5.8884405024446834E-2"/>
    <n v="0.77505739546891217"/>
    <n v="38.181112405468923"/>
    <n v="1.0030126674401381"/>
    <n v="49.410714127141311"/>
    <n v="0.47671522776361464"/>
    <n v="23.484090085521103"/>
    <n v="0.52629743967652343"/>
    <n v="95.675150005275299"/>
    <n v="104.97796809851589"/>
  </r>
  <r>
    <x v="0"/>
    <n v="116"/>
    <n v="1"/>
    <s v="354A"/>
    <x v="1"/>
    <x v="2"/>
    <n v="1"/>
    <n v="29.5"/>
    <n v="271.2"/>
    <n v="8"/>
    <x v="2"/>
    <n v="11"/>
    <n v="10.8"/>
    <n v="8.1"/>
    <n v="0.19999999999999929"/>
    <n v="2.7000000000000011"/>
    <n v="2.9000000000000004"/>
    <m/>
    <n v="5.8979999999999997"/>
    <n v="5.0299999999999994"/>
    <n v="4.8360000000000003"/>
    <n v="5.0999999999999996"/>
    <n v="4.3880000000000008"/>
    <n v="4.7039999999999997"/>
    <n v="17.600000000000001"/>
    <n v="49.2"/>
    <n v="871.2"/>
    <x v="5"/>
    <x v="0"/>
    <n v="46.3"/>
    <n v="46.1"/>
    <n v="46"/>
    <n v="24.5"/>
    <n v="106.30714837184834"/>
    <n v="6678.4276750162571"/>
    <n v="197.93004125198084"/>
    <n v="0"/>
    <n v="452.3"/>
    <n v="452.3"/>
    <x v="15"/>
    <n v="1.0948859676047666"/>
    <n v="2679.1727103191051"/>
    <n v="3423.83702859511"/>
    <n v="1.2440750621632823"/>
    <n v="6104.2538139763783"/>
    <n v="15.238907739328639"/>
    <n v="3173.9453620928957"/>
    <n v="5607.8516501226823"/>
    <n v="70.385938599780289"/>
    <n v="0.24667969135437012"/>
    <n v="8852.429630506711"/>
    <n v="528.05368768632275"/>
    <n v="3949.9585578118531"/>
    <n v="6353.9292374637389"/>
    <n v="1624.50139867385"/>
    <m/>
    <n v="11928.389193949442"/>
    <n v="249.83416513912115"/>
    <n v="219.71139738876653"/>
    <n v="232.96541519892256"/>
    <n v="44.979331979435507"/>
    <n v="55.429513979925524"/>
    <n v="198.54678377523385"/>
    <n v="53.291256238646902"/>
    <n v="1.2779456193353473"/>
    <n v="1.7668393782383423"/>
    <n v="1.6086065573770492"/>
    <n v="43.890257383872807"/>
    <n v="35.853946256234963"/>
    <n v="33.113930922168691"/>
    <n v="56.089362155221146"/>
    <n v="63.348164110757132"/>
    <n v="53.267286421931189"/>
    <n v="4126.8061306578165"/>
    <n v="4031.0363681320023"/>
    <n v="9698.8650412506486"/>
    <n v="7794.2445557737792"/>
    <n v="1541.0225424608302"/>
    <n v="18065.659749187696"/>
    <n v="0.97679324894514774"/>
    <n v="22.843373493975907"/>
    <n v="22.313253012048197"/>
    <n v="-952.86076856492082"/>
    <n v="1576.81528199068"/>
    <n v="-917.06802903507014"/>
    <n v="-176.84757284596344"/>
    <n v="2322.8928693317366"/>
    <n v="2146.0452964857732"/>
    <n v="9213.2301186809855"/>
    <n v="50.998580990629193"/>
    <n v="2.0398013591766357"/>
    <n v="0.7306596040725708"/>
    <n v="6.2110195160000004"/>
    <n v="1.3063622125168557"/>
    <n v="5.125147819519043"/>
    <n v="1.9509475231170654"/>
    <n v="0.51786524057388306"/>
    <n v="3.2052648067474365"/>
    <n v="3.2052648067474365"/>
    <n v="1.0531242745005398"/>
    <n v="2.2140200138092041"/>
    <n v="1.4150567054748535"/>
    <n v="0.46902990341186523"/>
    <n v="1.7338656187057495"/>
    <n v="1.7338656187057495"/>
    <n v="0.95455179217227848"/>
    <n v="0.90436035394668579"/>
    <n v="0.4385337233543396"/>
    <n v="0.6372231882821292"/>
    <n v="1.3875977993011475"/>
    <n v="0.44157463312149048"/>
    <n v="0.94076931222368787"/>
    <n v="54.649801359778614"/>
    <n v="25.016594077223104"/>
    <n v="7.7269744904650606E-2"/>
    <n v="79.743665181906366"/>
    <n v="0.78101654772072038"/>
    <n v="61.922008426840321"/>
    <n v="29.041114438934297"/>
    <n v="2.2560557188376169"/>
    <n v="7.9067373323748243E-3"/>
    <n v="93.227085321944614"/>
    <n v="11.691214329032734"/>
    <n v="55.894153435794443"/>
    <n v="29.801828165334442"/>
    <n v="28.166671226999902"/>
    <m/>
    <n v="113.8626528281288"/>
    <n v="1.2257654672762044"/>
    <n v="1.4739691075845849"/>
    <n v="1.3647595058488975"/>
    <n v="0.66110973336924606"/>
    <n v="-0.43056107078899125"/>
    <n v="0.36586548742829028"/>
    <n v="5.433669474286746E-2"/>
    <n v="0.45776184825504085"/>
    <n v="0.46899503386176217"/>
    <n v="0.53318328185375907"/>
    <n v="68.531840410288183"/>
    <n v="66.420620373363292"/>
    <n v="49.089101691811507"/>
    <n v="31.371261930533016"/>
    <n v="31.150941101124761"/>
    <n v="26.173488343292977"/>
    <n v="37.321198529910554"/>
    <n v="17.677453874936813"/>
    <n v="61.803417043038237"/>
    <n v="108.15276592806646"/>
    <n v="6.8047646381908748"/>
    <n v="169.95618297110471"/>
    <n v="0.47365718602979656"/>
    <x v="15"/>
    <x v="15"/>
    <x v="15"/>
    <n v="24.600809896929768"/>
    <n v="11.363660563997485"/>
    <n v="2.1648666605609828"/>
    <n v="35.964470460927259"/>
    <n v="68.403092223078133"/>
    <n v="31.596907776921846"/>
    <n v="23.892564558090655"/>
    <n v="18.57295490588389"/>
    <n v="12.124374290397629"/>
    <n v="-6.0278549910458779"/>
    <n v="-0.76071372640014445"/>
    <n v="-0.76071372640014445"/>
    <n v="6.0278549910458779"/>
    <n v="9.7345921816597301"/>
    <n v="-2.6194371018361644"/>
    <n v="-6.6942665359985218"/>
    <n v="76.729097649160096"/>
    <n v="45.146399682443608"/>
    <n v="0.7503583994779931"/>
    <n v="0.69408686382401685"/>
    <n v="0.7025153961307381"/>
    <n v="1.7409843261908731"/>
    <n v="1.5172802272880295"/>
    <n v="1.3587628078041956"/>
    <n v="43.143979594347442"/>
    <x v="15"/>
    <n v="1.2462187749721474"/>
    <n v="45.860317756718075"/>
    <n v="7.6341008355178737"/>
    <n v="220.14258271903321"/>
    <n v="152.36557181347155"/>
    <n v="129.11527868852457"/>
    <n v="0.92658191522174671"/>
    <n v="1.2804385530777569"/>
    <n v="1.0959637928587147"/>
    <n v="40.919783917812332"/>
    <n v="51.916896235078049"/>
    <n v="51.916896235078049"/>
    <x v="15"/>
    <x v="15"/>
    <n v="60.870439087686435"/>
    <n v="33.228797225131288"/>
    <n v="26.363636363636367"/>
    <n v="70.94510897686466"/>
    <n v="0.97711143062250327"/>
    <n v="16.324368800240084"/>
    <n v="88.524296305067111"/>
    <n v="180.65659749187697"/>
    <n v="33.1"/>
    <n v="42.3"/>
    <n v="1.537E-2"/>
    <n v="75.415369999999996"/>
    <n v="0.18826999999999999"/>
    <n v="38.6"/>
    <n v="68.2"/>
    <n v="0.85600000000000009"/>
    <n v="3.0000000000000001E-3"/>
    <n v="107.65899999999999"/>
    <n v="6.3199999999999994"/>
    <n v="48.8"/>
    <n v="78.5"/>
    <n v="20.07"/>
    <n v="0"/>
    <n v="147.37"/>
    <n v="47.4"/>
    <n v="46.3"/>
    <n v="111.4"/>
    <x v="15"/>
    <x v="15"/>
    <n v="207.5"/>
    <n v="-8.7999999999999972"/>
    <n v="21.900000000000006"/>
    <n v="13.100000000000023"/>
    <n v="99.841000000000008"/>
    <n v="48.116144578313261"/>
    <n v="0.67517424988746644"/>
    <n v="0.30906901252269742"/>
    <n v="9.5463369960920009E-4"/>
    <n v="0.98519789610977293"/>
    <n v="9.6491157998085022E-3"/>
    <n v="0.75306574392318726"/>
    <n v="0.35318409407138823"/>
    <n v="2.7437066745758059E-2"/>
    <n v="9.6157944202423083E-5"/>
    <n v="1.133783062684536"/>
    <n v="0.13992606487274167"/>
    <n v="0.69054767227172842"/>
    <n v="0.36818847417831424"/>
    <n v="0.34798682967424394"/>
    <n v="0"/>
    <n v="1.4067229761242868"/>
    <n v="0.42866680777072902"/>
    <n v="0.20304111391305923"/>
    <n v="0.70986663174629194"/>
    <n v="1.2422296911178599"/>
    <n v="7.81587100625038E-2"/>
    <n v="1.9520963228641524"/>
    <n v="0.32439893615245824"/>
    <n v="0.150142980158329"/>
    <n v="0.47454191631078735"/>
    <n v="68.360438773126759"/>
    <n v="0.21963431313924195"/>
    <n v="0.81831326017961636"/>
    <n v="41.919717310822648"/>
    <n v="0.96689842675437943"/>
    <n v="49.531286721329806"/>
    <n v="0.54537334673986559"/>
    <n v="27.93782972449247"/>
    <n v="0.42152508001451383"/>
    <n v="77.835720210831965"/>
    <n v="106.29598425530155"/>
  </r>
  <r>
    <x v="0"/>
    <n v="117"/>
    <n v="1"/>
    <n v="3390"/>
    <x v="2"/>
    <x v="2"/>
    <n v="1"/>
    <n v="32"/>
    <n v="252.8"/>
    <n v="3"/>
    <x v="2"/>
    <n v="12.8"/>
    <n v="12.1"/>
    <n v="9.5"/>
    <n v="0.70000000000000107"/>
    <n v="2.5999999999999996"/>
    <n v="3.3000000000000007"/>
    <m/>
    <n v="6.3000000000000007"/>
    <n v="5.0220000000000002"/>
    <n v="4.7040000000000006"/>
    <n v="4.952"/>
    <n v="4.2859999999999996"/>
    <n v="6.169999999999999"/>
    <n v="16"/>
    <n v="39.799999999999997"/>
    <n v="640"/>
    <x v="5"/>
    <x v="0"/>
    <n v="51"/>
    <n v="49.5"/>
    <n v="47.2"/>
    <n v="41.3"/>
    <n v="129.59332493538753"/>
    <n v="8141.3118590909153"/>
    <n v="177.71539027795458"/>
    <n v="0"/>
    <n v="491.1"/>
    <n v="491.1"/>
    <x v="16"/>
    <n v="0.84810825634639586"/>
    <n v="2484.9124533775384"/>
    <n v="3164.823352673021"/>
    <n v="7.2038178615830922E-2"/>
    <n v="5649.8078442291762"/>
    <n v="3.812526674542744"/>
    <n v="3239.726613120728"/>
    <n v="5821.6407159631353"/>
    <n v="103.93437662397463"/>
    <n v="3.1246094238220219"/>
    <n v="9168.4263151316627"/>
    <n v="257.39484044757569"/>
    <n v="4846.0623237035952"/>
    <n v="7845.6077964787519"/>
    <n v="1234.910364557571"/>
    <n v="4.2611927329117822"/>
    <n v="13930.841677472828"/>
    <n v="251.32989077874905"/>
    <n v="432.94685112192417"/>
    <n v="331.24135332974606"/>
    <n v="53.915297124513536"/>
    <n v="146.03051914389701"/>
    <n v="189.77266880643674"/>
    <n v="183.99700731960149"/>
    <n v="1.273615635179153"/>
    <n v="1.796954314720812"/>
    <n v="1.6189655172413793"/>
    <n v="43.982247217764694"/>
    <n v="35.335689045936384"/>
    <n v="34.786572383060147"/>
    <n v="56.016477726859918"/>
    <n v="63.496618894728329"/>
    <n v="56.318261151195649"/>
    <n v="3901.393493576461"/>
    <n v="4217.0664111065071"/>
    <n v="9150.4675196850403"/>
    <n v="7064.2765234458784"/>
    <n v="1032.0076150020723"/>
    <n v="16714.476274347286"/>
    <n v="1.0809128630705396"/>
    <n v="23.341404358353511"/>
    <n v="25.230024213075065"/>
    <n v="-661.66688045573301"/>
    <n v="1604.5743048566283"/>
    <n v="-89.100190601177019"/>
    <n v="944.66883012713424"/>
    <n v="3628.5413853722448"/>
    <n v="4573.210215499379"/>
    <n v="7546.0499592156229"/>
    <n v="45.146792728390785"/>
    <n v="2.6088793277740479"/>
    <n v="0.92051225900650024"/>
    <m/>
    <n v="1.6630823000941308"/>
    <n v="6.8464665412902832"/>
    <n v="1.9138046503067017"/>
    <n v="0.40311664342880249"/>
    <n v="2.954622745513916"/>
    <n v="2.954622745513916"/>
    <n v="0.96672239414093331"/>
    <n v="2.53662109375"/>
    <n v="1.731709361076355"/>
    <n v="0.45942863821983337"/>
    <n v="2.0802803039550781"/>
    <n v="2.0802803039550781"/>
    <n v="1.0461889466219763"/>
    <n v="0.88085484504699707"/>
    <n v="0.34377050399780273"/>
    <n v="0.59637102712734991"/>
    <n v="1.2902641296386719"/>
    <n v="0.55310571193695068"/>
    <n v="0.87181052366116474"/>
    <n v="64.828367309449533"/>
    <n v="29.132586937255681"/>
    <m/>
    <n v="93.960954246705214"/>
    <n v="0.26102336315033603"/>
    <n v="62.002038579128303"/>
    <n v="23.468002646675096"/>
    <n v="3.070868732140053"/>
    <n v="9.2320420744716775E-2"/>
    <n v="88.633230378688168"/>
    <n v="6.5291318170173618"/>
    <n v="83.919714903169492"/>
    <n v="36.044969059431409"/>
    <n v="25.689597085391"/>
    <n v="8.8644753136328927E-2"/>
    <n v="145.74292580112822"/>
    <n v="-0.38055170485836037"/>
    <n v="5.1917904929490959"/>
    <n v="2.0712788621769205"/>
    <n v="-0.20188062359437353"/>
    <n v="1.99251602945829"/>
    <n v="-0.40461316361289895"/>
    <n v="1.1433605829778466"/>
    <n v="0.44938023501648866"/>
    <n v="0.37850372640126562"/>
    <n v="0.42951729639479574"/>
    <n v="68.995007372142311"/>
    <n v="69.953490710225395"/>
    <n v="57.580643754662333"/>
    <n v="31.004992627857682"/>
    <n v="26.477656908596632"/>
    <n v="24.731882430174444"/>
    <n v="34.365613612516562"/>
    <n v="14.497030455382891"/>
    <n v="54.570737134100213"/>
    <n v="91.14782600050799"/>
    <n v="5.7080930662007576"/>
    <n v="145.71856313460822"/>
    <n v="0.42184698398933335"/>
    <x v="16"/>
    <x v="16"/>
    <x v="16"/>
    <n v="27.636424966611742"/>
    <n v="8.9709721912922049"/>
    <n v="3.0806499426491825"/>
    <n v="36.607397157903947"/>
    <n v="75.494099860210156"/>
    <n v="24.505900139789841"/>
    <n v="65.393946828500688"/>
    <n v="49.55410129065293"/>
    <n v="21.547938604048518"/>
    <n v="21.917676324041189"/>
    <n v="-12.576966412756313"/>
    <n v="-12.576966412756313"/>
    <n v="-21.917676324041189"/>
    <n v="-35.349928528671505"/>
    <n v="-53.591976284092482"/>
    <n v="-140.19624790459517"/>
    <n v="57.085332755920049"/>
    <n v="39.175058776270802"/>
    <n v="0.92829772261820664"/>
    <n v="0.64546387028697538"/>
    <n v="0.8154603178025468"/>
    <n v="1.7915397825209669"/>
    <n v="1.4977172830930494"/>
    <n v="1.2829428039382504"/>
    <n v="42.264420419130026"/>
    <x v="16"/>
    <n v="1.6351353574597087"/>
    <n v="48.478905991683568"/>
    <n v="9.5863969749113682"/>
    <n v="253.53005863192186"/>
    <n v="145.19743675126907"/>
    <n v="102.18605682758619"/>
    <n v="1.0290217033245956"/>
    <n v="1.3180705480256867"/>
    <n v="1.6946630634727282"/>
    <n v="37.087451748090864"/>
    <n v="76.734375"/>
    <n v="76.734375"/>
    <x v="16"/>
    <x v="16"/>
    <n v="61.773601586996598"/>
    <n v="59.049415680011286"/>
    <n v="25.781250000000007"/>
    <n v="62.629395851527939"/>
    <n v="1.0812596562013892"/>
    <n v="17.056829189726169"/>
    <n v="91.684263151316628"/>
    <n v="167.14476274347285"/>
    <n v="30.7"/>
    <n v="39.1"/>
    <n v="8.8999999999999995E-4"/>
    <n v="69.80089000000001"/>
    <n v="4.931E-2"/>
    <n v="39.4"/>
    <n v="70.8"/>
    <n v="1.264"/>
    <n v="3.7999999999999999E-2"/>
    <n v="111.50200000000002"/>
    <n v="3.1800000000000006"/>
    <n v="58"/>
    <n v="93.9"/>
    <n v="14.779999999999998"/>
    <n v="5.1000000000000004E-2"/>
    <n v="166.73099999999999"/>
    <n v="48.2"/>
    <n v="52.1"/>
    <n v="113.05"/>
    <x v="16"/>
    <x v="16"/>
    <n v="206.5"/>
    <n v="-8.8000000000000043"/>
    <n v="18.699999999999996"/>
    <n v="9.8999999999999773"/>
    <n v="94.997999999999976"/>
    <n v="46.003874092009674"/>
    <n v="0.80092595362663266"/>
    <n v="0.35992029327154157"/>
    <n v="0"/>
    <n v="1.1608462468981744"/>
    <n v="3.3759926515102385E-3"/>
    <n v="0.75403903222084045"/>
    <n v="0.28540658354759213"/>
    <n v="3.7346431503295897E-2"/>
    <n v="1.1227566432952881E-3"/>
    <n v="1.0779148039150237"/>
    <n v="8.0664550781250025E-2"/>
    <n v="1.0043914294242859"/>
    <n v="0.43140349128842359"/>
    <n v="0.30746542892456047"/>
    <n v="1.06094295501709E-3"/>
    <n v="1.7443212925922873"/>
    <n v="0.42457203531265264"/>
    <n v="0.17910443258285524"/>
    <n v="0.67419744616746902"/>
    <n v="1.126091285192836"/>
    <n v="7.0520978271961215E-2"/>
    <n v="1.8002887313603051"/>
    <n v="0.32946699690818781"/>
    <n v="0.10630215096473689"/>
    <n v="0.43576914787292476"/>
    <n v="75.605856567951463"/>
    <n v="0.14060041879056928"/>
    <n v="0.72237392744528139"/>
    <n v="40.125448482891571"/>
    <n v="0.6394424844621307"/>
    <n v="35.518885016792026"/>
    <n v="5.5967438768017796E-2"/>
    <n v="3.1088034820797099"/>
    <n v="0.5834750456941129"/>
    <n v="56.784249453864675"/>
    <n v="114.70382300508417"/>
  </r>
  <r>
    <x v="0"/>
    <n v="118"/>
    <n v="1"/>
    <n v="3382"/>
    <x v="3"/>
    <x v="2"/>
    <n v="1"/>
    <n v="33.5"/>
    <n v="255.8"/>
    <n v="1"/>
    <x v="2"/>
    <n v="11.6"/>
    <n v="11.3"/>
    <n v="10.5"/>
    <n v="0.29999999999999893"/>
    <n v="0.80000000000000071"/>
    <n v="1.0999999999999996"/>
    <m/>
    <n v="5.1440000000000001"/>
    <n v="4.1319999999999997"/>
    <n v="4.1839999999999993"/>
    <n v="4.6539999999999999"/>
    <n v="3.528"/>
    <n v="5.25"/>
    <n v="16"/>
    <n v="42.6"/>
    <n v="680.8"/>
    <x v="5"/>
    <x v="6"/>
    <n v="52.3"/>
    <n v="49"/>
    <n v="53"/>
    <n v="47.9"/>
    <n v="152.97175049074289"/>
    <n v="9609.9913093294508"/>
    <n v="238.15350665395283"/>
    <n v="0"/>
    <n v="448.3"/>
    <n v="448.3"/>
    <x v="17"/>
    <n v="0.91704643563241839"/>
    <n v="2264.2808443511626"/>
    <n v="2865.8609948798849"/>
    <n v="9.9427830434608261E-2"/>
    <n v="5130.2412670614822"/>
    <n v="8.040581465778315"/>
    <n v="3492.5069850139703"/>
    <n v="6784.4872531850333"/>
    <n v="150.14437923612689"/>
    <n v="18.715826905338023"/>
    <n v="10445.854444340468"/>
    <n v="209.63919394944054"/>
    <n v="3383.3661417322837"/>
    <n v="6807.2031703273942"/>
    <n v="1343.6334438458352"/>
    <n v="8.0132355988396196"/>
    <n v="11542.215991504352"/>
    <n v="379.68665551992757"/>
    <n v="99.669231560353097"/>
    <n v="256.47898897771478"/>
    <n v="87.73043861877197"/>
    <n v="-9.921894843789687"/>
    <n v="279.90187559322487"/>
    <n v="2.0650833765782655"/>
    <n v="1.2656826568265682"/>
    <n v="1.9425837320574164"/>
    <n v="2.0119617224880386"/>
    <n v="44.135952413951586"/>
    <n v="33.434383023652025"/>
    <n v="29.312968534141191"/>
    <n v="55.862109512861238"/>
    <n v="64.949088553123076"/>
    <n v="58.97657066318839"/>
    <n v="3974.3737813618854"/>
    <n v="4356.5251064928361"/>
    <n v="9889.2270692220427"/>
    <n v="9066.686003492614"/>
    <n v="1558.3281813673204"/>
    <n v="19523.686588356784"/>
    <n v="1.0961538461538463"/>
    <n v="20.356676816006956"/>
    <n v="22.314049586776861"/>
    <n v="-481.86679634791517"/>
    <n v="2427.9621466921972"/>
    <n v="387.76716897696133"/>
    <n v="-591.00763962960173"/>
    <n v="2450.6780638345581"/>
    <n v="1859.6704242049564"/>
    <n v="9077.8321440163163"/>
    <n v="46.49650619483927"/>
    <n v="2.4861979484558105"/>
    <n v="0.71267205476760864"/>
    <m/>
    <n v="1.4954207871489369"/>
    <n v="6.536015510559082"/>
    <n v="2.2606370449066162"/>
    <n v="0.36043417453765869"/>
    <n v="2.8474650382995605"/>
    <n v="2.8474650382995605"/>
    <n v="1.0359588412503329"/>
    <n v="2.436661958694458"/>
    <n v="1.9801956415176392"/>
    <n v="0.39039212465286255"/>
    <n v="1.8118985891342163"/>
    <n v="1.8118985891342163"/>
    <n v="1.0228756866366198"/>
    <n v="0.95387440919876099"/>
    <n v="0.28961107134819031"/>
    <n v="0.57407881376465897"/>
    <n v="1.2349244356155396"/>
    <n v="0.40071430802345276"/>
    <n v="0.86427672173234604"/>
    <n v="56.294503899536508"/>
    <n v="20.424190438993907"/>
    <m/>
    <n v="76.718694338530412"/>
    <n v="0.5255336517424094"/>
    <n v="78.952906699176978"/>
    <n v="24.453610627630148"/>
    <n v="4.2753087057206178"/>
    <n v="0.5329266277581628"/>
    <n v="108.2147526602859"/>
    <n v="5.1081984894797117"/>
    <n v="66.997268875166199"/>
    <n v="26.574785086078133"/>
    <n v="24.345275412178172"/>
    <n v="0.14519170275937585"/>
    <n v="118.06252107618188"/>
    <n v="2.2497184515539632"/>
    <n v="0.89525167417236229"/>
    <n v="1.6537530695060587"/>
    <n v="1.6184573428314621"/>
    <n v="-1.0868761658191617"/>
    <n v="0.28781572775973147"/>
    <n v="0.19283404167708956"/>
    <n v="0.36280967100168487"/>
    <n v="0.30972400700587577"/>
    <n v="0.39665475223466279"/>
    <n v="73.377817994568943"/>
    <n v="72.959466947201349"/>
    <n v="56.747279546855566"/>
    <n v="26.622182005431068"/>
    <n v="22.597298451899952"/>
    <n v="22.509078108649142"/>
    <n v="37.91053442631614"/>
    <n v="12.616979034466793"/>
    <n v="56.771957449483452"/>
    <n v="111.96672095766428"/>
    <n v="6.2444439887005139"/>
    <n v="168.73867840714772"/>
    <n v="0.33280931607517872"/>
    <x v="17"/>
    <x v="17"/>
    <x v="17"/>
    <n v="41.042372272860838"/>
    <n v="11.836631593163355"/>
    <n v="3.4674030318360369"/>
    <n v="52.879003866024185"/>
    <n v="77.615630538061978"/>
    <n v="22.384369461938043"/>
    <n v="36.800096511760884"/>
    <n v="29.086734448850059"/>
    <n v="13.957806051611341"/>
    <n v="-11.955637824010779"/>
    <n v="-2.1211744584479852"/>
    <n v="-2.1211744584479852"/>
    <n v="11.955637824010779"/>
    <n v="15.142745623747134"/>
    <n v="-8.6742791923384477"/>
    <n v="-17.920423067599238"/>
    <n v="60.523925746861821"/>
    <n v="35.868436518641147"/>
    <n v="0.80544423698376577"/>
    <n v="0.7258934088905673"/>
    <n v="0.74368828723615255"/>
    <n v="1.8566409919934383"/>
    <n v="1.4271500864481741"/>
    <n v="1.3754091656304563"/>
    <n v="46.439415847310592"/>
    <x v="17"/>
    <n v="-1.8452169824821567"/>
    <n v="53.732114587360378"/>
    <n v="4.1534974466938532"/>
    <n v="227.18029933579334"/>
    <n v="119.79933090909087"/>
    <n v="137.55531636363634"/>
    <n v="1.0943721597888123"/>
    <n v="1.8870197585845361"/>
    <n v="1.4395631472962227"/>
    <n v="47.600101518336224"/>
    <n v="65.849001175088134"/>
    <n v="65.849001175088134"/>
    <x v="17"/>
    <x v="17"/>
    <n v="51.595566914813226"/>
    <n v="43.414806211050802"/>
    <n v="9.4827586206896513"/>
    <n v="54.055281095305553"/>
    <n v="1.1535818428782734"/>
    <n v="-44.425619761748813"/>
    <n v="104.45854444340466"/>
    <n v="195.23686588356782"/>
    <n v="27.1"/>
    <n v="34.299999999999997"/>
    <n v="1.1900000000000001E-3"/>
    <n v="61.40119"/>
    <n v="0.10088999999999999"/>
    <n v="41.8"/>
    <n v="81.2"/>
    <n v="1.7969999999999999"/>
    <n v="0.22400000000000003"/>
    <n v="125.021"/>
    <n v="2.59"/>
    <n v="41.8"/>
    <n v="84.1"/>
    <n v="16.600000000000001"/>
    <n v="9.9000000000000005E-2"/>
    <n v="142.59899999999999"/>
    <n v="46.8"/>
    <n v="51.3"/>
    <n v="116.45"/>
    <x v="17"/>
    <x v="3"/>
    <n v="229.9"/>
    <n v="-5"/>
    <n v="29.900000000000006"/>
    <n v="24.900000000000006"/>
    <n v="104.879"/>
    <n v="45.619399739016963"/>
    <n v="0.67375964403152466"/>
    <n v="0.24444651478528975"/>
    <n v="0"/>
    <n v="0.91820615881681433"/>
    <n v="6.5941860486030575E-3"/>
    <n v="0.94494628477096554"/>
    <n v="0.29267254972457885"/>
    <n v="5.1168946738243098E-2"/>
    <n v="6.3783216857910162E-3"/>
    <n v="1.2951661029195787"/>
    <n v="6.3109544730186456E-2"/>
    <n v="0.82772177815437309"/>
    <n v="0.32831977683305741"/>
    <n v="0.30077516579627994"/>
    <n v="1.7937796032428744E-3"/>
    <n v="1.4586105003869534"/>
    <n v="0.44641322350502011"/>
    <n v="0.14857047960162162"/>
    <n v="0.66851477862894537"/>
    <n v="1.3184574046337181"/>
    <n v="7.3531075522303591E-2"/>
    <n v="1.9869721832626637"/>
    <n v="0.49853306126594543"/>
    <n v="0.14410207012295723"/>
    <n v="0.6426351313889026"/>
    <n v="77.576378401299834"/>
    <n v="0.18575508820162032"/>
    <n v="0.69180608034308499"/>
    <n v="34.817099412389361"/>
    <n v="1.0687660244458494"/>
    <n v="53.7886757272518"/>
    <n v="0.52836168287571028"/>
    <n v="26.591297418574104"/>
    <n v="0.54040434157013906"/>
    <n v="81.061854610522246"/>
    <n v="115.70368319021851"/>
  </r>
  <r>
    <x v="0"/>
    <n v="119"/>
    <n v="1"/>
    <s v="34N425"/>
    <x v="4"/>
    <x v="2"/>
    <n v="1"/>
    <n v="31.5"/>
    <n v="230.2"/>
    <n v="0"/>
    <x v="2"/>
    <n v="10.9"/>
    <n v="10.3"/>
    <n v="8.8000000000000007"/>
    <n v="0.59999999999999964"/>
    <n v="1.5"/>
    <n v="2.0999999999999996"/>
    <m/>
    <n v="4.4474999999999998"/>
    <n v="4.3620000000000001"/>
    <n v="5.1219999999999999"/>
    <n v="4.9120000000000008"/>
    <n v="3.5100000000000002"/>
    <n v="5.3040000000000003"/>
    <n v="16"/>
    <n v="42"/>
    <n v="672.8"/>
    <x v="5"/>
    <x v="1"/>
    <n v="49"/>
    <n v="46.8"/>
    <n v="46.9"/>
    <n v="39.299999999999997"/>
    <n v="188.93396595986587"/>
    <n v="11869.209609530695"/>
    <n v="231.89476319931322"/>
    <n v="0"/>
    <n v="530.20000000000005"/>
    <n v="530.20000000000005"/>
    <x v="18"/>
    <n v="0.80951665828044617"/>
    <n v="2306.8405511811025"/>
    <n v="2598.2309365934525"/>
    <n v="0.76489976170741825"/>
    <n v="4905.8363875362629"/>
    <n v="23.395101928048465"/>
    <n v="3486.4063044750983"/>
    <n v="5870.9766542340094"/>
    <n v="107.88125168564454"/>
    <n v="3.7824219341003422"/>
    <n v="9469.0466323288529"/>
    <n v="777.86329340411385"/>
    <n v="4303.6118460900889"/>
    <n v="6096.7834486276251"/>
    <n v="2135.8666199113773"/>
    <n v="35.62434250374573"/>
    <n v="12571.886257132837"/>
    <n v="414.83729498114457"/>
    <n v="221.63140177171317"/>
    <n v="306.64199478386297"/>
    <n v="107.23325029945417"/>
    <n v="58.371824401070754"/>
    <n v="297.52233796732338"/>
    <n v="16.129056742401126"/>
    <n v="1.1263157894736844"/>
    <n v="1.6839622641509433"/>
    <n v="1.4166666666666665"/>
    <n v="47.022370273942421"/>
    <n v="36.818979141700972"/>
    <n v="34.232029769187371"/>
    <n v="52.962038098019363"/>
    <n v="62.001771479185116"/>
    <n v="48.495375506348772"/>
    <n v="4452.4664951896229"/>
    <n v="3878.7833121555759"/>
    <n v="9260.2740664376488"/>
    <n v="10527.566200322963"/>
    <n v="929.02425909245028"/>
    <n v="20438.533700033906"/>
    <n v="0.87115384615384628"/>
    <n v="21.784666945957266"/>
    <n v="18.977796397151238"/>
    <n v="-966.06019071452465"/>
    <n v="1992.1933420784335"/>
    <n v="97.108892271458899"/>
    <n v="-148.85464909953407"/>
    <n v="2218.0001364720492"/>
    <n v="2069.1454873725152"/>
    <n v="10969.487067705053"/>
    <n v="53.670616633750278"/>
    <n v="2.405752420425415"/>
    <n v="0.77182823419570923"/>
    <n v="6.9014739990000002"/>
    <n v="1.5410938266078498"/>
    <n v="4.7093911170959473"/>
    <n v="1.925357460975647"/>
    <n v="0.35518291592597961"/>
    <n v="3.2872383594512939"/>
    <n v="3.2872383594512939"/>
    <n v="0.96788139976916265"/>
    <n v="2.2573802471160889"/>
    <n v="1.8770956993103027"/>
    <n v="0.37512287497520447"/>
    <n v="1.5386621952056885"/>
    <n v="1.5386621952056885"/>
    <n v="1.0902520905698929"/>
    <n v="0.73373961448669434"/>
    <n v="0.29458922147750854"/>
    <n v="0.53172777352705636"/>
    <n v="1.1436293125152588"/>
    <n v="0.55364120006561279"/>
    <n v="0.82998019606970697"/>
    <n v="55.496872395394362"/>
    <n v="20.053879958235882"/>
    <n v="5.278935817265043E-2"/>
    <n v="75.60354171180289"/>
    <n v="1.101766852035057"/>
    <n v="67.125783903136636"/>
    <n v="20.852706073841873"/>
    <n v="3.5463138880667029"/>
    <n v="0.12433722473404599"/>
    <n v="91.649141089779263"/>
    <n v="17.559332334871133"/>
    <n v="80.782912877965785"/>
    <n v="22.870429353504367"/>
    <n v="32.863772220593937"/>
    <n v="0.54813829039572715"/>
    <n v="137.06525274245982"/>
    <n v="1.4586908525433067"/>
    <n v="3.2440079751914683"/>
    <n v="2.4584684412262772"/>
    <n v="1.0571737734311157"/>
    <n v="0.97550921248779632"/>
    <n v="7.2620555964180961E-2"/>
    <n v="0.14412309140446386"/>
    <n v="0.36135153374697448"/>
    <n v="0.3106512112235828"/>
    <n v="0.28310973866532196"/>
    <n v="73.405122483475452"/>
    <n v="73.242130919023438"/>
    <n v="58.937558032854376"/>
    <n v="26.525053594288373"/>
    <n v="22.752756682590856"/>
    <n v="16.68579665225365"/>
    <n v="32.669510496953571"/>
    <n v="11.426477562078631"/>
    <n v="49.239449115972313"/>
    <n v="120.39633296134225"/>
    <n v="5.1434610569401098"/>
    <n v="169.63578207731456"/>
    <n v="0.34975968076240838"/>
    <x v="18"/>
    <x v="18"/>
    <x v="18"/>
    <n v="34.456273406183065"/>
    <n v="9.4262285117632416"/>
    <n v="3.6553615651460354"/>
    <n v="43.882501917946307"/>
    <n v="78.519391329626387"/>
    <n v="21.480608670373613"/>
    <n v="54.413893115497835"/>
    <n v="48.113402381012214"/>
    <n v="11.443951791425736"/>
    <n v="13.657128974829149"/>
    <n v="-2.0177232796624942"/>
    <n v="-2.0177232796624942"/>
    <n v="-13.657128974829149"/>
    <n v="-20.345578376464939"/>
    <n v="-9.6760740429443555"/>
    <n v="-21.405414446981883"/>
    <n v="77.986640987535296"/>
    <n v="45.972989915530604"/>
    <n v="0.81642067819872011"/>
    <n v="0.65399818239906782"/>
    <n v="0.81813726577594115"/>
    <n v="1.887622236624366"/>
    <n v="1.4799450913130583"/>
    <n v="1.3326028970650439"/>
    <n v="51.508422056252975"/>
    <x v="18"/>
    <n v="11.048588751568227"/>
    <n v="62.059820583872067"/>
    <n v="21.463756467563158"/>
    <n v="192.79615999999999"/>
    <n v="146.91345622641512"/>
    <n v="114.13668740740744"/>
    <n v="1.2478217514422565"/>
    <n v="1.3105385377418322"/>
    <n v="1.6446032752028861"/>
    <n v="55.269722551695558"/>
    <n v="78.804994054696792"/>
    <n v="78.804994054696792"/>
    <x v="18"/>
    <x v="18"/>
    <n v="54.796137832740442"/>
    <n v="59.558885248040546"/>
    <n v="19.266055045871553"/>
    <n v="64.77493048943262"/>
    <n v="1.1084692371050766"/>
    <n v="51.475559593984734"/>
    <n v="94.690466323288533"/>
    <n v="204.38533700033906"/>
    <n v="28.5"/>
    <n v="32.1"/>
    <n v="9.4500000000000001E-3"/>
    <n v="60.609450000000002"/>
    <n v="0.28452"/>
    <n v="42.4"/>
    <n v="71.400000000000006"/>
    <n v="1.3119999999999998"/>
    <n v="4.5999999999999999E-2"/>
    <n v="115.15799999999999"/>
    <n v="9.4599999999999991"/>
    <n v="54"/>
    <n v="76.5"/>
    <n v="26.8"/>
    <n v="0.44699999999999995"/>
    <n v="157.74700000000001"/>
    <n v="52"/>
    <n v="45.3"/>
    <n v="108.15"/>
    <x v="18"/>
    <x v="17"/>
    <n v="238.7"/>
    <n v="-9.6000000000000014"/>
    <n v="26.100000000000009"/>
    <n v="16.500000000000014"/>
    <n v="123.542"/>
    <n v="51.756179304566409"/>
    <n v="0.68563943982124331"/>
    <n v="0.24775686317682266"/>
    <n v="6.5218929290550005E-4"/>
    <n v="0.93404849229097153"/>
    <n v="1.3399159606361389E-2"/>
    <n v="0.81635156345367432"/>
    <n v="0.25360060197114948"/>
    <n v="4.3128567276000965E-2"/>
    <n v="1.5121296453475951E-3"/>
    <n v="1.1145928623461723"/>
    <n v="0.21354817137718199"/>
    <n v="1.0136316776275636"/>
    <n v="0.28696899935603143"/>
    <n v="0.41236146831512449"/>
    <n v="6.8778200125694262E-3"/>
    <n v="1.7198399653112892"/>
    <n v="0.38154459953308106"/>
    <n v="0.13344891732931136"/>
    <n v="0.57506358706951144"/>
    <n v="1.4060991409488794"/>
    <n v="6.0070070207118985E-2"/>
    <n v="1.9811627280183903"/>
    <n v="0.43480696392059326"/>
    <n v="0.12015168464183812"/>
    <n v="0.55495864856243138"/>
    <n v="78.349434691561285"/>
    <n v="0.15335360761036759"/>
    <n v="0.86656986567221805"/>
    <n v="43.740468837659961"/>
    <n v="1.0471142357274188"/>
    <n v="52.853519850677245"/>
    <n v="0.26132276270710109"/>
    <n v="13.190373461572378"/>
    <n v="0.78579147302031771"/>
    <n v="74.469445662330287"/>
    <n v="120.4848024971446"/>
  </r>
  <r>
    <x v="0"/>
    <n v="120"/>
    <n v="1"/>
    <n v="3335"/>
    <x v="5"/>
    <x v="2"/>
    <n v="1"/>
    <n v="31.5"/>
    <n v="251.8"/>
    <n v="0"/>
    <x v="2"/>
    <n v="9.8000000000000007"/>
    <n v="9.5"/>
    <n v="6.9"/>
    <n v="0.30000000000000071"/>
    <n v="2.5999999999999996"/>
    <n v="2.9000000000000004"/>
    <m/>
    <n v="5.0419999999999998"/>
    <n v="3.8719999999999999"/>
    <n v="3.4979999999999998"/>
    <n v="3.944"/>
    <n v="3.286"/>
    <n v="4.2080000000000002"/>
    <n v="16.8"/>
    <n v="46.6"/>
    <n v="782.8"/>
    <x v="4"/>
    <x v="1"/>
    <n v="47.8"/>
    <n v="40.9"/>
    <n v="40"/>
    <n v="10.3"/>
    <n v="190.9021457182339"/>
    <n v="11992.854598310891"/>
    <n v="254.59759689333515"/>
    <n v="0"/>
    <n v="412.7"/>
    <n v="412.7"/>
    <x v="19"/>
    <n v="0.79370086840517584"/>
    <n v="2658.6992028473219"/>
    <n v="3146.2543575241948"/>
    <n v="0.5248835962068209"/>
    <n v="5805.4784439677233"/>
    <n v="14.324616041219514"/>
    <n v="3173.9453620928957"/>
    <n v="6018.9844690466316"/>
    <n v="59.860938435327157"/>
    <n v="16.034179938034057"/>
    <n v="9268.8249495128894"/>
    <n v="656.99024464047261"/>
    <n v="4613.6811023622049"/>
    <n v="6871.9565893079161"/>
    <n v="2964.087753833403"/>
    <n v="14.650461044343144"/>
    <n v="14464.375906547866"/>
    <n v="314.84968232228783"/>
    <n v="371.11078264535547"/>
    <n v="346.35589850320571"/>
    <n v="46.840559931415804"/>
    <n v="102.83826716209352"/>
    <n v="261.15728286567605"/>
    <n v="60.926580018663181"/>
    <n v="1.183381088825215"/>
    <n v="1.8963730569948187"/>
    <n v="1.4894736842105265"/>
    <n v="45.796384027743429"/>
    <n v="34.243233412879356"/>
    <n v="31.896855641546495"/>
    <n v="54.194574795008698"/>
    <n v="64.937945228569134"/>
    <n v="47.509527087145571"/>
    <n v="4079.9673602611174"/>
    <n v="3863.1187013496015"/>
    <n v="9232.1308673625099"/>
    <n v="8438.8204266520988"/>
    <n v="1289.0448057517901"/>
    <n v="18400.010280232716"/>
    <n v="0.94685039370078738"/>
    <n v="22.173723264949803"/>
    <n v="20.99519860323003"/>
    <n v="-906.02199816822167"/>
    <n v="2155.8657676970302"/>
    <n v="-39.201036222983021"/>
    <n v="533.71374210108752"/>
    <n v="3008.8378879583147"/>
    <n v="3542.5516300594022"/>
    <n v="9131.1853307198271"/>
    <n v="49.625979505726335"/>
    <n v="2.3033273220062256"/>
    <n v="0.73710143566131592"/>
    <n v="7.4056568150000004"/>
    <n v="1.4549791732254784"/>
    <n v="5.2799649238586426"/>
    <n v="2.1777753829956055"/>
    <n v="0.34713175892829895"/>
    <n v="3.6303281784057617"/>
    <n v="3.6303281784057617"/>
    <n v="1.0008868416015397"/>
    <n v="2.300044059753418"/>
    <n v="2.0969595909118652"/>
    <n v="0.46566784381866455"/>
    <n v="1.5847336053848267"/>
    <n v="1.5847336053848267"/>
    <n v="1.2164547374326273"/>
    <n v="0.71015721559524536"/>
    <n v="0.23877048492431641"/>
    <n v="0.47940650630277254"/>
    <n v="1.1439636945724487"/>
    <n v="0.47021377086639404"/>
    <n v="0.76519782236668166"/>
    <n v="61.238545149144088"/>
    <n v="23.191086038867553"/>
    <n v="3.8871077813307515E-2"/>
    <n v="84.468502265824952"/>
    <n v="0.75633470245381884"/>
    <n v="69.121400765389822"/>
    <n v="20.893806657022708"/>
    <n v="2.1731485158758068"/>
    <n v="0.58209335246673388"/>
    <n v="92.770449290755067"/>
    <n v="15.111065095012638"/>
    <n v="96.747028370072528"/>
    <n v="32.000492077584816"/>
    <n v="46.972894728094211"/>
    <n v="0.23217077951351864"/>
    <n v="175.95258595526508"/>
    <n v="0.75472245681182859"/>
    <n v="5.941581190322144"/>
    <n v="3.6593633475776048"/>
    <n v="0.71662323784052129"/>
    <n v="1.9732591146201932"/>
    <n v="-0.20884358016771321"/>
    <n v="0.79333467289729342"/>
    <n v="0.37870080000082573"/>
    <n v="0.30227695656718473"/>
    <n v="0.33076459935469982"/>
    <n v="72.498675253438876"/>
    <n v="74.507993972039571"/>
    <n v="54.984715254295779"/>
    <n v="27.455306317477369"/>
    <n v="22.52204965779427"/>
    <n v="18.186997311719395"/>
    <n v="28.974182602825184"/>
    <n v="9.2239872564143983"/>
    <n v="44.25943604852246"/>
    <n v="96.53704193106384"/>
    <n v="6.0612661892828763"/>
    <n v="140.79647797958631"/>
    <n v="0.31835194051393173"/>
    <x v="19"/>
    <x v="19"/>
    <x v="19"/>
    <n v="40.147218162564641"/>
    <n v="11.66981940060831"/>
    <n v="3.4402604517146083"/>
    <n v="51.817037563172946"/>
    <n v="77.478798577821053"/>
    <n v="22.521201422178958"/>
    <n v="84.488084399134877"/>
    <n v="67.772845767247347"/>
    <n v="22.77650482117042"/>
    <n v="27.625627604682705"/>
    <n v="-11.10668542056211"/>
    <n v="-11.106685420562108"/>
    <n v="-27.625627604682705"/>
    <n v="-39.966822574167644"/>
    <n v="-53.157787869301409"/>
    <n v="-95.174441345537488"/>
    <n v="48.026028688831246"/>
    <n v="34.110248621271907"/>
    <n v="0.82034762670725625"/>
    <n v="0.67097323155021538"/>
    <n v="0.96145270581576303"/>
    <n v="1.7736129487757908"/>
    <n v="1.4916941459633084"/>
    <n v="1.2652257672939855"/>
    <n v="45.863128868563699"/>
    <x v="19"/>
    <n v="1.2532403414190543"/>
    <n v="59.936303434206785"/>
    <n v="-1.7493147049402098"/>
    <n v="189.64161100286532"/>
    <n v="110.20983668393782"/>
    <n v="85.484885333333324"/>
    <n v="1.2145685273531155"/>
    <n v="1.976026322624066"/>
    <n v="2.453017960701636"/>
    <n v="44.303807239923522"/>
    <n v="52.72100153295861"/>
    <n v="52.72100153295861"/>
    <x v="19"/>
    <x v="19"/>
    <n v="44.146992493175411"/>
    <n v="70.051604590898236"/>
    <n v="29.591836734693878"/>
    <n v="49.748809087320254"/>
    <n v="1.067423038714604"/>
    <n v="-71.641788517514868"/>
    <n v="92.688249495128886"/>
    <n v="184.00010280232718"/>
    <n v="34.9"/>
    <n v="41.3"/>
    <n v="6.8900000000000003E-3"/>
    <n v="76.206890000000001"/>
    <n v="0.18526999999999999"/>
    <n v="38.6"/>
    <n v="73.2"/>
    <n v="0.72799999999999998"/>
    <n v="0.19500000000000001"/>
    <n v="112.723"/>
    <n v="7.99"/>
    <n v="57"/>
    <n v="84.9"/>
    <n v="36.620000000000005"/>
    <n v="0.18099999999999999"/>
    <n v="178.70099999999999"/>
    <n v="50.8"/>
    <n v="48.1"/>
    <n v="114.95"/>
    <x v="19"/>
    <x v="18"/>
    <n v="229.1"/>
    <n v="-12.199999999999996"/>
    <n v="25.1"/>
    <n v="12.900000000000006"/>
    <n v="116.377"/>
    <n v="50.797468354430379"/>
    <n v="0.80386123538017273"/>
    <n v="0.30442289292812347"/>
    <n v="5.1024975455350003E-4"/>
    <n v="1.1087943780628498"/>
    <n v="9.7821910144329071E-3"/>
    <n v="0.84062129783630379"/>
    <n v="0.25410044753551481"/>
    <n v="2.6428789138793946E-2"/>
    <n v="7.0791399478912359E-3"/>
    <n v="1.1282296744585036"/>
    <n v="0.18377352037429809"/>
    <n v="1.1952669668197633"/>
    <n v="0.39535199940204624"/>
    <n v="0.58032944629192362"/>
    <n v="2.868367825746536E-3"/>
    <n v="2.1738167803394792"/>
    <n v="0.36075986552238465"/>
    <n v="0.11484860324859619"/>
    <n v="0.55107777899503707"/>
    <n v="1.2019904320470303"/>
    <n v="7.5469310224056244E-2"/>
    <n v="1.7530682110420674"/>
    <n v="0.47986143231391915"/>
    <n v="0.13925184428691861"/>
    <n v="0.6191132766008377"/>
    <n v="77.507856873710907"/>
    <n v="0.17966158516524539"/>
    <n v="0.62483853658356381"/>
    <n v="35.642568420777202"/>
    <n v="0.6442738329792177"/>
    <n v="36.751213040150063"/>
    <n v="-0.42074856929741178"/>
    <n v="-24.000695845560301"/>
    <n v="1.0650224022766295"/>
    <n v="53.600579156191586"/>
    <n v="130.6851601991101"/>
  </r>
  <r>
    <x v="0"/>
    <n v="121"/>
    <n v="1"/>
    <n v="1311"/>
    <x v="6"/>
    <x v="2"/>
    <n v="1"/>
    <n v="32"/>
    <m/>
    <m/>
    <x v="4"/>
    <m/>
    <m/>
    <m/>
    <m/>
    <m/>
    <m/>
    <m/>
    <m/>
    <m/>
    <m/>
    <m/>
    <m/>
    <m/>
    <m/>
    <m/>
    <m/>
    <x v="6"/>
    <x v="7"/>
    <m/>
    <m/>
    <m/>
    <m/>
    <m/>
    <m/>
    <m/>
    <m/>
    <m/>
    <m/>
    <x v="2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0"/>
    <x v="20"/>
    <x v="20"/>
    <m/>
    <m/>
    <m/>
    <m/>
    <m/>
    <m/>
    <m/>
    <m/>
    <m/>
    <m/>
    <m/>
    <m/>
    <m/>
    <m/>
    <m/>
    <m/>
    <m/>
    <m/>
    <m/>
    <m/>
    <m/>
    <m/>
    <m/>
    <m/>
    <m/>
    <x v="20"/>
    <m/>
    <m/>
    <m/>
    <m/>
    <m/>
    <m/>
    <m/>
    <m/>
    <m/>
    <m/>
    <m/>
    <m/>
    <x v="20"/>
    <x v="20"/>
    <m/>
    <m/>
    <m/>
    <m/>
    <m/>
    <m/>
    <m/>
    <m/>
    <m/>
    <m/>
    <m/>
    <m/>
    <m/>
    <m/>
    <m/>
    <m/>
    <m/>
    <m/>
    <m/>
    <m/>
    <m/>
    <m/>
    <m/>
    <m/>
    <m/>
    <m/>
    <m/>
    <x v="20"/>
    <x v="1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n v="122"/>
    <n v="1"/>
    <s v="352HYB"/>
    <x v="0"/>
    <x v="3"/>
    <n v="3"/>
    <n v="31.5"/>
    <n v="284.25"/>
    <n v="2"/>
    <x v="3"/>
    <n v="13.2"/>
    <n v="12.2"/>
    <n v="7.5"/>
    <n v="1"/>
    <n v="4.6999999999999993"/>
    <n v="5.6999999999999993"/>
    <m/>
    <n v="6.1659999999999995"/>
    <n v="5.3759999999999994"/>
    <n v="5.6620000000000008"/>
    <n v="5.8159999999999998"/>
    <n v="4.7080000000000002"/>
    <n v="5.403999999999999"/>
    <n v="15.2"/>
    <n v="48.4"/>
    <n v="736.4"/>
    <x v="1"/>
    <x v="2"/>
    <n v="54.6"/>
    <n v="53.4"/>
    <n v="52.1"/>
    <n v="47.3"/>
    <n v="95.321068754983216"/>
    <n v="5988.260181325556"/>
    <n v="265.07689332746884"/>
    <n v="30"/>
    <n v="462.2"/>
    <n v="660.28571428571433"/>
    <x v="21"/>
    <n v="1.1673684614342232"/>
    <n v="3291.4660971022345"/>
    <n v="4359.3994070579229"/>
    <n v="1.3707800694953614"/>
    <n v="7652.2362842296534"/>
    <n v="30.80748509675157"/>
    <n v="4440.2344443786624"/>
    <n v="7433.2813661450209"/>
    <n v="80.828712200448621"/>
    <n v="27.052539485195926"/>
    <n v="11981.397062209327"/>
    <n v="1009.7422032772216"/>
    <n v="6127.0131614673392"/>
    <n v="10083.670348828902"/>
    <n v="2859.8682424225108"/>
    <n v="12.146848250139332"/>
    <n v="19082.698600968892"/>
    <n v="393.56007072542491"/>
    <n v="507.23582419711175"/>
    <n v="457.21849266956951"/>
    <n v="104.43348611603891"/>
    <n v="120.48419407776262"/>
    <n v="279.44381446246348"/>
    <n v="189.31349876313439"/>
    <n v="1.3244552058111378"/>
    <n v="1.6740740740740743"/>
    <n v="1.6457725947521868"/>
    <n v="43.013126814779021"/>
    <n v="37.059404853409461"/>
    <n v="32.107687123226114"/>
    <n v="56.968959728048716"/>
    <n v="62.040188865707705"/>
    <n v="52.841951548283227"/>
    <n v="4362.3355944772829"/>
    <n v="5959.2620174555741"/>
    <n v="11899.049322435803"/>
    <n v="9544.0533650710986"/>
    <n v="1577.4517105029461"/>
    <n v="21897.366707277935"/>
    <n v="1.3660714285714286"/>
    <n v="19.921736036997505"/>
    <n v="27.214514407684092"/>
    <n v="77.898849901379435"/>
    <n v="1474.0193486894468"/>
    <n v="-25.533511912119138"/>
    <n v="1764.6775669900562"/>
    <n v="4124.4083313733281"/>
    <n v="5889.0858983633843"/>
    <n v="9915.9696450686079"/>
    <n v="45.283845211273182"/>
    <n v="2.8523361682891846"/>
    <n v="1.8369983434677124"/>
    <n v="7.3270683290000003"/>
    <n v="2.274710350992176"/>
    <n v="4.4616212844848633"/>
    <n v="2.6957941055297852"/>
    <n v="1.3754881620407104"/>
    <n v="3.5035371780395508"/>
    <n v="3.5035371780395508"/>
    <n v="1.8839467739422731"/>
    <n v="2.2880487442016602"/>
    <n v="2.0543012619018555"/>
    <n v="0.92282688617706299"/>
    <n v="1.6574760675430298"/>
    <n v="1.6574760675430298"/>
    <n v="1.3966844949066317"/>
    <n v="1.0653223991394043"/>
    <n v="0.74317061901092529"/>
    <n v="0.82918443744194292"/>
    <n v="1.5272784233093262"/>
    <n v="0.5011020302772522"/>
    <n v="1.1162498952798614"/>
    <n v="93.883677954623437"/>
    <n v="80.082094892795311"/>
    <n v="0.10043799233223881"/>
    <n v="174.06621083975099"/>
    <n v="1.3745133122911701"/>
    <n v="119.69957842326319"/>
    <n v="102.24390524250276"/>
    <n v="2.8318639824733078"/>
    <n v="0.9477957784676686"/>
    <n v="225.72314342670691"/>
    <n v="23.103393801758646"/>
    <n v="125.86730869291631"/>
    <n v="93.054821092457544"/>
    <n v="47.401631681416596"/>
    <n v="0.20133110270682875"/>
    <n v="266.52509256949725"/>
    <n v="4.696084780632356"/>
    <n v="2.9144249387707384"/>
    <n v="3.6983552691898502"/>
    <n v="2.3469000426036142"/>
    <n v="0.44055216211808002"/>
    <n v="2.0147100317915867"/>
    <n v="-0.65636315357465846"/>
    <n v="0.85299273140429366"/>
    <n v="0.85417097193912939"/>
    <n v="0.7393088964783322"/>
    <n v="53.935613064533662"/>
    <n v="53.02937776166938"/>
    <n v="47.2253128136879"/>
    <n v="46.006685907881668"/>
    <n v="45.296155144012388"/>
    <n v="34.91409390213164"/>
    <n v="46.472938213597587"/>
    <n v="44.287484423607545"/>
    <n v="98.665065185178634"/>
    <n v="145.76426775385855"/>
    <n v="7.9046425479735056"/>
    <n v="244.42933293903718"/>
    <n v="0.95297362564111354"/>
    <x v="21"/>
    <x v="21"/>
    <x v="21"/>
    <n v="73.226640209665604"/>
    <n v="57.956420818895218"/>
    <n v="1.2634776125752734"/>
    <n v="131.18306102856081"/>
    <n v="55.820194799176782"/>
    <n v="44.179805200823225"/>
    <n v="120.25706460019521"/>
    <n v="79.394370479318724"/>
    <n v="48.76733666885"/>
    <n v="6.16773026965312"/>
    <n v="9.1890841500452183"/>
    <n v="9.1890841500452183"/>
    <n v="-6.16773026965312"/>
    <n v="-5.1526750143127016"/>
    <n v="8.9874150720773898"/>
    <n v="15.855161551055186"/>
    <n v="18.706189512330269"/>
    <n v="7.653005180436244"/>
    <n v="1.4205250097768116"/>
    <n v="1.3887928509798049"/>
    <n v="1.2230835286089299"/>
    <n v="1.6013166507709506"/>
    <n v="1.3565354779966883"/>
    <n v="1.1419371304060864"/>
    <n v="43.585393132677375"/>
    <x v="21"/>
    <n v="19.337444884844349"/>
    <n v="39.046268507599571"/>
    <n v="49.917196338226191"/>
    <n v="187.33293365617433"/>
    <n v="127.51578933333337"/>
    <n v="94.923902507288631"/>
    <n v="1.5226026265751451"/>
    <n v="2.1140865140103"/>
    <n v="2.1641559266319863"/>
    <n v="50.106280166623257"/>
    <n v="89.664002483122545"/>
    <n v="62.764801738185774"/>
    <x v="21"/>
    <x v="21"/>
    <n v="43.315525085398683"/>
    <n v="63.077832761976701"/>
    <n v="43.18181818181818"/>
    <n v="12.833179077823134"/>
    <n v="1.1116796471981181"/>
    <n v="38.739044464394105"/>
    <n v="119.81397062209328"/>
    <n v="218.97366707277934"/>
    <n v="41.3"/>
    <n v="54.7"/>
    <n v="1.72E-2"/>
    <n v="96.017200000000003"/>
    <n v="0.38656000000000001"/>
    <n v="54"/>
    <n v="90.4"/>
    <n v="0.98299999999999998"/>
    <n v="0.32900000000000001"/>
    <n v="145.71199999999999"/>
    <n v="12.279999999999998"/>
    <n v="68.599999999999994"/>
    <n v="112.9"/>
    <n v="32.020000000000003"/>
    <n v="0.13600000000000001"/>
    <n v="213.65600000000001"/>
    <n v="56"/>
    <n v="76.5"/>
    <n v="152.75"/>
    <x v="21"/>
    <x v="20"/>
    <n v="281.10000000000002"/>
    <n v="-2"/>
    <n v="13.900000000000006"/>
    <n v="11.900000000000006"/>
    <n v="135.38800000000003"/>
    <n v="48.163642831732489"/>
    <n v="1.1780148375034332"/>
    <n v="1.0048380938768386"/>
    <n v="1.260255752588E-3"/>
    <n v="2.1841131871328594"/>
    <n v="1.7246843237304688E-2"/>
    <n v="1.455728816986084"/>
    <n v="1.2434412984848022"/>
    <n v="3.4439770460128784E-2"/>
    <n v="1.1526637315750123E-2"/>
    <n v="2.7451365232467646"/>
    <n v="0.2809723857879638"/>
    <n v="1.4092506656646728"/>
    <n v="1.0418715544939041"/>
    <n v="0.53072383682727819"/>
    <n v="2.2541674518585207E-3"/>
    <n v="2.9841002244377131"/>
    <n v="0.59658054351806644"/>
    <n v="0.56852552354335784"/>
    <n v="1.2665792281925679"/>
    <n v="1.8711992274391229"/>
    <n v="0.10147316113114357"/>
    <n v="3.1377784556316906"/>
    <n v="0.85914827346801759"/>
    <n v="0.67491577494144439"/>
    <n v="1.5340640484094621"/>
    <n v="56.004719904543357"/>
    <n v="1.2051051698710347"/>
    <n v="0.39264193238492595"/>
    <n v="12.513373328834337"/>
    <n v="0.95366526849883115"/>
    <n v="30.393008365112294"/>
    <n v="0.1536782311939775"/>
    <n v="4.8976762817067447"/>
    <n v="0.79998703730485365"/>
    <n v="50.965458648889772"/>
    <n v="89.585674697804507"/>
  </r>
  <r>
    <x v="0"/>
    <n v="123"/>
    <n v="1"/>
    <s v="354A"/>
    <x v="1"/>
    <x v="3"/>
    <n v="3"/>
    <n v="32.5"/>
    <n v="280"/>
    <n v="6"/>
    <x v="1"/>
    <n v="12.5"/>
    <n v="11.3"/>
    <n v="4.5"/>
    <n v="1.1999999999999993"/>
    <n v="6.8000000000000007"/>
    <n v="8"/>
    <m/>
    <n v="7.2359999999999998"/>
    <n v="4.7560000000000002"/>
    <n v="5.104000000000001"/>
    <n v="5.0980000000000008"/>
    <n v="4.87"/>
    <n v="3.6320000000000001"/>
    <n v="15.6"/>
    <n v="45.2"/>
    <n v="705.6"/>
    <x v="3"/>
    <x v="1"/>
    <n v="53.7"/>
    <n v="53"/>
    <n v="50.8"/>
    <n v="22.6"/>
    <n v="79.693210495626815"/>
    <n v="5006.4868697562679"/>
    <n v="198.96859185156077"/>
    <n v="20"/>
    <n v="420.1"/>
    <n v="525.125"/>
    <x v="22"/>
    <n v="0.91466722020883917"/>
    <n v="3383.8883467240621"/>
    <n v="4670.6014464660511"/>
    <n v="1.9601486571394198"/>
    <n v="8056.4499418472533"/>
    <n v="29.114893198564268"/>
    <n v="4354.6674264401163"/>
    <n v="6831.4857024450894"/>
    <n v="205.91587235806054"/>
    <n v="25.172891628677995"/>
    <n v="11417.241892871943"/>
    <n v="840.79824030093391"/>
    <n v="4629.8694571073356"/>
    <n v="7794.6928097803575"/>
    <n v="2382.9258184832165"/>
    <n v="1.7807190219643598"/>
    <n v="14809.268804392876"/>
    <n v="305.52654100224458"/>
    <n v="242.28763653720944"/>
    <n v="270.1127545018249"/>
    <n v="88.252643610550379"/>
    <n v="19.657287904801382"/>
    <n v="196.44402327082165"/>
    <n v="68.800507666804862"/>
    <n v="1.3802469135802469"/>
    <n v="1.5687732342007434"/>
    <n v="1.6835664335664338"/>
    <n v="42.002226429128342"/>
    <n v="38.141150615008335"/>
    <n v="31.263322438539142"/>
    <n v="57.973443392303068"/>
    <n v="59.834816206444295"/>
    <n v="52.633880259288816"/>
    <n v="3972.841344970383"/>
    <n v="4899.837658796805"/>
    <n v="9971.0527873766459"/>
    <n v="6511.3082205753199"/>
    <n v="1098.3737836094588"/>
    <n v="16849.521233668504"/>
    <n v="1.2333333333333332"/>
    <n v="23.578363384188631"/>
    <n v="29.079981507165975"/>
    <n v="381.82608146973325"/>
    <n v="1931.6480436482843"/>
    <n v="1215.1003415085597"/>
    <n v="657.02811213695259"/>
    <n v="2894.8551509835524"/>
    <n v="3551.883263120505"/>
    <n v="5432.2793407965601"/>
    <n v="32.239962580906138"/>
    <n v="2.7534160614013672"/>
    <n v="1.8918570280075073"/>
    <n v="7.5181283949999997"/>
    <n v="2.2550998859045475"/>
    <n v="4.5882372856140137"/>
    <n v="2.5713605880737305"/>
    <n v="1.2978583574295044"/>
    <n v="3.0160386562347412"/>
    <n v="3.0160386562347412"/>
    <n v="1.8183633006200919"/>
    <n v="2.1928267478942871"/>
    <n v="2.18450927734375"/>
    <n v="0.91857898235321045"/>
    <n v="1.621674656867981"/>
    <n v="1.621674656867981"/>
    <n v="1.4275689236307054"/>
    <n v="0.91700881719589233"/>
    <n v="1.0570417642593384"/>
    <n v="0.94641681974753733"/>
    <n v="1.6820071935653687"/>
    <n v="0.55928909778594971"/>
    <n v="1.210054520383173"/>
    <n v="93.172525238589515"/>
    <n v="88.361101715188283"/>
    <n v="0.1473664927766099"/>
    <n v="181.6809934465544"/>
    <n v="1.3358603854032243"/>
    <n v="111.97420194516575"/>
    <n v="88.663008125785282"/>
    <n v="6.2105023096420942"/>
    <n v="0.75922414241300751"/>
    <n v="207.60693652300614"/>
    <n v="18.437248709143365"/>
    <n v="101.13992781941447"/>
    <n v="71.60040988963928"/>
    <n v="38.643304090306223"/>
    <n v="2.8877469089223399E-2"/>
    <n v="211.41251926844919"/>
    <n v="2.3569039160410679"/>
    <n v="0.27182733896021766"/>
    <n v="1.1892610328757918"/>
    <n v="1.7092433369614755"/>
    <n v="-0.77387672326794843"/>
    <n v="2.7446037326999895E-2"/>
    <n v="-1.2187570168675717"/>
    <n v="0.94836006096131364"/>
    <n v="0.79181638793196263"/>
    <n v="0.70793416045819157"/>
    <n v="51.283584193961559"/>
    <n v="53.935674703603766"/>
    <n v="47.840084480043565"/>
    <n v="48.635303032500047"/>
    <n v="42.707151124480859"/>
    <n v="33.867630042628605"/>
    <n v="36.431305426582284"/>
    <n v="51.793330434389205"/>
    <n v="94.367720685638233"/>
    <n v="109.52067266529008"/>
    <n v="6.1430848246667411"/>
    <n v="203.88839335092831"/>
    <n v="1.4216710004741675"/>
    <x v="22"/>
    <x v="22"/>
    <x v="22"/>
    <n v="75.542896518583461"/>
    <n v="36.869677691396078"/>
    <n v="2.0489166504488372"/>
    <n v="112.41257420997954"/>
    <n v="67.201464826767634"/>
    <n v="32.798535173232366"/>
    <n v="78.372617023415501"/>
    <n v="64.708622392832183"/>
    <n v="19.807079455250076"/>
    <n v="-10.834274125751278"/>
    <n v="17.062598236146002"/>
    <n v="17.062598236146002"/>
    <n v="10.834274125751278"/>
    <n v="9.6756877365885305"/>
    <n v="19.244325899635022"/>
    <n v="46.278132342143408"/>
    <n v="0"/>
    <n v="0"/>
    <n v="1.4353573573687923"/>
    <n v="1.3167380494217891"/>
    <n v="1.1381922031202967"/>
    <n v="1.5711069263186528"/>
    <n v="1.3809605497605073"/>
    <n v="1.254242402748057"/>
    <n v="38.643876762293431"/>
    <x v="22"/>
    <n v="-4.4811755785924037"/>
    <n v="31.935649271453116"/>
    <n v="22.782409040796267"/>
    <n v="213.83684266666666"/>
    <n v="117.20757293680299"/>
    <n v="110.11109594405596"/>
    <n v="1.2876247269014582"/>
    <n v="2.1938519189883565"/>
    <n v="1.9839138450257836"/>
    <n v="34.184368158020426"/>
    <n v="74.422477324263042"/>
    <n v="59.537981859410429"/>
    <x v="22"/>
    <x v="22"/>
    <n v="58.415940908423217"/>
    <n v="63.979304502144352"/>
    <n v="64"/>
    <n v="0"/>
    <n v="1.384420889088837"/>
    <n v="-19.669454492578026"/>
    <n v="114.17241892871944"/>
    <n v="168.49521233668506"/>
    <n v="40.5"/>
    <n v="55.9"/>
    <n v="2.3460000000000002E-2"/>
    <n v="96.423460000000006"/>
    <n v="0.33160000000000001"/>
    <n v="53.8"/>
    <n v="84.4"/>
    <n v="2.544"/>
    <n v="0.311"/>
    <n v="141.05500000000001"/>
    <n v="10.55"/>
    <n v="57.2"/>
    <n v="96.3"/>
    <n v="29.440000000000005"/>
    <n v="2.1999999999999999E-2"/>
    <n v="182.96200000000002"/>
    <n v="51"/>
    <n v="62.9"/>
    <n v="128"/>
    <x v="22"/>
    <x v="21"/>
    <n v="216.3"/>
    <n v="2.7999999999999972"/>
    <n v="21.500000000000007"/>
    <n v="24.299999999999983"/>
    <n v="75.245000000000005"/>
    <n v="34.787332408691633"/>
    <n v="1.1151335048675537"/>
    <n v="1.0575480786561966"/>
    <n v="1.7637529214670001E-3"/>
    <n v="2.1744453364452174"/>
    <n v="1.521459483909607E-2"/>
    <n v="1.3833919963836667"/>
    <n v="1.0953924536705018"/>
    <n v="7.6728023414611823E-2"/>
    <n v="9.379880220890046E-3"/>
    <n v="2.5648923536896708"/>
    <n v="0.23134322190284731"/>
    <n v="1.2495393066406251"/>
    <n v="0.8845915600061417"/>
    <n v="0.47742101898193362"/>
    <n v="3.5676842451095578E-4"/>
    <n v="2.6119086540532117"/>
    <n v="0.46767449676990508"/>
    <n v="0.66487926971912381"/>
    <n v="1.2114135292768478"/>
    <n v="1.4059343983119552"/>
    <n v="7.8859762787818907E-2"/>
    <n v="2.6173479275888032"/>
    <n v="0.91571749961376159"/>
    <n v="0.43051318395137794"/>
    <n v="1.3462306835651394"/>
    <n v="68.020845965917488"/>
    <n v="0.63291359852697338"/>
    <n v="5.2455573899132357E-2"/>
    <n v="2.0041498245690383"/>
    <n v="0.44290259114358577"/>
    <n v="16.921808005541084"/>
    <n v="5.4392735355914823E-3"/>
    <n v="0.20781622031436761"/>
    <n v="0.43746331760799428"/>
    <n v="31.502365378879681"/>
    <n v="82.640904451424419"/>
  </r>
  <r>
    <x v="0"/>
    <n v="124"/>
    <n v="1"/>
    <n v="3390"/>
    <x v="2"/>
    <x v="3"/>
    <n v="3"/>
    <n v="32.5"/>
    <n v="284.39999999999998"/>
    <n v="0"/>
    <x v="2"/>
    <n v="14.6"/>
    <n v="13.8"/>
    <n v="8.6999999999999993"/>
    <n v="0.79999999999999893"/>
    <n v="5.1000000000000014"/>
    <n v="5.9"/>
    <m/>
    <n v="7.2640000000000002"/>
    <n v="5.6280000000000001"/>
    <n v="4.3"/>
    <n v="5.2279999999999998"/>
    <n v="3.964"/>
    <n v="6.6159999999999997"/>
    <n v="17.2"/>
    <n v="39.6"/>
    <n v="682"/>
    <x v="2"/>
    <x v="2"/>
    <n v="53.4"/>
    <n v="57.1"/>
    <n v="53.8"/>
    <n v="45.2"/>
    <n v="146.98099699345408"/>
    <n v="9233.6401931227738"/>
    <n v="234.63247304916982"/>
    <n v="0"/>
    <n v="550.9"/>
    <n v="550.9"/>
    <x v="23"/>
    <n v="1.2760175052406795"/>
    <n v="3148.6349979278907"/>
    <n v="4524.6451512639869"/>
    <m/>
    <n v="7673.2801491918781"/>
    <n v="8.8517923746373803"/>
    <n v="4144.2188147534198"/>
    <n v="8029.4239535847501"/>
    <n v="210.52955346042273"/>
    <n v="4.6946228760878581"/>
    <n v="12388.866944674681"/>
    <n v="650.87630175260358"/>
    <n v="5504.0406133443857"/>
    <n v="9623.9768959801077"/>
    <n v="2237.2306257770415"/>
    <n v="7.3657014090343971"/>
    <n v="17372.613836510569"/>
    <n v="336.82762824877165"/>
    <n v="453.06789925780799"/>
    <n v="387.97334749274762"/>
    <n v="71.113129773252084"/>
    <n v="123.62016350826963"/>
    <n v="250.34134302291164"/>
    <n v="144.95935839957795"/>
    <n v="1.4370179948586119"/>
    <n v="1.9374999999999998"/>
    <n v="1.7485294117647054"/>
    <n v="41.033755274261601"/>
    <n v="33.45115282342104"/>
    <n v="31.682282615279249"/>
    <n v="58.966244725738392"/>
    <n v="64.811608595378246"/>
    <n v="55.397402984657383"/>
    <n v="4407.3438188647469"/>
    <n v="5303.613364118959"/>
    <n v="11186.924002920687"/>
    <n v="10628.525825948373"/>
    <n v="1475.9668199369817"/>
    <n v="22488.965195140081"/>
    <n v="1.2033582089552239"/>
    <n v="19.59780621572212"/>
    <n v="23.583180987202926"/>
    <n v="-263.12500411132714"/>
    <n v="2725.8105894657911"/>
    <n v="986.71876541748316"/>
    <n v="1096.6967944796388"/>
    <n v="4320.3635318611487"/>
    <n v="5417.0603263407875"/>
    <n v="10100.0982504654"/>
    <n v="44.911351691042043"/>
    <n v="3.1240553855895996"/>
    <n v="1.9554158449172974"/>
    <m/>
    <n v="2.4349525340750242"/>
    <n v="6.6373696327209473"/>
    <n v="2.9071812629699707"/>
    <n v="1.2659695148468018"/>
    <n v="2.9744272232055664"/>
    <n v="2.9744272232055664"/>
    <n v="1.844653751320529"/>
    <n v="2.5142652988433838"/>
    <n v="2.406503438949585"/>
    <n v="0.98458254337310791"/>
    <n v="1.8293147087097168"/>
    <n v="1.8293147087097168"/>
    <n v="1.5442215916753101"/>
    <n v="0.98273783922195435"/>
    <n v="0.94420528411865234"/>
    <n v="0.88791585302624532"/>
    <n v="1.6169548034667969"/>
    <n v="0.40250489115715027"/>
    <n v="1.2058755403601977"/>
    <n v="98.365101225325247"/>
    <n v="88.475628214098222"/>
    <m/>
    <n v="186.84072943942346"/>
    <n v="0.58752617902568993"/>
    <n v="120.47995287898762"/>
    <n v="101.65005947018975"/>
    <n v="6.2620483510199305"/>
    <n v="0.13963814085319337"/>
    <n v="228.53169884105048"/>
    <n v="16.36475699336086"/>
    <n v="132.45492664131447"/>
    <n v="94.755996496081238"/>
    <n v="40.92598890509786"/>
    <n v="0.1347418592751051"/>
    <n v="268.27165390176867"/>
    <n v="2.9779263858305023"/>
    <n v="3.612723187338017"/>
    <n v="3.2572369784938089"/>
    <n v="1.5796322609758835"/>
    <n v="1.0886339783933503"/>
    <n v="0.94103080400653738"/>
    <n v="-0.62673299764622792"/>
    <n v="0.89946156829978574"/>
    <n v="0.84370932293017264"/>
    <n v="0.7153829525169626"/>
    <n v="52.646498180803071"/>
    <n v="52.719142897889384"/>
    <n v="49.373433501034235"/>
    <n v="47.353501819196943"/>
    <n v="44.479632359837268"/>
    <n v="35.320912633869789"/>
    <n v="43.312635412593778"/>
    <n v="50.076997633234228"/>
    <n v="99.330471687931009"/>
    <n v="171.85845888038125"/>
    <n v="5.9408386421030004"/>
    <n v="271.18893056831223"/>
    <n v="1.1561752628581361"/>
    <x v="23"/>
    <x v="23"/>
    <x v="23"/>
    <n v="77.16731746639384"/>
    <n v="51.573061836955517"/>
    <n v="1.4962717883679797"/>
    <n v="128.74037930334936"/>
    <n v="59.940259523832417"/>
    <n v="40.059740476167583"/>
    <n v="127.88045144946469"/>
    <n v="89.142291228720694"/>
    <n v="44.67899886284701"/>
    <n v="11.974973762326854"/>
    <n v="6.8940629741085075"/>
    <n v="6.8940629741085075"/>
    <n v="-11.974973762326854"/>
    <n v="-9.939391140329171"/>
    <n v="6.7821534094923823"/>
    <n v="13.36756579608088"/>
    <n v="42.657231727261745"/>
    <n v="15.729709777559092"/>
    <n v="1.522139908684726"/>
    <n v="1.376758067889863"/>
    <n v="1.3061131891786659"/>
    <n v="1.5996903570967109"/>
    <n v="1.3398532351786416"/>
    <n v="1.1823030381052777"/>
    <n v="47.261071079629858"/>
    <x v="23"/>
    <n v="17.546962600774414"/>
    <n v="39.192329139964869"/>
    <n v="65.599953864957811"/>
    <n v="230.70314611825194"/>
    <n v="103.75899999999997"/>
    <n v="94.984764235294094"/>
    <n v="1.3541451159874069"/>
    <n v="2.8018593692787817"/>
    <n v="2.5335678393518455"/>
    <n v="55.799760586228956"/>
    <n v="80.777126099706749"/>
    <n v="80.777126099706749"/>
    <x v="23"/>
    <x v="23"/>
    <n v="49.264110512320933"/>
    <n v="67.300094824042588"/>
    <n v="40.410958904109592"/>
    <n v="24.821141772807636"/>
    <n v="1.2154285061934631"/>
    <n v="26.748437410331245"/>
    <n v="123.8886694467468"/>
    <n v="224.88965195140079"/>
    <n v="38.9"/>
    <n v="55.9"/>
    <n v="0"/>
    <n v="94.8"/>
    <n v="0.10935999999999998"/>
    <n v="51.2"/>
    <n v="99.2"/>
    <n v="2.601"/>
    <n v="5.7999999999999996E-2"/>
    <n v="153.059"/>
    <n v="7.7900000000000009"/>
    <n v="68"/>
    <n v="118.9"/>
    <n v="27.640000000000004"/>
    <n v="9.0999999999999998E-2"/>
    <n v="214.631"/>
    <n v="53.6"/>
    <n v="64.5"/>
    <n v="136.05000000000001"/>
    <x v="23"/>
    <x v="10"/>
    <n v="273.5"/>
    <n v="-2.3999999999999986"/>
    <n v="34.700000000000003"/>
    <n v="32.300000000000011"/>
    <n v="120.441"/>
    <n v="44.036928702010968"/>
    <n v="1.2152575449943543"/>
    <n v="1.0930774573087694"/>
    <n v="0"/>
    <n v="2.3083350023031226"/>
    <n v="7.2586274303436272E-3"/>
    <n v="1.4884768066406251"/>
    <n v="1.2558417587280275"/>
    <n v="7.7364852075576779E-2"/>
    <n v="1.7251677894592283E-3"/>
    <n v="2.8234085852336883"/>
    <n v="0.1958612667798996"/>
    <n v="1.6364223384857179"/>
    <n v="1.1706686440706253"/>
    <n v="0.50562258548736583"/>
    <n v="1.6646763849258424E-3"/>
    <n v="3.3143782444286347"/>
    <n v="0.52674748182296749"/>
    <n v="0.60901240825653069"/>
    <n v="1.208009518042207"/>
    <n v="2.0900600848429343"/>
    <n v="7.2249627962708479E-2"/>
    <n v="3.2980696028851408"/>
    <n v="0.9617293248176576"/>
    <n v="0.64682935047149681"/>
    <n v="1.6085586752891543"/>
    <n v="59.788265084254846"/>
    <n v="1.0818667334801766"/>
    <n v="0.47466101765145252"/>
    <n v="14.392086123234652"/>
    <n v="0.98973460058201823"/>
    <n v="30.009512222428587"/>
    <n v="-1.6308641543493874E-2"/>
    <n v="-0.49449052043131919"/>
    <n v="1.0060432421255121"/>
    <n v="47.354361138206016"/>
    <n v="82.92729776252844"/>
  </r>
  <r>
    <x v="0"/>
    <n v="125"/>
    <n v="1"/>
    <n v="3382"/>
    <x v="3"/>
    <x v="3"/>
    <n v="3"/>
    <n v="33.5"/>
    <n v="283.39999999999998"/>
    <n v="1"/>
    <x v="2"/>
    <n v="14.6"/>
    <n v="13.1"/>
    <n v="9.8000000000000007"/>
    <n v="1.5"/>
    <n v="3.2999999999999989"/>
    <n v="4.7999999999999989"/>
    <m/>
    <n v="5.3800000000000008"/>
    <n v="5.4539999999999988"/>
    <n v="5.0220000000000002"/>
    <n v="4.6459999999999999"/>
    <n v="5.08"/>
    <n v="4.3239999999999998"/>
    <n v="15.6"/>
    <n v="40.799999999999997"/>
    <n v="636"/>
    <x v="4"/>
    <x v="2"/>
    <n v="52.9"/>
    <n v="60.3"/>
    <n v="55.9"/>
    <n v="44.1"/>
    <n v="171.64158834012633"/>
    <n v="10782.867862703417"/>
    <n v="220.92179965780056"/>
    <n v="0"/>
    <n v="576"/>
    <n v="576"/>
    <x v="24"/>
    <n v="1.0753870666712861"/>
    <n v="2972.6800344288945"/>
    <n v="3976.8561318499151"/>
    <n v="0.85992540406133444"/>
    <n v="6950.396091682871"/>
    <n v="13.428132338720818"/>
    <n v="4428.2983302808716"/>
    <n v="8004.3581139793869"/>
    <n v="259.18078151945781"/>
    <n v="15.039503763218054"/>
    <n v="12706.876729542932"/>
    <n v="798.89530667219231"/>
    <n v="4468.9523785960373"/>
    <n v="8172.4613567059023"/>
    <n v="1826.2397090387267"/>
    <n v="18.710838678550882"/>
    <n v="14486.364283019218"/>
    <n v="411.17718841857578"/>
    <n v="161.77159577057154"/>
    <n v="301.4387276534539"/>
    <n v="103.97273541799836"/>
    <n v="3.6958225741059736"/>
    <n v="287.67871300924799"/>
    <n v="15.282112975137766"/>
    <n v="1.3378016085790885"/>
    <n v="1.8075471698113208"/>
    <n v="1.8287197231833909"/>
    <n v="42.769937068566861"/>
    <n v="34.849620599413484"/>
    <n v="30.849371804314639"/>
    <n v="57.217690609155127"/>
    <n v="62.992333083468147"/>
    <n v="56.414854666367773"/>
    <n v="4528.5616887023252"/>
    <n v="4018.8896167266021"/>
    <n v="10101.533360961459"/>
    <n v="10632.173559457269"/>
    <n v="1554.0820555325322"/>
    <n v="21331.029504164271"/>
    <n v="0.88745387453874536"/>
    <n v="21.229925577751668"/>
    <n v="18.840579710144929"/>
    <n v="-100.26335842145363"/>
    <n v="3985.4684972527848"/>
    <n v="2331.1230832987985"/>
    <n v="-59.609310106287921"/>
    <n v="4153.5717399793002"/>
    <n v="4093.9624298730123"/>
    <n v="8624.1527746213396"/>
    <n v="40.430082256169221"/>
    <n v="2.8509616851806641"/>
    <n v="1.7558584213256836"/>
    <n v="8.3174104690000004"/>
    <n v="2.2250452144780586"/>
    <n v="5.8391103744506836"/>
    <n v="2.7051188945770264"/>
    <n v="1.2187464237213135"/>
    <n v="2.728931188583374"/>
    <n v="2.728931188583374"/>
    <n v="1.7693320772084464"/>
    <n v="2.1661028861999512"/>
    <n v="2.4365320205688477"/>
    <n v="0.91046351194381714"/>
    <n v="1.76442551612854"/>
    <n v="1.76442551612854"/>
    <n v="1.4900047270374999"/>
    <n v="1.1364953517913818"/>
    <n v="1.2235569953918457"/>
    <n v="1.0699728496613041"/>
    <n v="1.4723032712936401"/>
    <n v="0.47895580530166626"/>
    <n v="1.2405472667674746"/>
    <n v="84.749968804583162"/>
    <n v="69.827963295093554"/>
    <n v="7.1523525582987982E-2"/>
    <n v="154.64945562525972"/>
    <n v="0.78408346848521449"/>
    <n v="119.79073484066683"/>
    <n v="97.552828255970553"/>
    <n v="7.0728651816986181"/>
    <n v="0.41041770880262768"/>
    <n v="224.82684598713865"/>
    <n v="17.304894295542308"/>
    <n v="108.88745568846561"/>
    <n v="74.407278680515873"/>
    <n v="32.222639411950901"/>
    <n v="0.33013881192599986"/>
    <n v="215.84751259285838"/>
    <n v="5.0126707401342099"/>
    <n v="-0.81630303584366137"/>
    <n v="2.4479222787039463"/>
    <n v="2.5029118597202618"/>
    <n v="-0.99120719565465654"/>
    <n v="1.9803474972055"/>
    <n v="-2.1041408704958799"/>
    <n v="0.82392907372158652"/>
    <n v="0.81436037925408145"/>
    <n v="0.68334114531429724"/>
    <n v="54.801336649994973"/>
    <n v="53.281330490007193"/>
    <n v="50.446472317637593"/>
    <n v="45.152414544735187"/>
    <n v="43.390204505004313"/>
    <n v="34.472150170600457"/>
    <n v="51.466893095107231"/>
    <n v="49.173405042534874"/>
    <n v="108.08366436176664"/>
    <n v="156.53783912550682"/>
    <n v="7.443366224124528"/>
    <n v="264.62150348727346"/>
    <n v="0.95543760435792868"/>
    <x v="24"/>
    <x v="24"/>
    <x v="24"/>
    <n v="68.323841745559605"/>
    <n v="48.379423213435679"/>
    <n v="1.4122500271269267"/>
    <n v="116.70326495899528"/>
    <n v="58.544927401616221"/>
    <n v="41.455072598383786"/>
    <n v="75.211070007214857"/>
    <n v="57.420562593358376"/>
    <n v="25.233873637980999"/>
    <n v="-10.903279152201229"/>
    <n v="23.14554957545468"/>
    <n v="23.14554957545468"/>
    <n v="10.903279152201222"/>
    <n v="9.1019386154560529"/>
    <n v="23.726169696200579"/>
    <n v="47.841722860860443"/>
    <n v="39.794657500134804"/>
    <n v="15.038330965438213"/>
    <n v="1.3409218232416182"/>
    <n v="1.3329835696294769"/>
    <n v="1.1783212447070859"/>
    <n v="1.6593399972409366"/>
    <n v="1.3273472513245299"/>
    <n v="1.2645148627595983"/>
    <n v="49.843696280020815"/>
    <x v="24"/>
    <n v="5.1435667495029112"/>
    <n v="40.178796580560608"/>
    <n v="46.958330071749984"/>
    <n v="180.98146916890087"/>
    <n v="113.40699350943397"/>
    <n v="103.96172539792389"/>
    <n v="1.5752782305684601"/>
    <n v="2.3853192919288495"/>
    <n v="2.3436817840823423"/>
    <n v="55.818911187150654"/>
    <n v="90.566037735849065"/>
    <n v="90.566037735849065"/>
    <x v="24"/>
    <x v="24"/>
    <n v="50.406949671933575"/>
    <n v="52.733863814067341"/>
    <n v="32.876712328767113"/>
    <n v="25.421749605364603"/>
    <n v="1.4239265910630077"/>
    <n v="10.953470324953631"/>
    <n v="127.06876729542931"/>
    <n v="213.31029504164272"/>
    <n v="37.299999999999997"/>
    <n v="49.9"/>
    <n v="1.0789999999999999E-2"/>
    <n v="87.210790000000003"/>
    <n v="0.15553"/>
    <n v="53"/>
    <n v="95.8"/>
    <n v="3.1019999999999999"/>
    <n v="0.18"/>
    <n v="152.08199999999999"/>
    <n v="9.8699999999999992"/>
    <n v="57.8"/>
    <n v="105.7"/>
    <n v="23.62"/>
    <n v="0.24199999999999999"/>
    <n v="187.36200000000002"/>
    <n v="54.2"/>
    <n v="48.1"/>
    <n v="120.9"/>
    <x v="24"/>
    <x v="22"/>
    <n v="255.3"/>
    <n v="-1.2000000000000028"/>
    <n v="47.699999999999996"/>
    <n v="46.5"/>
    <n v="103.21800000000002"/>
    <n v="40.430082256169221"/>
    <n v="1.0634087085723876"/>
    <n v="0.87617335224151605"/>
    <n v="8.974485896050999E-4"/>
    <n v="1.9404795094035094"/>
    <n v="9.081568365383149E-3"/>
    <n v="1.4337130141258241"/>
    <n v="1.1675590739250183"/>
    <n v="8.4651445469856257E-2"/>
    <n v="4.9120761394500726E-3"/>
    <n v="2.6908356096601493"/>
    <n v="0.21379435486793516"/>
    <n v="1.4083155078887939"/>
    <n v="0.96235993212461468"/>
    <n v="0.41675730690956114"/>
    <n v="4.2699097490310669E-3"/>
    <n v="2.7917026566720007"/>
    <n v="0.61598048067092903"/>
    <n v="0.58853091478347774"/>
    <n v="1.2935971752405167"/>
    <n v="1.8735199968168459"/>
    <n v="8.9085779786109931E-2"/>
    <n v="3.1671171720573628"/>
    <n v="0.81773253345489505"/>
    <n v="0.5790281591415406"/>
    <n v="1.3967606925964358"/>
    <n v="58.544927401616206"/>
    <n v="0.98903215844718217"/>
    <n v="0.47628156239721342"/>
    <n v="15.038330965438213"/>
    <n v="1.2266376626538533"/>
    <n v="38.730416211820426"/>
    <n v="0.37541451538536208"/>
    <n v="11.853508884911019"/>
    <n v="0.85122314726849124"/>
    <n v="65.472354964875706"/>
    <n v="80.609584720276345"/>
  </r>
  <r>
    <x v="0"/>
    <n v="126"/>
    <n v="1"/>
    <s v="34N425"/>
    <x v="4"/>
    <x v="3"/>
    <n v="3"/>
    <n v="32.5"/>
    <n v="278"/>
    <n v="0"/>
    <x v="2"/>
    <n v="12.7"/>
    <n v="11.9"/>
    <n v="9"/>
    <n v="0.79999999999999893"/>
    <n v="2.9000000000000004"/>
    <n v="3.6999999999999993"/>
    <m/>
    <n v="4.8040000000000003"/>
    <n v="4.8040000000000003"/>
    <n v="3.6219999999999999"/>
    <n v="4.4980000000000002"/>
    <n v="3.9359999999999999"/>
    <n v="5.8820000000000006"/>
    <n v="18"/>
    <n v="39.799999999999997"/>
    <n v="716.4"/>
    <x v="3"/>
    <x v="3"/>
    <n v="61.2"/>
    <n v="56.1"/>
    <n v="54.6"/>
    <n v="43.4"/>
    <n v="233.10104585377169"/>
    <n v="14643.873902625646"/>
    <n v="270.69842584334873"/>
    <n v="0"/>
    <n v="601.20000000000005"/>
    <n v="601.20000000000005"/>
    <x v="25"/>
    <n v="1.0129201913590145"/>
    <n v="3745.0829862833152"/>
    <n v="5018.9207367198178"/>
    <n v="2.9255807001691658"/>
    <n v="8766.9293037033021"/>
    <n v="45.896401107756262"/>
    <n v="4127.7735019964603"/>
    <n v="7186.6016747906506"/>
    <n v="163.05527598523867"/>
    <n v="6.2492188476440438"/>
    <n v="11483.679671619993"/>
    <n v="1357.061816798353"/>
    <n v="4791.7530045586409"/>
    <n v="7972.7647119767926"/>
    <n v="2978.6572731040201"/>
    <n v="6.394400124326566"/>
    <n v="15749.569389763781"/>
    <n v="246.97730617424466"/>
    <n v="304.706408438842"/>
    <n v="279.30560344241917"/>
    <n v="34.790046883013183"/>
    <n v="47.427107325870047"/>
    <n v="197.06190346098481"/>
    <n v="56.154502656152999"/>
    <n v="1.3401360544217689"/>
    <n v="1.7410358565737054"/>
    <n v="1.6638513513513513"/>
    <n v="42.718298010015069"/>
    <n v="35.944693861476885"/>
    <n v="30.424660420703159"/>
    <n v="57.248331346754888"/>
    <n v="62.58100086639601"/>
    <n v="50.622112355392922"/>
    <n v="4953.6365520099471"/>
    <n v="5382.6279527559063"/>
    <n v="11489.684780356403"/>
    <n v="13172.779412380632"/>
    <n v="1153.4202755905512"/>
    <n v="25488.564546208039"/>
    <n v="1.0866013071895424"/>
    <n v="19.434741187678632"/>
    <n v="21.117815179422042"/>
    <n v="-825.86305001348683"/>
    <n v="1803.9737220347442"/>
    <n v="-175.30960356929245"/>
    <n v="-161.88354745130619"/>
    <n v="2590.1367592208862"/>
    <n v="2428.25321176958"/>
    <n v="14004.884874588046"/>
    <n v="54.94575753451587"/>
    <n v="2.9473662376403809"/>
    <n v="1.802188515663147"/>
    <n v="6.9040822979999996"/>
    <n v="2.2930914824537627"/>
    <n v="4.3092923164367676"/>
    <n v="2.5672786235809326"/>
    <n v="1.0784914493560791"/>
    <n v="3.1568965911865234"/>
    <n v="3.1568965911865234"/>
    <n v="1.6442734779623023"/>
    <n v="1.7322361469268799"/>
    <n v="2.4169430732727051"/>
    <n v="0.76563107967376709"/>
    <n v="1.3742722272872925"/>
    <n v="1.3742722272872925"/>
    <n v="1.3833942858979553"/>
    <n v="1.0971934795379639"/>
    <n v="0.93701952695846558"/>
    <n v="0.96101913215115542"/>
    <n v="1.3734216690063477"/>
    <n v="0.48818430304527283"/>
    <n v="1.1430062108635675"/>
    <n v="110.38131150932857"/>
    <n v="90.450413127400765"/>
    <n v="0.20198449923408382"/>
    <n v="201.03370913596342"/>
    <n v="1.9778100864575401"/>
    <n v="105.97144674659319"/>
    <n v="77.506884561897934"/>
    <n v="5.1474864493277774"/>
    <n v="0.19728137677706056"/>
    <n v="188.82309913459596"/>
    <n v="23.507515326723702"/>
    <n v="115.81394233201681"/>
    <n v="61.041964544157025"/>
    <n v="40.934859650341544"/>
    <n v="8.7876465010244098E-2"/>
    <n v="217.87864299152562"/>
    <n v="-1.1100554546697687"/>
    <n v="2.0753959897806902"/>
    <n v="0.6737973542224881"/>
    <n v="-0.40089679661230737"/>
    <n v="0.70303539895883005"/>
    <n v="-1.1766844150457119"/>
    <n v="-1.1760657155529219"/>
    <n v="0.81943593431354189"/>
    <n v="0.73139404001191155"/>
    <n v="0.52706922253938293"/>
    <n v="54.906867103902123"/>
    <n v="56.122077877270272"/>
    <n v="53.155252273404962"/>
    <n v="44.992659945515506"/>
    <n v="41.047353272519828"/>
    <n v="28.016497489628318"/>
    <n v="54.350977248662353"/>
    <n v="50.436274980847536"/>
    <n v="110.41806896308449"/>
    <n v="180.91780686004265"/>
    <n v="5.6308167335745978"/>
    <n v="291.33587582312714"/>
    <n v="0.92797365445878599"/>
    <x v="25"/>
    <x v="25"/>
    <x v="25"/>
    <n v="51.620469497930834"/>
    <n v="27.070609581050398"/>
    <n v="1.9068824195989105"/>
    <n v="78.691079078981247"/>
    <n v="65.598883764346425"/>
    <n v="34.401116235653554"/>
    <n v="66.437837913089339"/>
    <n v="61.462965083354455"/>
    <n v="10.60568956330949"/>
    <n v="9.8424955854236202"/>
    <n v="16.464920017740909"/>
    <n v="16.464920017740909"/>
    <n v="-9.8424955854236202"/>
    <n v="-9.287875071631067"/>
    <n v="21.243170991593431"/>
    <n v="60.822125074222413"/>
    <n v="102.51277668853118"/>
    <n v="35.187144871497971"/>
    <n v="1.5058996791780697"/>
    <n v="1.1932326558964195"/>
    <n v="1.1283828417027222"/>
    <n v="1.5227385423877291"/>
    <n v="1.3779990598120508"/>
    <n v="1.2259972721761903"/>
    <n v="51.681134841861308"/>
    <x v="25"/>
    <n v="22.85757630539711"/>
    <n v="45.215095378016386"/>
    <n v="75.794155461229479"/>
    <n v="128.27486113378683"/>
    <n v="87.747062629482087"/>
    <n v="93.869612972972973"/>
    <n v="2.2976959098528011"/>
    <n v="2.9257715832852895"/>
    <n v="2.5747875129394577"/>
    <n v="69.157091914998318"/>
    <n v="83.91959798994975"/>
    <n v="83.91959798994975"/>
    <x v="25"/>
    <x v="25"/>
    <n v="65.07328383270071"/>
    <n v="53.070436810752618"/>
    <n v="29.133858267716533"/>
    <n v="56.662624021213503"/>
    <n v="1.0863752438912617"/>
    <n v="30.15743914065947"/>
    <n v="114.83679671619994"/>
    <n v="254.88564546208039"/>
    <n v="44.1"/>
    <n v="59.1"/>
    <n v="3.4449999999999995E-2"/>
    <n v="103.23445"/>
    <n v="0.55816999999999994"/>
    <n v="50.2"/>
    <n v="87.4"/>
    <n v="1.9829999999999999"/>
    <n v="7.5999999999999998E-2"/>
    <n v="139.65899999999999"/>
    <n v="15.979999999999999"/>
    <n v="59.2"/>
    <n v="98.5"/>
    <n v="36.799999999999997"/>
    <n v="7.9000000000000001E-2"/>
    <n v="194.57900000000001"/>
    <n v="61.2"/>
    <n v="66.5"/>
    <n v="141.94999999999999"/>
    <x v="25"/>
    <x v="23"/>
    <n v="314.89999999999998"/>
    <n v="-11"/>
    <n v="20.900000000000006"/>
    <n v="9.9000000000000199"/>
    <n v="175.24099999999999"/>
    <n v="55.649730073039059"/>
    <n v="1.299788510799408"/>
    <n v="1.0650934127569198"/>
    <n v="2.3784563516609995E-3"/>
    <n v="2.3672603799079881"/>
    <n v="2.4053176922655104E-2"/>
    <n v="1.2887738690376283"/>
    <n v="0.9426015267372132"/>
    <n v="6.2601259403228748E-2"/>
    <n v="2.3992414093017577E-3"/>
    <n v="2.2963758965873717"/>
    <n v="0.27681133627891535"/>
    <n v="1.4308302993774416"/>
    <n v="0.75414661347866063"/>
    <n v="0.50573217964172357"/>
    <n v="1.0856750595569611E-3"/>
    <n v="2.6917947675573823"/>
    <n v="0.67148240947723392"/>
    <n v="0.62311798542737962"/>
    <n v="1.364166658088565"/>
    <n v="2.2351598999208084"/>
    <n v="6.9566263183951385E-2"/>
    <n v="3.5993265580093738"/>
    <n v="0.61729145956039433"/>
    <n v="0.31948354130983359"/>
    <n v="0.9367750008702278"/>
    <n v="65.895381386880985"/>
    <n v="0.48483449763208913"/>
    <n v="1.3029506614220021"/>
    <n v="36.199845732880817"/>
    <n v="1.2320661781013857"/>
    <n v="34.230463900524391"/>
    <n v="0.9075317904519915"/>
    <n v="25.213933101805207"/>
    <n v="0.32453438764939424"/>
    <n v="55.122059864488335"/>
    <n v="87.4885884692155"/>
  </r>
  <r>
    <x v="0"/>
    <n v="127"/>
    <n v="1"/>
    <n v="3335"/>
    <x v="5"/>
    <x v="3"/>
    <n v="3"/>
    <n v="32"/>
    <n v="299.8"/>
    <n v="0"/>
    <x v="2"/>
    <n v="12.6"/>
    <n v="11.6"/>
    <n v="7.8"/>
    <n v="1"/>
    <n v="3.8"/>
    <n v="4.8"/>
    <m/>
    <n v="5.5200000000000005"/>
    <n v="4.9279999999999999"/>
    <n v="5.1659999999999995"/>
    <n v="4.6980000000000004"/>
    <n v="4.42"/>
    <n v="3.9659999999999997"/>
    <n v="15.6"/>
    <n v="44.4"/>
    <n v="690"/>
    <x v="4"/>
    <x v="3"/>
    <n v="59.7"/>
    <n v="60.8"/>
    <n v="59.1"/>
    <n v="34.4"/>
    <n v="208.90214740103042"/>
    <n v="13123.650704027534"/>
    <n v="281.15797388464671"/>
    <n v="0"/>
    <n v="521.9"/>
    <n v="521.9"/>
    <x v="26"/>
    <n v="1.1348147017357537"/>
    <n v="3488.5904475756324"/>
    <n v="4524.6451512639869"/>
    <n v="0.76409034397016173"/>
    <n v="8013.999689183589"/>
    <n v="37.941186627987292"/>
    <n v="4014.711976792375"/>
    <n v="7041.9343141317868"/>
    <n v="173.29633754662245"/>
    <n v="21.773337132200581"/>
    <n v="11251.715965602987"/>
    <n v="1388.313302942395"/>
    <n v="5739.4141521783458"/>
    <n v="8905.1368578927613"/>
    <n v="3872.0488886257635"/>
    <n v="9.9494142179595961"/>
    <n v="18526.549312914834"/>
    <n v="294.3378433108544"/>
    <n v="519.63095337941763"/>
    <n v="420.50198494924985"/>
    <n v="47.829229928794781"/>
    <n v="123.19301252756934"/>
    <n v="228.84446935161816"/>
    <n v="133.08589598292676"/>
    <n v="1.296983758700696"/>
    <n v="1.754032258064516"/>
    <n v="1.5515759312320914"/>
    <n v="43.531202681279687"/>
    <n v="35.680886267175019"/>
    <n v="30.979401804616725"/>
    <n v="56.459262874327941"/>
    <n v="62.585425508956185"/>
    <n v="48.066894204011327"/>
    <n v="4637.5781974621586"/>
    <n v="5352.9493023898331"/>
    <n v="11478.828304356692"/>
    <n v="12065.625560817816"/>
    <n v="1488.3008045046997"/>
    <n v="24281.504285648502"/>
    <n v="1.1542553191489364"/>
    <n v="19.099221131053167"/>
    <n v="22.045377582119883"/>
    <n v="-622.86622066978362"/>
    <n v="1688.9850117419537"/>
    <n v="-422.18201343252986"/>
    <n v="1101.8359547161872"/>
    <n v="3552.1875555029283"/>
    <n v="4654.0235102191155"/>
    <n v="13029.788320045514"/>
    <n v="53.661371909922096"/>
    <n v="2.7688093185424805"/>
    <n v="1.7706395387649536"/>
    <n v="6.7740144730000003"/>
    <n v="2.2056318927040386"/>
    <n v="4.6509122848510742"/>
    <n v="2.7816636562347412"/>
    <n v="1.2141408920288086"/>
    <n v="3.3022756576538086"/>
    <n v="3.3022756576538086"/>
    <n v="1.8096486532673559"/>
    <n v="2.1044144630432129"/>
    <n v="2.2630472183227539"/>
    <n v="0.82861977815628052"/>
    <n v="1.5055878162384033"/>
    <n v="1.5055878162384033"/>
    <n v="1.4148466972570564"/>
    <n v="1.0029187202453613"/>
    <n v="0.99083274602890015"/>
    <n v="0.93091724475680249"/>
    <n v="1.4115661382675171"/>
    <n v="0.49106186628341675"/>
    <n v="1.1414971399929192"/>
    <n v="96.592417398256941"/>
    <n v="80.115156037091495"/>
    <n v="5.1759590487334244E-2"/>
    <n v="176.75933302583576"/>
    <n v="1.7646113098993339"/>
    <n v="111.67578396093683"/>
    <n v="85.499004097682445"/>
    <n v="5.7227227704076915"/>
    <n v="0.71901561197555774"/>
    <n v="203.61652644100252"/>
    <n v="29.215865939472693"/>
    <n v="129.88565231889453"/>
    <n v="73.789725276384161"/>
    <n v="58.297096305944002"/>
    <n v="0.1497971682526911"/>
    <n v="262.1222710694754"/>
    <n v="2.4415630377424331"/>
    <n v="4.1789817591766347"/>
    <n v="3.4145175217455859"/>
    <n v="1.3712151420618077"/>
    <n v="1.3007048827112644"/>
    <n v="0.48944073278099542"/>
    <n v="-0.83637705866416312"/>
    <n v="0.82941454614156096"/>
    <n v="0.76560021398720801"/>
    <n v="0.56811298214229267"/>
    <n v="54.646289813810654"/>
    <n v="54.846129591202242"/>
    <n v="49.551551567500489"/>
    <n v="45.324427664241966"/>
    <n v="41.990208551394581"/>
    <n v="28.150879730790301"/>
    <n v="46.511139908365379"/>
    <n v="53.038774566404037"/>
    <n v="106.8583921812813"/>
    <n v="170.3142847866545"/>
    <n v="7.3084777065118836"/>
    <n v="277.17267696793579"/>
    <n v="1.1403456176498614"/>
    <x v="26"/>
    <x v="26"/>
    <x v="26"/>
    <n v="65.164644052571447"/>
    <n v="32.460229531278408"/>
    <n v="2.0075225897518481"/>
    <n v="97.624873583849848"/>
    <n v="66.750041931272392"/>
    <n v="33.249958068727608"/>
    <n v="96.816985413997386"/>
    <n v="83.37451241052915"/>
    <n v="20.750950709980124"/>
    <n v="18.209868357957703"/>
    <n v="11.709278821298284"/>
    <n v="11.709278821298284"/>
    <n v="-18.209868357957703"/>
    <n v="-16.306013454382686"/>
    <n v="13.695222470568726"/>
    <n v="36.072692616099097"/>
    <n v="73.556150526933266"/>
    <n v="26.53802363623398"/>
    <n v="1.401129783010894"/>
    <n v="1.303365701713558"/>
    <n v="1.2255031923600772"/>
    <n v="1.5741810069616438"/>
    <n v="1.3884427454920585"/>
    <n v="1.1545026615004903"/>
    <n v="49.69060161544094"/>
    <x v="26"/>
    <n v="17.44433469037315"/>
    <n v="43.531078506030397"/>
    <n v="59.132916986287235"/>
    <n v="158.23009559164731"/>
    <n v="128.67672774193545"/>
    <n v="81.855044355300876"/>
    <n v="1.7498626340263936"/>
    <n v="2.16174572127249"/>
    <n v="2.7647009859279379"/>
    <n v="63.344534194293537"/>
    <n v="75.637681159420282"/>
    <n v="75.637681159420282"/>
    <x v="26"/>
    <x v="26"/>
    <n v="62.034377038833512"/>
    <n v="64.190702300072772"/>
    <n v="38.095238095238095"/>
    <n v="43.188479826618156"/>
    <n v="1.0695336854632722"/>
    <n v="29.500210000495063"/>
    <n v="112.51715965602986"/>
    <n v="242.81504285648504"/>
    <n v="43.1"/>
    <n v="55.9"/>
    <n v="9.4400000000000005E-3"/>
    <n v="99.009439999999998"/>
    <n v="0.43945000000000001"/>
    <n v="49.6"/>
    <n v="87"/>
    <n v="2.141"/>
    <n v="0.26900000000000002"/>
    <n v="139.01000000000002"/>
    <n v="17.419999999999998"/>
    <n v="69.8"/>
    <n v="108.3"/>
    <n v="47.09"/>
    <n v="0.121"/>
    <n v="225.31100000000001"/>
    <n v="56.4"/>
    <n v="65.099999999999994"/>
    <n v="139.6"/>
    <x v="26"/>
    <x v="14"/>
    <n v="295.3"/>
    <n v="-6.7999999999999972"/>
    <n v="21.900000000000006"/>
    <n v="15.099999999999994"/>
    <n v="156.29"/>
    <n v="52.925838130714517"/>
    <n v="1.1933568162918091"/>
    <n v="0.98978750216960909"/>
    <n v="6.3946696625120014E-4"/>
    <n v="2.1837837854276696"/>
    <n v="2.0438434035778046E-2"/>
    <n v="1.3797051734924315"/>
    <n v="1.0563025760650635"/>
    <n v="7.0701721830368047E-2"/>
    <n v="8.8831215190887467E-3"/>
    <n v="2.5155925929069518"/>
    <n v="0.36658899946212764"/>
    <n v="1.5796069583892822"/>
    <n v="0.89739521974325165"/>
    <n v="0.70898130266666415"/>
    <n v="1.821761257648468E-3"/>
    <n v="3.1878052420568466"/>
    <n v="0.56564615821838371"/>
    <n v="0.64503211766481394"/>
    <n v="1.2995604736804962"/>
    <n v="2.0712805807185948"/>
    <n v="8.8882197797298432E-2"/>
    <n v="3.3708410543990905"/>
    <n v="0.81405901527404778"/>
    <n v="0.41127045840024956"/>
    <n v="1.2253294736742975"/>
    <n v="66.435928683980322"/>
    <n v="0.61904825678973174"/>
    <n v="0.85524846149213873"/>
    <n v="25.371960519348818"/>
    <n v="1.1870572689714209"/>
    <n v="35.215462545238111"/>
    <n v="0.18303581234224398"/>
    <n v="5.4299745786997127"/>
    <n v="1.004021456629177"/>
    <n v="57.310307450456186"/>
    <n v="87.60424927619205"/>
  </r>
  <r>
    <x v="0"/>
    <n v="128"/>
    <n v="1"/>
    <n v="1311"/>
    <x v="6"/>
    <x v="3"/>
    <n v="3"/>
    <n v="32.5"/>
    <n v="306"/>
    <n v="0"/>
    <x v="2"/>
    <n v="13.3"/>
    <n v="13.1"/>
    <n v="11.5"/>
    <n v="0.20000000000000107"/>
    <n v="1.5999999999999996"/>
    <n v="1.8000000000000007"/>
    <m/>
    <n v="5.548"/>
    <n v="5.766"/>
    <n v="4.9040000000000008"/>
    <n v="4.9340000000000002"/>
    <n v="5.3160000000000007"/>
    <n v="7.6739999999999995"/>
    <n v="17.600000000000001"/>
    <n v="41.2"/>
    <n v="733.6"/>
    <x v="2"/>
    <x v="1"/>
    <n v="65.8"/>
    <n v="56.6"/>
    <n v="57.6"/>
    <n v="48.8"/>
    <n v="247.62994691462384"/>
    <n v="15556.6085250705"/>
    <n v="313.23681678808151"/>
    <n v="0"/>
    <n v="525.29999999999995"/>
    <n v="525.29999999999995"/>
    <x v="27"/>
    <n v="1.0518874754578809"/>
    <n v="3593.3008373953253"/>
    <n v="4925.3711707089242"/>
    <n v="1.7481367460646366"/>
    <n v="8520.4201448503154"/>
    <n v="17.798622844209248"/>
    <n v="4662.2461665975961"/>
    <n v="8188.174271085385"/>
    <n v="359.7783511356497"/>
    <n v="2.5901367592208868"/>
    <n v="13212.788925577852"/>
    <n v="966.98439010913091"/>
    <n v="5180.2735184417734"/>
    <n v="8381.8523978721823"/>
    <n v="2646.1856202400936"/>
    <n v="3.9064357680052724"/>
    <n v="16212.217972322052"/>
    <n v="335.16919862339546"/>
    <n v="272.67536788583641"/>
    <n v="307.67191309886948"/>
    <n v="76.353237800162205"/>
    <n v="47.093395622197932"/>
    <n v="233.05736431260434"/>
    <n v="17.607102435163391"/>
    <n v="1.3707093821510297"/>
    <n v="1.7562724014336919"/>
    <n v="1.6180327868852462"/>
    <n v="42.172812799226719"/>
    <n v="35.285859729222125"/>
    <n v="31.952898285019852"/>
    <n v="57.806670175599095"/>
    <n v="61.971581603293345"/>
    <n v="51.700837061171477"/>
    <n v="5022.7932034811438"/>
    <n v="5014.5047658516378"/>
    <n v="11226.688769167013"/>
    <n v="13638.068782327329"/>
    <n v="1189.3907998342313"/>
    <n v="25569.8300870286"/>
    <n v="0.9983498349834985"/>
    <n v="19.64343598055105"/>
    <n v="19.611021069692057"/>
    <n v="-360.54703688354766"/>
    <n v="3173.6695052337473"/>
    <n v="1623.7316685159676"/>
    <n v="157.48031496062958"/>
    <n v="3367.3476320205446"/>
    <n v="3524.8279469811741"/>
    <n v="12357.041161450748"/>
    <n v="48.326645579547247"/>
    <n v="3.1125359535217285"/>
    <n v="1.7706537246704102"/>
    <n v="7.7141652110000001"/>
    <n v="2.337782636777848"/>
    <n v="5.2706389427185059"/>
    <n v="2.3879494667053223"/>
    <n v="1.0903780460357666"/>
    <n v="2.846376895904541"/>
    <n v="2.846376895904541"/>
    <n v="1.5963965760777052"/>
    <n v="2.2141702175140381"/>
    <n v="2.3025407791137695"/>
    <n v="0.76019459962844849"/>
    <n v="1.5073660612106323"/>
    <n v="1.5073660612106323"/>
    <n v="1.3751535300902371"/>
    <n v="1.4197344779968262"/>
    <n v="0.52835994958877563"/>
    <n v="0.93096016845213792"/>
    <n v="1.258488655090332"/>
    <n v="0.56424170732498169"/>
    <n v="1.0799819480072681"/>
    <n v="111.84278048212684"/>
    <n v="87.211268088000153"/>
    <n v="0.13485415670562562"/>
    <n v="199.18890272683262"/>
    <n v="0.93810114689448476"/>
    <n v="111.33208247175662"/>
    <n v="89.282054623064184"/>
    <n v="10.240647863191446"/>
    <n v="7.3725054286793948E-2"/>
    <n v="210.92851001229906"/>
    <n v="21.410680373806137"/>
    <n v="119.27791023175348"/>
    <n v="63.718389277451948"/>
    <n v="39.88770395613524"/>
    <n v="5.8884286969904387E-2"/>
    <n v="222.94288775231055"/>
    <n v="0.83854337753331676"/>
    <n v="1.0922161581828633"/>
    <n v="0.95015940101911722"/>
    <n v="-3.6478429312158563E-2"/>
    <n v="0.72234797818153273"/>
    <n v="0.14791332393314502"/>
    <n v="-2.3239695768738398"/>
    <n v="0.77976663055097284"/>
    <n v="0.80194363242701205"/>
    <n v="0.53420108680349099"/>
    <n v="56.149102159324549"/>
    <n v="52.781903435085631"/>
    <n v="53.501554337212667"/>
    <n v="43.783196199238851"/>
    <n v="42.328111367144359"/>
    <n v="28.580588472615037"/>
    <n v="71.310326868303079"/>
    <n v="26.494634852980465"/>
    <n v="104.51600067703447"/>
    <n v="171.6335483990056"/>
    <n v="6.7110389557509222"/>
    <n v="276.14954907604005"/>
    <n v="0.37153994402397189"/>
    <x v="27"/>
    <x v="27"/>
    <x v="27"/>
    <n v="40.021755603453542"/>
    <n v="62.787419770083716"/>
    <n v="0.63741679065656853"/>
    <n v="102.80917537353727"/>
    <n v="38.928194354290099"/>
    <n v="61.071805645709887"/>
    <n v="78.480298832170945"/>
    <n v="47.967583363450402"/>
    <n v="37.22375442447148"/>
    <n v="7.9458277599968596"/>
    <n v="25.563665345612236"/>
    <n v="25.563665345612236"/>
    <n v="-7.9458277599968596"/>
    <n v="-7.1370512287081338"/>
    <n v="28.632478781473282"/>
    <n v="40.714629521680934"/>
    <n v="65.221039063740989"/>
    <n v="23.61801396452103"/>
    <n v="1.5191329565265286"/>
    <n v="1.2201966675394842"/>
    <n v="1.1337413109376659"/>
    <n v="1.5388927129348493"/>
    <n v="1.3083108801606751"/>
    <n v="1.2129341295263467"/>
    <n v="53.336563973672348"/>
    <x v="27"/>
    <n v="23.614370775734365"/>
    <n v="49.38653286944885"/>
    <n v="70.210820522531577"/>
    <n v="154.39842782608696"/>
    <n v="105.18535111111115"/>
    <n v="95.245936"/>
    <n v="2.0159116885747448"/>
    <n v="2.2702300667160809"/>
    <n v="2.4174687926986924"/>
    <n v="71.599861107218473"/>
    <n v="71.605779716466728"/>
    <n v="71.605779716466728"/>
    <x v="27"/>
    <x v="27"/>
    <n v="29.675207369316208"/>
    <n v="40.21497632734409"/>
    <n v="13.53383458646617"/>
    <n v="38.000169356236917"/>
    <n v="1.2747363416355846"/>
    <n v="33.633520588405887"/>
    <n v="132.12788925577851"/>
    <n v="255.69830087028603"/>
    <n v="43.7"/>
    <n v="59.9"/>
    <n v="2.1260000000000001E-2"/>
    <n v="103.62126000000001"/>
    <n v="0.22332999999999997"/>
    <n v="55.8"/>
    <n v="98"/>
    <n v="4.306"/>
    <n v="3.1E-2"/>
    <n v="158.137"/>
    <n v="12.319999999999999"/>
    <n v="61"/>
    <n v="98.7"/>
    <n v="31.160000000000004"/>
    <n v="4.5999999999999999E-2"/>
    <n v="190.90600000000001"/>
    <n v="60.6"/>
    <n v="60.5"/>
    <n v="135.44999999999999"/>
    <x v="27"/>
    <x v="24"/>
    <n v="308.5"/>
    <n v="-4.8000000000000043"/>
    <n v="37.5"/>
    <n v="32.700000000000017"/>
    <n v="150.363"/>
    <n v="48.740032414910864"/>
    <n v="1.3601782116889956"/>
    <n v="1.0606215810775756"/>
    <n v="1.6400315238586001E-3"/>
    <n v="2.4224398242904295"/>
    <n v="1.1770917950773237E-2"/>
    <n v="1.3324758024215697"/>
    <n v="1.0685704851150513"/>
    <n v="0.12256498913764953"/>
    <n v="8.8237683773040765E-4"/>
    <n v="2.5244936535120006"/>
    <n v="0.27278577079772948"/>
    <n v="1.4045498752593994"/>
    <n v="0.75031206983327869"/>
    <n v="0.46969526467323308"/>
    <n v="6.9338838815689082E-4"/>
    <n v="2.6252505981540684"/>
    <n v="0.86035909366607677"/>
    <n v="0.31965776950120922"/>
    <n v="1.2609855481684207"/>
    <n v="2.0707587614340026"/>
    <n v="8.0968685001134869E-2"/>
    <n v="3.3317443096024224"/>
    <n v="0.47211670875549294"/>
    <n v="0.74891271561384198"/>
    <n v="1.2210294243693351"/>
    <n v="38.665465330562569"/>
    <n v="1.9369034077597782"/>
    <n v="0.80725065609042179"/>
    <n v="24.229069852804855"/>
    <n v="0.90930448531199293"/>
    <n v="27.292144919142981"/>
    <n v="0.70649371144835404"/>
    <n v="21.204919879720904"/>
    <n v="0.20281077386363888"/>
    <n v="43.911657033497164"/>
    <n v="92.594140285877259"/>
  </r>
  <r>
    <x v="0"/>
    <n v="129"/>
    <n v="1"/>
    <s v="352HYB"/>
    <x v="0"/>
    <x v="4"/>
    <n v="2"/>
    <n v="33.5"/>
    <n v="304.60000000000002"/>
    <n v="5"/>
    <x v="0"/>
    <n v="11.8"/>
    <n v="11.5"/>
    <n v="7.3"/>
    <n v="0.30000000000000071"/>
    <n v="4.2"/>
    <n v="4.5000000000000009"/>
    <m/>
    <n v="5.8659999999999997"/>
    <n v="5.3179999999999996"/>
    <n v="4.8160000000000007"/>
    <n v="4.5540000000000003"/>
    <n v="4.8639999999999999"/>
    <n v="4.5199999999999996"/>
    <n v="18"/>
    <n v="45.6"/>
    <n v="827.2"/>
    <x v="2"/>
    <x v="5"/>
    <n v="59"/>
    <n v="48.6"/>
    <n v="50.2"/>
    <n v="42.2"/>
    <n v="106.86251821678641"/>
    <n v="6713.3171194149563"/>
    <n v="192.30697424331814"/>
    <n v="20"/>
    <n v="410.3"/>
    <n v="512.875"/>
    <x v="28"/>
    <n v="0.78731878643561792"/>
    <n v="3237.6709490261092"/>
    <n v="4342.7959662936873"/>
    <n v="0.96525763226965056"/>
    <n v="7581.4321729520652"/>
    <n v="28.492313769167016"/>
    <n v="3542.6386642246971"/>
    <n v="6968.3034102910315"/>
    <n v="169.02731173883404"/>
    <n v="6.3500127000254007"/>
    <n v="10686.319398954587"/>
    <n v="876.72204849991829"/>
    <n v="4819.2241520049229"/>
    <n v="8390.4733200215996"/>
    <n v="1876.6718155445878"/>
    <n v="1.8837358248879175"/>
    <n v="15088.253023395999"/>
    <n v="282.26247509113836"/>
    <n v="314.4238303172437"/>
    <n v="300.27283401775736"/>
    <n v="27.724337745326178"/>
    <n v="91.184677698587549"/>
    <n v="238.68249490884946"/>
    <n v="101.58356498075487"/>
    <n v="1.3413333333333333"/>
    <n v="1.9669811320754718"/>
    <n v="1.7410423452768728"/>
    <n v="42.705268281328195"/>
    <n v="33.151158335874406"/>
    <n v="31.940239499776311"/>
    <n v="57.281999854688216"/>
    <n v="65.20770295311145"/>
    <n v="55.609309487395564"/>
    <n v="3524.2175747509382"/>
    <n v="5310.8000952844013"/>
    <n v="9891.4671513553549"/>
    <n v="6436.8815513763557"/>
    <n v="1056.4494813200151"/>
    <n v="16715.559746908966"/>
    <n v="1.5069444444444449"/>
    <n v="21.083455344070277"/>
    <n v="31.771595900439241"/>
    <n v="18.421089473758911"/>
    <n v="1657.5033150066301"/>
    <n v="619.4749231603746"/>
    <n v="1295.0065772539847"/>
    <n v="3079.6732247371983"/>
    <n v="4374.679801991183"/>
    <n v="6029.2403479543791"/>
    <n v="36.069628772493267"/>
    <n v="2.0994706153869629"/>
    <n v="0.82348597049713135"/>
    <n v="7.456283569"/>
    <n v="1.3692431150944362"/>
    <n v="4.6075758934020996"/>
    <n v="2.1883814334869385"/>
    <n v="0.66193515062332153"/>
    <n v="3.3803284168243408"/>
    <n v="3.3803284168243408"/>
    <n v="1.2125823789767356"/>
    <n v="2.5133016109466553"/>
    <n v="1.7250927686691284"/>
    <n v="0.46412426233291626"/>
    <n v="1.7867318391799927"/>
    <n v="1.7867318391799927"/>
    <n v="1.0315512317207527"/>
    <n v="1.1508562564849854"/>
    <n v="0.56739020347595215"/>
    <n v="0.76173124913087831"/>
    <n v="1.4512472152709961"/>
    <n v="0.44060397148132324"/>
    <n v="1.0096069955733236"/>
    <n v="67.973950197723369"/>
    <n v="35.762315509743843"/>
    <n v="7.1972346233440398E-2"/>
    <n v="103.80823805370065"/>
    <n v="1.3128049807006266"/>
    <n v="77.526446783422955"/>
    <n v="46.125649674799988"/>
    <n v="5.7136782509020723"/>
    <n v="0.21465128377091322"/>
    <n v="129.58042599289593"/>
    <n v="22.034669368472962"/>
    <n v="83.136087352193044"/>
    <n v="38.942222402790399"/>
    <n v="33.531092845252374"/>
    <n v="3.365730774931229E-2"/>
    <n v="155.64305990798513"/>
    <n v="2.3429261762904798"/>
    <n v="1.8616167082206576"/>
    <n v="2.0733928741713794"/>
    <n v="0.86840878051814419"/>
    <n v="0.40068861205500639"/>
    <n v="0.9421212877323768"/>
    <n v="-0.51310194800068487"/>
    <n v="0.5261179526232922"/>
    <n v="0.59496664155982937"/>
    <n v="0.46841538546092215"/>
    <n v="65.480304330529165"/>
    <n v="59.828825371876185"/>
    <n v="53.414580387549812"/>
    <n v="34.450363651528093"/>
    <n v="35.596155299974683"/>
    <n v="25.020211261467562"/>
    <n v="40.558678451164589"/>
    <n v="30.132959466835224"/>
    <n v="75.346396289389645"/>
    <n v="93.415064264641856"/>
    <n v="4.6547583713898266"/>
    <n v="168.76146055403149"/>
    <n v="0.74294727090571655"/>
    <x v="28"/>
    <x v="28"/>
    <x v="28"/>
    <n v="36.967768332258366"/>
    <n v="15.992690207964763"/>
    <n v="2.3115415762788607"/>
    <n v="52.960458540223129"/>
    <n v="69.802583571253606"/>
    <n v="30.197416428746397"/>
    <n v="46.731913465593806"/>
    <n v="42.577408901028456"/>
    <n v="8.8092629359551751"/>
    <n v="5.6096405687700894"/>
    <n v="7.1834272720095882"/>
    <n v="7.1834272720095882"/>
    <n v="-5.6096405687700894"/>
    <n v="-7.2357766949401423"/>
    <n v="15.5736067083173"/>
    <n v="44.916941293792213"/>
    <n v="39.181034561135561"/>
    <n v="23.216814095177359"/>
    <n v="0.85213737257157607"/>
    <n v="0.85683806446112232"/>
    <n v="0.82814865246124958"/>
    <n v="1.6068337795845533"/>
    <n v="1.4151826690138305"/>
    <n v="1.245611193902197"/>
    <n v="38.508321879957755"/>
    <x v="28"/>
    <n v="5.4661421451356729"/>
    <n v="38.14189288386428"/>
    <n v="16.136896166348652"/>
    <n v="181.17962239999997"/>
    <n v="135.94386716981131"/>
    <n v="94.496538371335504"/>
    <n v="1.1587785577518475"/>
    <n v="1.6097684132770544"/>
    <n v="1.8255618654412173"/>
    <n v="33.793628144725865"/>
    <n v="62.001329787234042"/>
    <n v="49.601063829787236"/>
    <x v="28"/>
    <x v="28"/>
    <n v="65.327989262551"/>
    <n v="51.214112014504501"/>
    <n v="38.13559322033899"/>
    <n v="41.942950925063812"/>
    <n v="1.233090366742823"/>
    <n v="33.873565825716753"/>
    <n v="106.86319398954588"/>
    <n v="167.15559746908968"/>
    <n v="37.5"/>
    <n v="50.3"/>
    <n v="1.1179999999999999E-2"/>
    <n v="87.811180000000007"/>
    <n v="0.35200999999999999"/>
    <n v="42.4"/>
    <n v="83.4"/>
    <n v="2.0230000000000001"/>
    <n v="7.5999999999999998E-2"/>
    <n v="127.899"/>
    <n v="11.169999999999998"/>
    <n v="61.4"/>
    <n v="106.9"/>
    <n v="23.91"/>
    <n v="2.4E-2"/>
    <n v="192.23399999999998"/>
    <n v="43.2"/>
    <n v="65.099999999999994"/>
    <n v="121.25"/>
    <x v="28"/>
    <x v="25"/>
    <n v="204.9"/>
    <n v="-0.80000000000000426"/>
    <n v="18.300000000000011"/>
    <n v="17.500000000000014"/>
    <n v="77.001000000000005"/>
    <n v="37.579795021961928"/>
    <n v="0.78730148077011097"/>
    <n v="0.41421344316005704"/>
    <n v="8.3361250301419991E-4"/>
    <n v="1.2023485364331827"/>
    <n v="1.6219127902364728E-2"/>
    <n v="0.92787372779846189"/>
    <n v="0.55205391561985018"/>
    <n v="6.8384043872356415E-2"/>
    <n v="2.569049596786499E-3"/>
    <n v="1.5508807368874551"/>
    <n v="0.28073578994274134"/>
    <n v="1.0592069599628446"/>
    <n v="0.49614883643388752"/>
    <n v="0.42720758274793624"/>
    <n v="4.2881564140319822E-4"/>
    <n v="1.9829921947860714"/>
    <n v="0.49716990280151374"/>
    <n v="0.36937102246284481"/>
    <n v="0.92359913957118989"/>
    <n v="1.1450855943585505"/>
    <n v="5.7058214306831355E-2"/>
    <n v="2.0686847339297398"/>
    <n v="0.43070382499694815"/>
    <n v="0.18268289315700537"/>
    <n v="0.6133867181539534"/>
    <n v="70.217337977775742"/>
    <n v="0.26016778536210777"/>
    <n v="0.51780399704228475"/>
    <n v="25.030590140173153"/>
    <n v="0.8663361974965571"/>
    <n v="41.878599638081973"/>
    <n v="8.5692539143668478E-2"/>
    <n v="4.1423682274139564"/>
    <n v="0.78064365835288863"/>
    <n v="75.656894276262193"/>
    <n v="99.048442055626978"/>
  </r>
  <r>
    <x v="0"/>
    <n v="130"/>
    <n v="1"/>
    <s v="354A"/>
    <x v="1"/>
    <x v="4"/>
    <n v="2"/>
    <n v="33"/>
    <m/>
    <n v="5"/>
    <x v="2"/>
    <n v="10.9"/>
    <n v="10.199999999999999"/>
    <n v="6.1"/>
    <n v="0.70000000000000107"/>
    <n v="4.0999999999999996"/>
    <n v="4.8000000000000007"/>
    <m/>
    <n v="5.33"/>
    <n v="5.5220000000000002"/>
    <n v="5.0140000000000002"/>
    <n v="5.7880000000000003"/>
    <n v="2.8080000000000003"/>
    <n v="5.2540000000000004"/>
    <n v="16.8"/>
    <n v="43.8"/>
    <n v="728.8"/>
    <x v="3"/>
    <x v="1"/>
    <n v="50.7"/>
    <n v="51.7"/>
    <n v="48.6"/>
    <n v="19.2"/>
    <n v="117.08244722016272"/>
    <n v="7355.353499265063"/>
    <n v="238.83070539846338"/>
    <n v="0"/>
    <n v="431.3"/>
    <n v="431.3"/>
    <x v="29"/>
    <n v="1.1712165431790238"/>
    <n v="2730.6187529413414"/>
    <n v="3327.6672262532747"/>
    <n v="0.1826265918365913"/>
    <n v="6058.4686057864528"/>
    <n v="29.710102026720339"/>
    <n v="3601.5234937738041"/>
    <n v="6775.4688558667003"/>
    <n v="115.61054868141481"/>
    <n v="6.0847657200744631"/>
    <n v="10498.687664041992"/>
    <n v="910.5949544135932"/>
    <n v="5654.400247248308"/>
    <n v="8788.9047321359576"/>
    <n v="2771.8853385967254"/>
    <n v="19.755280366938965"/>
    <n v="17234.945598347927"/>
    <n v="403.65627802323087"/>
    <n v="481.16128102185252"/>
    <n v="447.05907970245897"/>
    <n v="79.17315825749661"/>
    <n v="146.63405381960743"/>
    <n v="313.43651178303867"/>
    <n v="143.81684830494694"/>
    <n v="1.2186495176848875"/>
    <n v="1.8812785388127855"/>
    <n v="1.5543478260869565"/>
    <n v="45.071105102918636"/>
    <n v="34.304511278195491"/>
    <n v="32.807763824855449"/>
    <n v="54.925880495196665"/>
    <n v="64.536340852130337"/>
    <n v="50.994676379938362"/>
    <n v="3367.1777869871535"/>
    <n v="4654.1519892250308"/>
    <n v="9559.2234769995866"/>
    <n v="8337.6245886828237"/>
    <n v="1537.8937007874017"/>
    <n v="18414.253522585994"/>
    <n v="1.3822115384615381"/>
    <n v="18.285714285714288"/>
    <n v="25.274725274725274"/>
    <n v="234.34570678665068"/>
    <n v="2121.3168666416695"/>
    <n v="817.76887264091783"/>
    <n v="2287.2224602611545"/>
    <n v="4134.7527429109268"/>
    <n v="6421.9752031720818"/>
    <n v="7915.5658585440015"/>
    <n v="42.986080586080604"/>
    <n v="2.3986411094665527"/>
    <n v="1.3261072635650635"/>
    <m/>
    <n v="1.8094701463133533"/>
    <n v="4.3789873123168945"/>
    <n v="2.3377692699432373"/>
    <n v="0.76469093561172485"/>
    <n v="3.2235245704650879"/>
    <n v="3.2235245704650879"/>
    <n v="1.3328292879245636"/>
    <n v="1.9624924659729004"/>
    <n v="1.834425687789917"/>
    <n v="0.5556257963180542"/>
    <n v="1.7233889102935791"/>
    <n v="1.7233889102935791"/>
    <n v="1.1643205731571984"/>
    <n v="0.74830824136734009"/>
    <n v="0.44308373332023621"/>
    <n v="0.57515469203552472"/>
    <n v="1.5185796022415161"/>
    <n v="0.59572798013687134"/>
    <n v="0.98615883854646214"/>
    <n v="65.497743950853945"/>
    <n v="44.12843679461875"/>
    <m/>
    <n v="109.62618074547269"/>
    <n v="1.3010015982264882"/>
    <n v="84.195309487230034"/>
    <n v="51.811396186008103"/>
    <n v="3.7267344427949087"/>
    <n v="0.19614391804183726"/>
    <n v="139.92958403407488"/>
    <n v="17.87035737589613"/>
    <n v="103.72577062597954"/>
    <n v="48.833421905565558"/>
    <n v="47.770364531429593"/>
    <n v="0.34046031104123081"/>
    <n v="200.67001737401591"/>
    <n v="2.7548548444183805"/>
    <n v="4.3386023814243595"/>
    <n v="3.6417534651417287"/>
    <n v="1.6997786851250991"/>
    <n v="1.3950329384821072"/>
    <n v="0.69845085376266847"/>
    <n v="-0.21271244860303895"/>
    <n v="0.67373979823992725"/>
    <n v="0.61537152724483279"/>
    <n v="0.47079353193385254"/>
    <n v="59.746443327187471"/>
    <n v="60.169770437341732"/>
    <n v="51.68972025982923"/>
    <n v="40.253556672812529"/>
    <n v="37.026763527997971"/>
    <n v="24.335185965797816"/>
    <n v="25.196868881515286"/>
    <n v="20.621790388256304"/>
    <n v="54.980322350124553"/>
    <n v="126.61346631521047"/>
    <n v="9.1616630803529695"/>
    <n v="181.59378866533504"/>
    <n v="0.81842670552549046"/>
    <x v="29"/>
    <x v="29"/>
    <x v="29"/>
    <n v="58.998440605714748"/>
    <n v="31.189605797751799"/>
    <n v="1.891605844212608"/>
    <n v="90.188046403466558"/>
    <n v="65.417140029598229"/>
    <n v="34.582859970401756"/>
    <n v="97.578870181420527"/>
    <n v="78.52890174446425"/>
    <n v="28.211631517309254"/>
    <n v="19.530461138749502"/>
    <n v="2.9779742804425453"/>
    <n v="2.9779742804425453"/>
    <n v="-19.530461138749502"/>
    <n v="-23.196614226724471"/>
    <n v="5.7477205782127916"/>
    <n v="9.5479702428852207"/>
    <n v="41.664204631260162"/>
    <n v="22.94362870970463"/>
    <n v="1.0364462011483624"/>
    <n v="0.93565461968916341"/>
    <n v="0.98189562187879553"/>
    <n v="1.7458408784831236"/>
    <n v="1.4244885451079659"/>
    <n v="1.1857885372065762"/>
    <n v="45.278102522354843"/>
    <x v="29"/>
    <n v="3.6720224933160961"/>
    <n v="45.913600073890727"/>
    <n v="12.829460520442129"/>
    <n v="195.19385466237944"/>
    <n v="139.21886136986305"/>
    <n v="102.36275726708077"/>
    <n v="1.2288507307852523"/>
    <n v="1.6792044173759482"/>
    <n v="1.7920831137867921"/>
    <n v="43.772529090584833"/>
    <n v="59.179473106476408"/>
    <n v="59.179473106476408"/>
    <x v="29"/>
    <x v="29"/>
    <n v="39.801649649088802"/>
    <n v="75.708188303202263"/>
    <n v="44.036697247706428"/>
    <n v="32.906613999126336"/>
    <n v="1.2165847106854859"/>
    <n v="28.621799704400594"/>
    <n v="104.98687664041992"/>
    <n v="184.14253522585994"/>
    <n v="31.1"/>
    <n v="37.9"/>
    <n v="2.0799999999999998E-3"/>
    <n v="69.002080000000007"/>
    <n v="0.36131999999999997"/>
    <n v="43.8"/>
    <n v="82.4"/>
    <n v="1.4060000000000001"/>
    <n v="7.3999999999999996E-2"/>
    <n v="127.67999999999999"/>
    <n v="11.25"/>
    <n v="64.400000000000006"/>
    <n v="100.1"/>
    <n v="31.570000000000004"/>
    <n v="0.22500000000000001"/>
    <n v="196.29500000000002"/>
    <n v="41.6"/>
    <n v="57.5"/>
    <n v="118.1"/>
    <x v="29"/>
    <x v="26"/>
    <n v="227.5"/>
    <n v="2.1999999999999957"/>
    <n v="24.900000000000006"/>
    <n v="27.100000000000009"/>
    <n v="99.820000000000007"/>
    <n v="43.876923076923077"/>
    <n v="0.74597738504409794"/>
    <n v="0.50259465289115901"/>
    <n v="0"/>
    <n v="1.2485720379352572"/>
    <n v="1.5822156956863401E-2"/>
    <n v="1.0239429402351379"/>
    <n v="0.6301053309440614"/>
    <n v="4.5322755460739148E-2"/>
    <n v="2.3854081821441651E-3"/>
    <n v="1.7017564348220826"/>
    <n v="0.22078040242195127"/>
    <n v="1.1813701429367067"/>
    <n v="0.55618142211437216"/>
    <n v="0.54407387897968296"/>
    <n v="3.8776250481605528E-3"/>
    <n v="2.2855030690789229"/>
    <n v="0.31129622840881349"/>
    <n v="0.25477314665913586"/>
    <n v="0.67925769129395475"/>
    <n v="1.5642536663992466"/>
    <n v="0.11318831622600556"/>
    <n v="2.2435113576932015"/>
    <n v="0.71264671182632444"/>
    <n v="0.37533218428492554"/>
    <n v="1.08797889611125"/>
    <n v="65.501887433067779"/>
    <n v="0.57300972383193338"/>
    <n v="0.54175492287111893"/>
    <n v="24.147634511115477"/>
    <n v="0.99493931975794436"/>
    <n v="44.347416220836514"/>
    <n v="-4.1991711385721331E-2"/>
    <n v="-1.8716959573985659"/>
    <n v="1.0369310311436657"/>
    <n v="63.604729918785729"/>
    <n v="101.40354280796579"/>
  </r>
  <r>
    <x v="0"/>
    <n v="131"/>
    <n v="1"/>
    <n v="3390"/>
    <x v="2"/>
    <x v="4"/>
    <n v="2"/>
    <n v="33"/>
    <n v="271.39999999999998"/>
    <n v="1"/>
    <x v="2"/>
    <n v="14"/>
    <n v="13.2"/>
    <n v="9.6"/>
    <n v="0.80000000000000071"/>
    <n v="3.5999999999999996"/>
    <n v="4.4000000000000004"/>
    <m/>
    <n v="6.4219999999999997"/>
    <n v="6.1019999999999994"/>
    <n v="6.2640000000000002"/>
    <n v="5.363999999999999"/>
    <n v="4.4159999999999995"/>
    <n v="4.7879999999999994"/>
    <n v="16.399999999999999"/>
    <n v="37.799999999999997"/>
    <n v="620.79999999999995"/>
    <x v="2"/>
    <x v="1"/>
    <n v="50.6"/>
    <n v="53.8"/>
    <n v="49.1"/>
    <n v="43.6"/>
    <n v="151.40635995019974"/>
    <n v="9511.6503447914492"/>
    <n v="221.93103894347325"/>
    <n v="0"/>
    <n v="502.7"/>
    <n v="502.7"/>
    <x v="30"/>
    <n v="1.1013431965762628"/>
    <n v="2844.9043093081873"/>
    <n v="4356.5251064928361"/>
    <m/>
    <n v="7201.4294158010234"/>
    <n v="6.9507573225672772"/>
    <n v="3586.3432050750735"/>
    <n v="6582.9321942044689"/>
    <n v="161.22605119704164"/>
    <n v="11.157512193566896"/>
    <n v="10341.658962670152"/>
    <n v="540.55028018522853"/>
    <n v="5007.5977344937146"/>
    <n v="8711.4933001795835"/>
    <n v="1320.1063682829122"/>
    <n v="10.533222820831607"/>
    <n v="15049.730625777043"/>
    <n v="224.30211049065201"/>
    <n v="428.00651482789925"/>
    <n v="313.93204839904081"/>
    <n v="52.959921126206154"/>
    <n v="129.20495721987646"/>
    <n v="159.02907769368807"/>
    <n v="193.50555508864679"/>
    <n v="1.5313432835820895"/>
    <n v="1.8355555555555558"/>
    <n v="1.7396551724137932"/>
    <n v="39.504716981132077"/>
    <n v="34.678606382404844"/>
    <n v="33.273670200559913"/>
    <n v="60.49528301886793"/>
    <n v="63.654508604147566"/>
    <n v="57.884712469594746"/>
    <n v="4127.7735019964603"/>
    <n v="4662.2461665975961"/>
    <n v="10056.308750879823"/>
    <n v="9173.5846569247915"/>
    <n v="1266.2890822857667"/>
    <n v="19742.597964728091"/>
    <n v="1.1294820717131475"/>
    <n v="20.907955018742189"/>
    <n v="23.615160349854229"/>
    <n v="-541.4302969213868"/>
    <n v="1920.6860276068728"/>
    <n v="112.96664839971891"/>
    <n v="879.82423249725434"/>
    <n v="4049.2471335819873"/>
    <n v="4929.0713660792417"/>
    <n v="9400.9390020579394"/>
    <n v="47.617537564476336"/>
    <n v="2.6533010005950928"/>
    <n v="1.3562322854995728"/>
    <m/>
    <n v="1.8686356104488642"/>
    <n v="6.6743168830871582"/>
    <n v="2.1706626415252686"/>
    <n v="0.5558057427406311"/>
    <n v="3.0031554698944092"/>
    <n v="3.0031554698944092"/>
    <n v="1.1566101161378421"/>
    <n v="2.5105047225952148"/>
    <n v="2.5273292064666748"/>
    <n v="0.54843926429748535"/>
    <n v="2.0043673515319824"/>
    <n v="2.0043673515319824"/>
    <n v="1.3356161673579232"/>
    <n v="0.78149509429931641"/>
    <n v="0.39088702201843262"/>
    <n v="0.56822035435468377"/>
    <n v="1.3148988485336304"/>
    <n v="0.5259091854095459"/>
    <n v="0.90041519641946777"/>
    <n v="75.483874504847037"/>
    <n v="59.084600020150482"/>
    <m/>
    <n v="134.56847452499753"/>
    <n v="0.46391556948252471"/>
    <n v="77.847412149444565"/>
    <n v="36.588315176110271"/>
    <n v="4.8418689754187163"/>
    <n v="0.33507743774523996"/>
    <n v="119.6126737387188"/>
    <n v="13.570540312051827"/>
    <n v="126.55848008622317"/>
    <n v="47.777249764829634"/>
    <n v="26.459781051357243"/>
    <n v="0.21112447928486486"/>
    <n v="201.00663538169493"/>
    <n v="-1.068271484734195"/>
    <n v="7.3994510584523763"/>
    <n v="2.6575264342678961"/>
    <n v="0.16882411747125201"/>
    <n v="4.4282789033435099"/>
    <n v="-1.606877488860015"/>
    <n v="1.0171758717017603"/>
    <n v="0.78274466444295321"/>
    <n v="0.47000040419932348"/>
    <n v="0.37751124801972508"/>
    <n v="56.093282450656822"/>
    <n v="65.082912801944374"/>
    <n v="62.962339450087853"/>
    <n v="43.906717549343171"/>
    <n v="30.588995323383177"/>
    <n v="23.768991344044238"/>
    <n v="32.258347421889432"/>
    <n v="18.224115199781878"/>
    <n v="57.141993219250402"/>
    <n v="120.62335902316188"/>
    <n v="6.6595305975790895"/>
    <n v="177.76535224241229"/>
    <n v="0.56494261660210165"/>
    <x v="30"/>
    <x v="30"/>
    <x v="30"/>
    <n v="45.589064727555133"/>
    <n v="18.364199976328393"/>
    <n v="2.482496639457195"/>
    <n v="63.953264703883526"/>
    <n v="71.284968701194018"/>
    <n v="28.715031298805982"/>
    <n v="117.19373663180241"/>
    <n v="94.300132664333745"/>
    <n v="29.553134565047756"/>
    <n v="48.711067936778612"/>
    <n v="-11.188934588719363"/>
    <n v="-11.188934588719363"/>
    <n v="-48.711067936778605"/>
    <n v="-62.572494822650512"/>
    <n v="-30.580622624637797"/>
    <n v="-60.927971831835812"/>
    <n v="58.152678503693494"/>
    <n v="32.713168100605316"/>
    <n v="1.1410130878112887"/>
    <n v="0.80743291203494838"/>
    <n v="1.0712439427366387"/>
    <n v="1.6376986648183973"/>
    <n v="1.432453518921929"/>
    <n v="1.2467899365161492"/>
    <n v="46.465944721734274"/>
    <x v="30"/>
    <n v="11.051689524776284"/>
    <n v="51.605020557746819"/>
    <n v="23.892999255181042"/>
    <n v="225.7369423283582"/>
    <n v="174.66259200000005"/>
    <n v="107.11723034482756"/>
    <n v="1.1753951184186708"/>
    <n v="1.2427747788864074"/>
    <n v="2.3594049233076659"/>
    <n v="48.161319448855153"/>
    <n v="80.976159793814446"/>
    <n v="80.976159793814446"/>
    <x v="30"/>
    <x v="30"/>
    <n v="49.808566237783502"/>
    <n v="74.511113439484973"/>
    <n v="31.428571428571434"/>
    <n v="48.210130255556152"/>
    <n v="1.127067229819138"/>
    <n v="46.254927674598235"/>
    <n v="103.41658962670151"/>
    <n v="197.42597964728091"/>
    <n v="33.5"/>
    <n v="51.3"/>
    <n v="0"/>
    <n v="84.8"/>
    <n v="8.319E-2"/>
    <n v="45"/>
    <n v="82.6"/>
    <n v="2.0230000000000001"/>
    <n v="0.13999999999999999"/>
    <n v="129.76300000000001"/>
    <n v="7.2"/>
    <n v="58"/>
    <n v="100.9"/>
    <n v="15.290000000000001"/>
    <n v="0.122"/>
    <n v="174.31200000000001"/>
    <n v="50.2"/>
    <n v="56.7"/>
    <n v="122.3"/>
    <x v="30"/>
    <x v="27"/>
    <n v="240.1"/>
    <n v="-5.2000000000000028"/>
    <n v="25.899999999999991"/>
    <n v="20.699999999999989"/>
    <n v="110.33699999999999"/>
    <n v="45.954602249062887"/>
    <n v="0.88885583519935607"/>
    <n v="0.69574716246128077"/>
    <n v="0"/>
    <n v="1.5846029976606366"/>
    <n v="5.5523642150402076E-3"/>
    <n v="0.97679818868637092"/>
    <n v="0.45909554350376125"/>
    <n v="6.0753835155963901E-2"/>
    <n v="4.2044176578521723E-3"/>
    <n v="1.5008519850039481"/>
    <n v="0.18075634002685548"/>
    <n v="1.4658509397506714"/>
    <n v="0.55337521767616271"/>
    <n v="0.30646776804924009"/>
    <n v="2.4453281688690182E-3"/>
    <n v="2.3281392536449435"/>
    <n v="0.39231053733825683"/>
    <n v="0.22163294148445134"/>
    <n v="0.69493349337577826"/>
    <n v="1.4669633932273638"/>
    <n v="8.0990014553070075E-2"/>
    <n v="2.1618968866031421"/>
    <n v="0.58448765134811409"/>
    <n v="0.23746260201930991"/>
    <n v="0.821950253367424"/>
    <n v="71.109857190692949"/>
    <n v="0.33393767249808182"/>
    <n v="0.66104490159919393"/>
    <n v="30.577078199037228"/>
    <n v="0.57729388894250544"/>
    <n v="26.703118567767238"/>
    <n v="-0.1662423670418014"/>
    <n v="-7.6896529187850398"/>
    <n v="0.74353625598430684"/>
    <n v="39.352985330631967"/>
    <n v="111.05987593018584"/>
  </r>
  <r>
    <x v="0"/>
    <n v="132"/>
    <n v="1"/>
    <n v="3382"/>
    <x v="3"/>
    <x v="4"/>
    <n v="2"/>
    <n v="34"/>
    <n v="273.2"/>
    <n v="0"/>
    <x v="2"/>
    <n v="13.7"/>
    <n v="12.7"/>
    <n v="10"/>
    <n v="1"/>
    <n v="2.6999999999999993"/>
    <n v="3.6999999999999993"/>
    <m/>
    <n v="5.984"/>
    <n v="4.7080000000000002"/>
    <n v="5.8860000000000001"/>
    <n v="5.726"/>
    <n v="4.5359999999999996"/>
    <n v="6.0720000000000001"/>
    <n v="14.8"/>
    <n v="41.8"/>
    <n v="618"/>
    <x v="3"/>
    <x v="2"/>
    <n v="49.3"/>
    <n v="51.2"/>
    <n v="61.6"/>
    <n v="44.6"/>
    <n v="141.48487634266763"/>
    <n v="8888.3629015990664"/>
    <n v="220.38756296538119"/>
    <n v="0"/>
    <n v="575.6"/>
    <n v="575.6"/>
    <x v="31"/>
    <n v="1.0896160092638199"/>
    <n v="2542.3188498198856"/>
    <n v="3291.4660971022345"/>
    <m/>
    <n v="5833.7849469221201"/>
    <n v="13.818797374436855"/>
    <n v="3519.2969299890142"/>
    <n v="6972.8126089501966"/>
    <n v="147.67890855748294"/>
    <n v="11.840625185009767"/>
    <n v="10651.629072681702"/>
    <n v="760.04325528387903"/>
    <n v="4912.9045626512307"/>
    <n v="9282.7159338529218"/>
    <n v="1908.3459219550018"/>
    <n v="17.546087723754397"/>
    <n v="16121.512506182908"/>
    <n v="344.13172326854158"/>
    <n v="497.26213031829138"/>
    <n v="411.50910237043149"/>
    <n v="69.784148583509179"/>
    <n v="126.6916029692924"/>
    <n v="262.95332227485443"/>
    <n v="209.99121135479319"/>
    <n v="1.2946708463949843"/>
    <n v="1.9813084112149533"/>
    <n v="1.8894557823129254"/>
    <n v="43.579234972677597"/>
    <n v="33.039987648602754"/>
    <n v="30.474216118165327"/>
    <n v="56.420765027322403"/>
    <n v="65.462405434614794"/>
    <n v="57.579683855921225"/>
    <n v="3804.5287479703525"/>
    <n v="4322.5560998145293"/>
    <n v="9740.6126650044498"/>
    <n v="10772.852754790769"/>
    <n v="1613.527817219569"/>
    <n v="19396.302813313134"/>
    <n v="1.1361607142857142"/>
    <n v="19.614711033274958"/>
    <n v="22.285464098073554"/>
    <n v="-285.23181798133828"/>
    <n v="2650.2565091356673"/>
    <n v="751.49687393476052"/>
    <n v="1108.3758146808782"/>
    <n v="4960.1598340383925"/>
    <n v="6068.5356487192712"/>
    <n v="8744.6737406314314"/>
    <n v="45.08422983904596"/>
    <n v="2.7099156379699707"/>
    <n v="1.1503950357437134"/>
    <m/>
    <n v="1.8300221834352106"/>
    <n v="5.6596674919128418"/>
    <n v="2.2148294448852539"/>
    <n v="0.66331326961517334"/>
    <n v="3.0423362255096436"/>
    <n v="3.0423362255096436"/>
    <n v="1.2115624346298"/>
    <n v="2.1419579982757568"/>
    <n v="2.4788620471954346"/>
    <n v="0.61558067798614502"/>
    <n v="1.6044367551803589"/>
    <n v="1.6044367551803589"/>
    <n v="1.3015308054224386"/>
    <n v="1.1929764747619629"/>
    <n v="0.78027582168579102"/>
    <n v="0.88527764620319493"/>
    <n v="1.3312033414840698"/>
    <n v="0.44105055928230286"/>
    <n v="1.18393718937939"/>
    <n v="68.894696078327371"/>
    <n v="37.864862584251462"/>
    <m/>
    <n v="106.75955866257883"/>
    <n v="0.78209798277430798"/>
    <n v="77.946424658339467"/>
    <n v="46.251591300566616"/>
    <n v="4.4928889324815646"/>
    <n v="0.3602316293303704"/>
    <n v="129.05113652071802"/>
    <n v="16.279807296908476"/>
    <n v="121.7841266184942"/>
    <n v="57.142605681139727"/>
    <n v="30.618203387831535"/>
    <n v="0.28151588053610432"/>
    <n v="209.82645156800154"/>
    <n v="1.5922555612956566"/>
    <n v="7.3432104588439566"/>
    <n v="4.122675716216909"/>
    <n v="0.64655204142943545"/>
    <n v="3.9852456327413393"/>
    <n v="0.59905205116536819"/>
    <n v="0.99009221641573741"/>
    <n v="0.54960490051661381"/>
    <n v="0.59337668794046694"/>
    <n v="0.46921226327095095"/>
    <n v="64.532578573197313"/>
    <n v="60.399642157220256"/>
    <n v="58.040407064228425"/>
    <n v="35.46742142680268"/>
    <n v="35.839739616040752"/>
    <n v="27.233270759773909"/>
    <n v="45.38713293884215"/>
    <n v="33.727860125657095"/>
    <n v="86.231466526521686"/>
    <n v="143.40857584493338"/>
    <n v="7.1164734620224426"/>
    <n v="229.64004237145505"/>
    <n v="0.74311501832698734"/>
    <x v="31"/>
    <x v="31"/>
    <x v="31"/>
    <n v="32.559291719497317"/>
    <n v="12.523731174909521"/>
    <n v="2.5998076184138905"/>
    <n v="45.083022894406838"/>
    <n v="72.22073771707251"/>
    <n v="27.779262282927487"/>
    <n v="92.69526577311224"/>
    <n v="76.396993679652041"/>
    <n v="23.414745555482632"/>
    <n v="43.837701960154725"/>
    <n v="-10.891014380573111"/>
    <n v="-10.891014380573111"/>
    <n v="-43.837701960154732"/>
    <n v="-56.240811752825593"/>
    <n v="-23.547329020092956"/>
    <n v="-86.963016280583759"/>
    <n v="100.58890585073704"/>
    <n v="43.802859820078375"/>
    <n v="1.03366328558571"/>
    <n v="0.85508800626896508"/>
    <n v="1.070818029723078"/>
    <n v="1.770423898144216"/>
    <n v="1.4168862453307607"/>
    <n v="1.2154546984598538"/>
    <n v="55.540753608963833"/>
    <x v="31"/>
    <n v="5.7715988715274635"/>
    <n v="46.911908931653578"/>
    <n v="31.34160635933106"/>
    <n v="235.37566896551724"/>
    <n v="167.24931476635516"/>
    <n v="116.5501980952381"/>
    <n v="1.1513151082608184"/>
    <n v="1.3242681729245578"/>
    <n v="2.1268621484193888"/>
    <n v="56.557476962651535"/>
    <n v="93.139158576051784"/>
    <n v="93.139158576051784"/>
    <x v="31"/>
    <x v="31"/>
    <n v="72.922593963256574"/>
    <n v="62.73148710010156"/>
    <n v="27.007299270072988"/>
    <n v="70.141485791967611"/>
    <n v="1.422882694178695"/>
    <n v="18.415134200066731"/>
    <n v="106.51629072681702"/>
    <n v="193.96302813313133"/>
    <n v="31.9"/>
    <n v="41.3"/>
    <n v="0"/>
    <n v="73.2"/>
    <n v="0.16538999999999998"/>
    <n v="42.8"/>
    <n v="84.8"/>
    <n v="1.796"/>
    <n v="0.14399999999999999"/>
    <n v="129.54000000000002"/>
    <n v="9.39"/>
    <n v="58.8"/>
    <n v="111.1"/>
    <n v="22.84"/>
    <n v="0.21000000000000002"/>
    <n v="192.95"/>
    <n v="44.8"/>
    <n v="50.9"/>
    <n v="114.7"/>
    <x v="31"/>
    <x v="26"/>
    <n v="228.4"/>
    <n v="-2"/>
    <n v="33.9"/>
    <n v="31.900000000000006"/>
    <n v="98.859999999999985"/>
    <n v="43.283712784588438"/>
    <n v="0.86446308851242071"/>
    <n v="0.47511314976215363"/>
    <n v="0"/>
    <n v="1.3395762382745742"/>
    <n v="9.3605240648746476E-3"/>
    <n v="0.94794700241088858"/>
    <n v="0.56248965263366701"/>
    <n v="5.4640358610153199E-2"/>
    <n v="4.3809641647338865E-3"/>
    <n v="1.5694579778194431"/>
    <n v="0.20112985603809358"/>
    <n v="1.4575708837509154"/>
    <n v="0.68391013324260708"/>
    <n v="0.36645335488319397"/>
    <n v="3.3693171858787539E-3"/>
    <n v="2.5113036890625948"/>
    <n v="0.53445346069335931"/>
    <n v="0.39716039323806762"/>
    <n v="1.0154134601950646"/>
    <n v="1.6886990803474622"/>
    <n v="8.3799606263637555E-2"/>
    <n v="2.7041125405425266"/>
    <n v="0.41349354171752928"/>
    <n v="0.16532925939559939"/>
    <n v="0.57882280111312867"/>
    <n v="71.436982254732158"/>
    <n v="0.23143371147183026"/>
    <n v="1.1346545627230835"/>
    <n v="41.960330633851413"/>
    <n v="1.3645363022679524"/>
    <n v="50.461520436356736"/>
    <n v="0.19280885147993176"/>
    <n v="7.1302081029973889"/>
    <n v="1.1717274507880207"/>
    <n v="80.803993923369049"/>
    <n v="84.463940230156268"/>
  </r>
  <r>
    <x v="0"/>
    <n v="133"/>
    <n v="1"/>
    <s v="34N425"/>
    <x v="4"/>
    <x v="4"/>
    <n v="2"/>
    <n v="32.5"/>
    <n v="283.60000000000002"/>
    <n v="0"/>
    <x v="2"/>
    <n v="12.6"/>
    <n v="11.8"/>
    <n v="9.3000000000000007"/>
    <n v="0.79999999999999893"/>
    <n v="2.5"/>
    <n v="3.2999999999999989"/>
    <m/>
    <n v="6.0780000000000003"/>
    <n v="3.9579999999999997"/>
    <n v="4.9740000000000002"/>
    <n v="5.6760000000000002"/>
    <n v="4.831999999999999"/>
    <n v="6.8199999999999985"/>
    <n v="16.8"/>
    <n v="39.4"/>
    <n v="661.2"/>
    <x v="3"/>
    <x v="5"/>
    <n v="57.6"/>
    <n v="54"/>
    <n v="53.8"/>
    <n v="50.7"/>
    <n v="222.55526310253498"/>
    <n v="13981.366738627454"/>
    <n v="264.48644836307528"/>
    <n v="0"/>
    <n v="573.79999999999995"/>
    <n v="573.79999999999995"/>
    <x v="32"/>
    <n v="0.95200831921562912"/>
    <n v="3445.2930225827031"/>
    <n v="3889.3164670205692"/>
    <n v="3.738019589656556"/>
    <n v="7338.3475091929286"/>
    <n v="45.385044717457859"/>
    <n v="4227.7716134379643"/>
    <n v="6784.4872531850333"/>
    <n v="151.81543520981782"/>
    <n v="11.279627822413541"/>
    <n v="11175.353929655228"/>
    <n v="1255.1547967634331"/>
    <n v="5307.7879435111099"/>
    <n v="8726.7684656826787"/>
    <n v="3221.3331633141001"/>
    <n v="2.5502885013867194"/>
    <n v="17258.439861009276"/>
    <n v="348.81876549657267"/>
    <n v="434.50613795386056"/>
    <n v="396.80369407265391"/>
    <n v="71.134417350478302"/>
    <n v="77.144023576653254"/>
    <n v="263.19734419676945"/>
    <n v="138.73437232126039"/>
    <n v="1.1288782816229117"/>
    <n v="1.6047430830039524"/>
    <n v="1.6441441441441438"/>
    <n v="46.949166938015672"/>
    <n v="37.831210000598126"/>
    <n v="30.754737892053647"/>
    <n v="52.99989489661435"/>
    <n v="60.709372570129794"/>
    <n v="50.565222209908001"/>
    <n v="4976.3257421251674"/>
    <n v="4282.9033026487095"/>
    <n v="10266.731059777907"/>
    <n v="12380.635409146371"/>
    <n v="1007.50201500403"/>
    <n v="23323.467699566976"/>
    <n v="0.86065573770491799"/>
    <n v="21.336131514515564"/>
    <n v="18.363064008394542"/>
    <n v="-748.55412868720305"/>
    <n v="2501.5839505363238"/>
    <n v="745.5278068450898"/>
    <n v="331.46220138594254"/>
    <n v="4443.8651630339691"/>
    <n v="4775.3273644199116"/>
    <n v="12148.113769911748"/>
    <n v="52.085367092035327"/>
    <n v="2.6970775127410889"/>
    <n v="1.371607780456543"/>
    <n v="6.9679203029999996"/>
    <n v="1.9967554367070379"/>
    <n v="4.420903205871582"/>
    <n v="2.3448367118835449"/>
    <n v="0.76583731174468994"/>
    <n v="3.2232160568237305"/>
    <n v="3.2232160568237305"/>
    <n v="1.399055304428316"/>
    <n v="1.9275358915328979"/>
    <n v="2.1945686340332031"/>
    <n v="0.47693046927452087"/>
    <n v="1.3357832431793213"/>
    <n v="1.3357832431793213"/>
    <n v="1.1656196256107598"/>
    <n v="1.1712571382522583"/>
    <n v="0.52954220771789551"/>
    <n v="0.83248527090512525"/>
    <n v="1.2279946804046631"/>
    <n v="0.44701376557350159"/>
    <n v="1.0182986988041911"/>
    <n v="92.922223360115851"/>
    <n v="53.346167268231667"/>
    <n v="0.26046222591779644"/>
    <n v="146.5288528542653"/>
    <n v="2.0064288969003456"/>
    <n v="99.134340886484665"/>
    <n v="51.958134795453411"/>
    <n v="4.893339484419676"/>
    <n v="0.3635667751219902"/>
    <n v="156.34938194147975"/>
    <n v="24.19355920191197"/>
    <n v="116.48304936929081"/>
    <n v="41.620617795881302"/>
    <n v="43.030028602528105"/>
    <n v="3.4066326454252831E-2"/>
    <n v="201.16776209415445"/>
    <n v="0.89277537156495024"/>
    <n v="3.2013128680481935"/>
    <n v="2.1855563695955662"/>
    <n v="0.56473795694261952"/>
    <n v="1.2391934630575818"/>
    <n v="-0.12618477025256877"/>
    <n v="-0.73839407139800783"/>
    <n v="0.57409482187582861"/>
    <n v="0.52411842688245525"/>
    <n v="0.35731051016641757"/>
    <n v="63.415649239084992"/>
    <n v="63.405649357533001"/>
    <n v="57.90343748754939"/>
    <n v="36.406595854052519"/>
    <n v="33.232069196730755"/>
    <n v="20.68950678906554"/>
    <n v="58.285570477325692"/>
    <n v="22.679780703268637"/>
    <n v="85.469023876092749"/>
    <n v="152.03354422461354"/>
    <n v="4.5036726954984196"/>
    <n v="237.5025681007063"/>
    <n v="0.38911484467826468"/>
    <x v="32"/>
    <x v="32"/>
    <x v="32"/>
    <n v="40.848770409158973"/>
    <n v="29.278354092184774"/>
    <n v="1.3951867062111485"/>
    <n v="70.127124501343758"/>
    <n v="58.249601277143825"/>
    <n v="41.750398722856161"/>
    <n v="72.634643289079364"/>
    <n v="58.197478891965119"/>
    <n v="18.940837092612664"/>
    <n v="17.348708482806146"/>
    <n v="10.337516999572109"/>
    <n v="10.337516999572109"/>
    <n v="-17.348708482806146"/>
    <n v="-17.500200563870756"/>
    <n v="19.895858541243655"/>
    <n v="35.307712199339399"/>
    <n v="81.15318615922655"/>
    <n v="34.169393117810756"/>
    <n v="1.2277708553261597"/>
    <n v="1.0051077954920551"/>
    <n v="0.9834867231861586"/>
    <n v="1.6263258148252719"/>
    <n v="1.3919455313182625"/>
    <n v="1.1851910128837868"/>
    <n v="53.082309923306262"/>
    <x v="32"/>
    <n v="19.321219148101299"/>
    <n v="52.128427528820275"/>
    <n v="51.761428799434469"/>
    <n v="176.41460276849645"/>
    <n v="117.65063146245059"/>
    <n v="106.93720360360362"/>
    <n v="1.5288289463658415"/>
    <n v="1.9930506812723092"/>
    <n v="2.0522031248994153"/>
    <n v="64.998335898018439"/>
    <n v="86.781609195402282"/>
    <n v="86.781609195402282"/>
    <x v="32"/>
    <x v="32"/>
    <n v="43.650105594732061"/>
    <n v="49.962186950875022"/>
    <n v="26.190476190476179"/>
    <n v="53.378474186809242"/>
    <n v="1.1771073409751198"/>
    <n v="37.327445544378783"/>
    <n v="111.75353929655229"/>
    <n v="233.23467699566973"/>
    <n v="41.9"/>
    <n v="47.3"/>
    <n v="4.546E-2"/>
    <n v="89.245460000000008"/>
    <n v="0.54318999999999995"/>
    <n v="50.6"/>
    <n v="81.2"/>
    <n v="1.8170000000000002"/>
    <n v="0.13500000000000001"/>
    <n v="133.75200000000001"/>
    <n v="14.779999999999998"/>
    <n v="66.599999999999994"/>
    <n v="109.5"/>
    <n v="40.42"/>
    <n v="3.2000000000000001E-2"/>
    <n v="216.55199999999999"/>
    <n v="61"/>
    <n v="52.5"/>
    <n v="125.85"/>
    <x v="32"/>
    <x v="28"/>
    <n v="285.89999999999998"/>
    <n v="-10.399999999999999"/>
    <n v="28.700000000000003"/>
    <n v="18.300000000000011"/>
    <n v="152.14799999999997"/>
    <n v="53.21720881427072"/>
    <n v="1.1300754778385163"/>
    <n v="0.64877048015594485"/>
    <n v="3.1676165697437997E-3"/>
    <n v="1.7820135745642049"/>
    <n v="2.4013904123973844E-2"/>
    <n v="1.1864873762130739"/>
    <n v="0.62185989713668821"/>
    <n v="5.8565835752487194E-2"/>
    <n v="4.351341676712037E-3"/>
    <n v="1.8712644507789613"/>
    <n v="0.28488980476856224"/>
    <n v="1.4615827102661132"/>
    <n v="0.52223886385560037"/>
    <n v="0.53992358689308162"/>
    <n v="4.2745063781738279E-4"/>
    <n v="2.5241726116526122"/>
    <n v="0.71446685433387758"/>
    <n v="0.27800965905189517"/>
    <n v="1.0476827134341"/>
    <n v="1.863633266447082"/>
    <n v="5.5206200048327443E-2"/>
    <n v="2.9113159798811821"/>
    <n v="0.4720205218791963"/>
    <n v="0.34385023808479304"/>
    <n v="0.81587075996398939"/>
    <n v="57.854815375419285"/>
    <n v="0.59433296235335376"/>
    <n v="1.0400515291022208"/>
    <n v="35.724446823689263"/>
    <n v="1.1293024053169771"/>
    <n v="38.790100872632408"/>
    <n v="0.38714336822856987"/>
    <n v="13.297882157208168"/>
    <n v="0.74215903708840725"/>
    <n v="60.59681513788022"/>
    <n v="98.20301264985612"/>
  </r>
  <r>
    <x v="0"/>
    <n v="134"/>
    <n v="1"/>
    <n v="3335"/>
    <x v="5"/>
    <x v="4"/>
    <n v="2"/>
    <n v="31.5"/>
    <n v="264.39999999999998"/>
    <n v="0"/>
    <x v="2"/>
    <n v="12"/>
    <n v="11.5"/>
    <n v="8.5"/>
    <n v="0.5"/>
    <n v="3"/>
    <n v="3.5"/>
    <m/>
    <n v="4.9420000000000002"/>
    <n v="4.7560000000000002"/>
    <n v="4.2880000000000003"/>
    <n v="4.8780000000000001"/>
    <n v="3.8380000000000001"/>
    <n v="5.74"/>
    <n v="16.399999999999999"/>
    <n v="45.6"/>
    <n v="750.4"/>
    <x v="4"/>
    <x v="3"/>
    <n v="56.3"/>
    <n v="57.7"/>
    <n v="54.3"/>
    <n v="43.2"/>
    <n v="203.07405906782921"/>
    <n v="12757.518538759166"/>
    <n v="310.01289798399654"/>
    <n v="0"/>
    <n v="545.9"/>
    <n v="545.9"/>
    <x v="33"/>
    <n v="1.3858100055030371"/>
    <n v="3183.3616298811548"/>
    <n v="3851.7840193575125"/>
    <n v="0.33170461077764268"/>
    <n v="7035.4773538494455"/>
    <n v="29.109740272974939"/>
    <n v="3767.471649775835"/>
    <n v="6954.1247535445618"/>
    <n v="132.17546371296888"/>
    <n v="35.634002687463109"/>
    <n v="10889.405869720829"/>
    <n v="1221.8867378419802"/>
    <n v="5519.9635852248412"/>
    <n v="7974.2243177325008"/>
    <n v="2978.2326605205417"/>
    <n v="32.695168927870213"/>
    <n v="16505.115732405753"/>
    <n v="350.35713780648945"/>
    <n v="401.1221330489231"/>
    <n v="378.78553514225234"/>
    <n v="53.100910899516379"/>
    <n v="125.17799538921473"/>
    <n v="282.03097583518633"/>
    <n v="72.864254584852787"/>
    <n v="1.2099737532808399"/>
    <n v="1.8458333333333332"/>
    <n v="1.4446153846153846"/>
    <n v="45.247272782981604"/>
    <n v="34.597586818319421"/>
    <n v="33.443955648169585"/>
    <n v="54.74801247494625"/>
    <n v="63.861379002147935"/>
    <n v="48.313652851740372"/>
    <n v="4701.4247058127021"/>
    <n v="5511.1145162582234"/>
    <n v="11988.632999822392"/>
    <n v="14734.268598441193"/>
    <n v="1776.0937777514653"/>
    <n v="27538.159897195514"/>
    <n v="1.1722222222222223"/>
    <n v="17.072399620613339"/>
    <n v="20.012646221941196"/>
    <n v="-933.95305603686711"/>
    <n v="1443.0102372863385"/>
    <n v="-1267.0365965019955"/>
    <n v="818.53887941213907"/>
    <n v="2463.1098014742774"/>
    <n v="3281.6486808864165"/>
    <n v="16648.754027474686"/>
    <n v="60.45703158681345"/>
    <n v="2.2355124950408936"/>
    <n v="0.86418932676315308"/>
    <n v="5.8670816419999996"/>
    <n v="1.4849115349188182"/>
    <n v="4.7676806449890137"/>
    <n v="2.3455798625946045"/>
    <n v="0.54298067092895508"/>
    <n v="3.3329129219055176"/>
    <n v="3.3329129219055176"/>
    <n v="1.2096303008251552"/>
    <n v="2.2569332122802734"/>
    <n v="1.6916019916534424"/>
    <n v="0.4453376829624176"/>
    <n v="1.5427249670028687"/>
    <n v="1.5427249670028687"/>
    <n v="1.0623274502468754"/>
    <n v="0.92510831356048584"/>
    <n v="0.49061977863311768"/>
    <n v="0.66277964883899898"/>
    <n v="1.399506688117981"/>
    <n v="0.50258219242095947"/>
    <n v="1.037343436321478"/>
    <n v="71.164446998330661"/>
    <n v="33.286706385256409"/>
    <n v="1.9461380324602626E-2"/>
    <n v="104.47061476391167"/>
    <n v="1.3878594528011983"/>
    <n v="88.36905634610271"/>
    <n v="37.759553244032801"/>
    <n v="4.4052931096780785"/>
    <n v="1.1876502801626174"/>
    <n v="131.7215529799762"/>
    <n v="27.577167602803648"/>
    <n v="93.375813946208169"/>
    <n v="35.512225810815572"/>
    <n v="45.945938829284181"/>
    <n v="0.50439653405401785"/>
    <n v="175.33837512036195"/>
    <n v="2.4773580196422298"/>
    <n v="3.1154872957418394"/>
    <n v="2.8347104142580108"/>
    <n v="1.5640553952520044"/>
    <n v="0.35762554286467563"/>
    <n v="0.40662244170694478"/>
    <n v="-0.16052338808694497"/>
    <n v="0.46774348413101885"/>
    <n v="0.42729383797135106"/>
    <n v="0.38031503351899471"/>
    <n v="68.119104265971743"/>
    <n v="67.087772917114208"/>
    <n v="53.254636289465928"/>
    <n v="31.862267165249776"/>
    <n v="28.66619197070419"/>
    <n v="20.253538785470106"/>
    <n v="43.493270809259926"/>
    <n v="27.03861783988371"/>
    <n v="79.458219696819199"/>
    <n v="206.20707448045201"/>
    <n v="8.9263310476755571"/>
    <n v="285.66529417727116"/>
    <n v="0.62167359080584617"/>
    <x v="33"/>
    <x v="33"/>
    <x v="33"/>
    <n v="44.875785536842784"/>
    <n v="10.720935404149092"/>
    <n v="4.1858087792857592"/>
    <n v="55.596720940991872"/>
    <n v="80.71660482364085"/>
    <n v="19.283395176359164"/>
    <n v="49.429820060204534"/>
    <n v="49.882543136948243"/>
    <n v="8.4736079709318624"/>
    <n v="5.006757600105459"/>
    <n v="2.2473274332172295"/>
    <n v="2.2473274332172295"/>
    <n v="-5.006757600105459"/>
    <n v="-5.6657361831455946"/>
    <n v="5.9516790855367923"/>
    <n v="20.962046206784297"/>
    <n v="153.94374119729497"/>
    <n v="53.889549880625097"/>
    <n v="0.89891842988964665"/>
    <n v="0.86072672686592044"/>
    <n v="0.88165435884054744"/>
    <n v="1.6518868515145579"/>
    <n v="1.4053592889228188"/>
    <n v="1.204925081574971"/>
    <n v="53.504913376371711"/>
    <x v="33"/>
    <n v="29.357919679763224"/>
    <n v="51.57878432826972"/>
    <n v="62.924263954740525"/>
    <n v="155.24469333333334"/>
    <n v="113.81638400000001"/>
    <n v="88.370148184615388"/>
    <n v="1.4399928571090783"/>
    <n v="2.0608455304594848"/>
    <n v="1.9142233281305485"/>
    <n v="77.354910141816248"/>
    <n v="72.747867803837948"/>
    <n v="72.747867803837948"/>
    <x v="33"/>
    <x v="33"/>
    <n v="71.607356329504938"/>
    <n v="53.421267273433912"/>
    <n v="29.166666666666668"/>
    <n v="74.654927133398857"/>
    <n v="1.0221834140329906"/>
    <n v="46.65596041120078"/>
    <n v="108.89405869720831"/>
    <n v="275.38159897195516"/>
    <n v="38.1"/>
    <n v="46.1"/>
    <n v="3.9699999999999996E-3"/>
    <n v="84.203969999999998"/>
    <n v="0.34277999999999997"/>
    <n v="48"/>
    <n v="88.6"/>
    <n v="1.6839999999999999"/>
    <n v="0.45400000000000001"/>
    <n v="138.738"/>
    <n v="14.86"/>
    <n v="65"/>
    <n v="93.9"/>
    <n v="35.070000000000007"/>
    <n v="0.38500000000000001"/>
    <n v="194.35499999999999"/>
    <n v="54"/>
    <n v="63.3"/>
    <n v="137.69999999999999"/>
    <x v="33"/>
    <x v="29"/>
    <n v="316.3"/>
    <n v="-6"/>
    <n v="25.299999999999997"/>
    <n v="19.299999999999997"/>
    <n v="177.56200000000001"/>
    <n v="56.137211508061966"/>
    <n v="0.85173026061058055"/>
    <n v="0.39839127963781357"/>
    <n v="2.3292314118739994E-4"/>
    <n v="1.2503544633895811"/>
    <n v="1.634265571489334E-2"/>
    <n v="1.1258783340454102"/>
    <n v="0.48108087444305414"/>
    <n v="5.6126253604888911E-2"/>
    <n v="1.5131424665451051E-2"/>
    <n v="1.6782168867588036"/>
    <n v="0.3353802753448486"/>
    <n v="1.0995412945747374"/>
    <n v="0.41817208430171016"/>
    <n v="0.54103364592790615"/>
    <n v="5.939491122961044E-3"/>
    <n v="2.0646865159273147"/>
    <n v="0.49955848932266239"/>
    <n v="0.31056231987476346"/>
    <n v="0.91264757645130157"/>
    <n v="2.3684697126335337"/>
    <n v="0.10252676725387573"/>
    <n v="3.2811172890848352"/>
    <n v="0.62631984472274782"/>
    <n v="0.17051855456829068"/>
    <n v="0.79683839929103839"/>
    <n v="78.600610271793627"/>
    <n v="0.21694304150903324"/>
    <n v="1.6029004023260316"/>
    <n v="48.852273817163983"/>
    <n v="2.0307628256952541"/>
    <n v="61.892417941013974"/>
    <n v="1.2164307731575206"/>
    <n v="37.073675397224392"/>
    <n v="0.81433205253773355"/>
    <n v="85.741557718178356"/>
    <n v="96.400089400102473"/>
  </r>
  <r>
    <x v="0"/>
    <n v="135"/>
    <n v="1"/>
    <n v="1311"/>
    <x v="6"/>
    <x v="4"/>
    <n v="2"/>
    <n v="32"/>
    <n v="295.8"/>
    <n v="0"/>
    <x v="2"/>
    <n v="13.2"/>
    <n v="12.9"/>
    <n v="11"/>
    <n v="0.29999999999999893"/>
    <n v="1.9000000000000004"/>
    <n v="2.1999999999999993"/>
    <m/>
    <n v="4.8639999999999999"/>
    <n v="6.0200000000000005"/>
    <n v="4.7200000000000006"/>
    <n v="5.4379999999999997"/>
    <n v="4.5819999999999999"/>
    <n v="5.766"/>
    <n v="18.399999999999999"/>
    <n v="42.8"/>
    <n v="786.4"/>
    <x v="2"/>
    <x v="4"/>
    <n v="50.1"/>
    <n v="54.1"/>
    <n v="52.6"/>
    <n v="47"/>
    <n v="253.04723962438692"/>
    <n v="15896.933687683235"/>
    <n v="313.33191720231724"/>
    <n v="0"/>
    <n v="548.5"/>
    <n v="548.5"/>
    <x v="34"/>
    <n v="1.0483566798465374"/>
    <n v="3250.2038688287903"/>
    <n v="4052.3107362004203"/>
    <n v="0.28575057150114302"/>
    <n v="7302.8003556007125"/>
    <n v="15.232510728179351"/>
    <n v="4354.6674264401163"/>
    <n v="7932.2938251139667"/>
    <n v="229.14616141732284"/>
    <n v="12.626916701201825"/>
    <n v="12528.734329672607"/>
    <n v="950.53907735217297"/>
    <n v="4558.6406962287601"/>
    <n v="7523.3510790908213"/>
    <n v="2347.8593515891484"/>
    <n v="1.9127163760400392"/>
    <n v="14431.763843284771"/>
    <n v="373.28099814799242"/>
    <n v="173.00268305565126"/>
    <n v="285.15853950736232"/>
    <n v="78.89025411509472"/>
    <n v="18.543024526240348"/>
    <n v="277.14164920811044"/>
    <n v="-37.176613274831404"/>
    <n v="1.2467866323907457"/>
    <n v="1.8215613382899629"/>
    <n v="1.6503496503496504"/>
    <n v="44.506267603716189"/>
    <n v="34.757440870357328"/>
    <n v="31.587550529036246"/>
    <n v="55.489819505918646"/>
    <n v="63.312810507342355"/>
    <n v="52.130502970996886"/>
    <n v="4808.559235439081"/>
    <n v="5686.4376484879922"/>
    <n v="11689.227878254871"/>
    <n v="13592.290850250629"/>
    <n v="1194.230994327798"/>
    <n v="26138.632028168031"/>
    <n v="1.1825657894736843"/>
    <n v="18.396369137670195"/>
    <n v="21.754916792738275"/>
    <n v="-453.89180899896473"/>
    <n v="2245.8561766259745"/>
    <n v="597.73337329921196"/>
    <n v="-249.91853921032089"/>
    <n v="1836.9134306028291"/>
    <n v="1586.9948913925082"/>
    <n v="13609.897698495424"/>
    <n v="52.068133037065046"/>
    <n v="2.5137777328491211"/>
    <n v="0.81413066387176514"/>
    <n v="7.1318335529999999"/>
    <n v="1.5708273414971936"/>
    <n v="5.4394049644470215"/>
    <n v="2.5029838085174561"/>
    <n v="0.67196965217590332"/>
    <n v="3.1354687213897705"/>
    <n v="3.1354687213897705"/>
    <n v="1.3559226542427265"/>
    <n v="2.1926782131195068"/>
    <n v="2.3510937690734863"/>
    <n v="0.37766477465629578"/>
    <n v="1.5220608711242676"/>
    <n v="1.5220608711242676"/>
    <n v="1.1873526155971021"/>
    <n v="1.1490504741668701"/>
    <n v="0.34154814481735229"/>
    <n v="0.68912993911880605"/>
    <n v="1.105034351348877"/>
    <n v="0.49230626225471497"/>
    <n v="0.88280615352298086"/>
    <n v="81.702901126818787"/>
    <n v="32.991104298775291"/>
    <n v="2.0379255136207773E-2"/>
    <n v="114.71438468073028"/>
    <n v="0.82855794475851274"/>
    <n v="108.99662059857991"/>
    <n v="53.302607226188982"/>
    <n v="7.1848062175054723"/>
    <n v="0.39591302364212422"/>
    <n v="169.87994706591647"/>
    <n v="20.842263256288273"/>
    <n v="107.17791736348258"/>
    <n v="28.413046899450347"/>
    <n v="35.735848499570373"/>
    <n v="2.9112707535291542E-2"/>
    <n v="171.35592547003858"/>
    <n v="3.9403973132275851"/>
    <n v="0.13417985492019244"/>
    <n v="2.2656616315723324"/>
    <n v="1.9495513908400801"/>
    <n v="-0.16533665773612102"/>
    <n v="1.4508216376724066"/>
    <n v="-2.262687302430785"/>
    <n v="0.40379354764363484"/>
    <n v="0.48902990692248532"/>
    <n v="0.26510168884034668"/>
    <n v="71.222890968915465"/>
    <n v="64.160969249823978"/>
    <n v="62.546957200042975"/>
    <n v="28.75934381777418"/>
    <n v="31.376632820297861"/>
    <n v="16.581303985556275"/>
    <n v="55.252772695407586"/>
    <n v="19.421922294606208"/>
    <n v="80.55396896087629"/>
    <n v="150.19948303051979"/>
    <n v="5.8792739708625001"/>
    <n v="230.7534519913961"/>
    <n v="0.35151036494898813"/>
    <x v="34"/>
    <x v="34"/>
    <x v="34"/>
    <n v="53.743847903172323"/>
    <n v="33.880684931582778"/>
    <n v="1.5862680465787624"/>
    <n v="87.624532834755087"/>
    <n v="61.334247572565147"/>
    <n v="38.665752427434867"/>
    <n v="55.036995302056624"/>
    <n v="51.925144668074992"/>
    <n v="8.9911246048441384"/>
    <n v="-1.8187032350973311"/>
    <n v="24.889560326738639"/>
    <n v="24.889560326738636"/>
    <n v="1.8187032350973311"/>
    <n v="1.668586810407062"/>
    <n v="46.694827180066603"/>
    <n v="73.462388310624675"/>
    <n v="60.873504925479637"/>
    <n v="26.380322547785489"/>
    <n v="0.96414115906802633"/>
    <n v="1.0162057871862964"/>
    <n v="0.93766775013980264"/>
    <n v="1.6292503714037185"/>
    <n v="1.3342992840033407"/>
    <n v="1.2662828762320901"/>
    <n v="52.000773550823297"/>
    <x v="34"/>
    <n v="23.41000500753481"/>
    <n v="58.90395455820714"/>
    <n v="49.944705752601251"/>
    <n v="149.65215095115678"/>
    <n v="108.38944832713756"/>
    <n v="119.28994545454547"/>
    <n v="1.6797471448770311"/>
    <n v="2.3092504364105912"/>
    <n v="1.9709069026017392"/>
    <n v="71.359526963815796"/>
    <n v="69.748219735503554"/>
    <n v="69.748219735503554"/>
    <x v="34"/>
    <x v="34"/>
    <n v="36.437096242196013"/>
    <n v="48.447614905574582"/>
    <n v="16.666666666666664"/>
    <n v="40.528438378919354"/>
    <n v="1.1535057999572629"/>
    <n v="46.871844882809334"/>
    <n v="125.28734329672606"/>
    <n v="261.3863202816803"/>
    <n v="38.9"/>
    <n v="48.5"/>
    <n v="3.4200000000000003E-3"/>
    <n v="87.403420000000011"/>
    <n v="0.18231"/>
    <n v="53.8"/>
    <n v="98"/>
    <n v="2.831"/>
    <n v="0.156"/>
    <n v="154.78699999999998"/>
    <n v="11.559999999999999"/>
    <n v="57.2"/>
    <n v="94.4"/>
    <n v="29.46"/>
    <n v="2.4E-2"/>
    <n v="181.084"/>
    <n v="60.8"/>
    <n v="71.900000000000006"/>
    <n v="147.80000000000001"/>
    <x v="34"/>
    <x v="30"/>
    <n v="330.5"/>
    <n v="-7"/>
    <n v="26.099999999999994"/>
    <n v="19.100000000000023"/>
    <n v="175.71300000000002"/>
    <n v="53.16580937972769"/>
    <n v="0.97785953807830805"/>
    <n v="0.39485337197780607"/>
    <n v="2.4390870751260003E-4"/>
    <n v="1.3729568187636267"/>
    <n v="9.9165791906833649E-3"/>
    <n v="1.3466052889823912"/>
    <n v="0.65853025913238528"/>
    <n v="8.8765119502544398E-2"/>
    <n v="4.8913312053680416E-3"/>
    <n v="2.0987919988226889"/>
    <n v="0.25347360143661496"/>
    <n v="1.3448256359100343"/>
    <n v="0.35651554727554324"/>
    <n v="0.44839913263320924"/>
    <n v="3.6529460906982426E-4"/>
    <n v="2.1501056104278566"/>
    <n v="0.69862268829345697"/>
    <n v="0.2455731161236763"/>
    <n v="1.0185340500175954"/>
    <n v="1.8991402873758561"/>
    <n v="7.4338245600461955E-2"/>
    <n v="2.9176743373934517"/>
    <n v="0.64798260068893421"/>
    <n v="0.412957143008709"/>
    <n v="1.0609397436976431"/>
    <n v="61.076286804993387"/>
    <n v="0.67613334832750016"/>
    <n v="0.81888233857076287"/>
    <n v="28.066269359668279"/>
    <n v="1.544717518629825"/>
    <n v="52.943452215774755"/>
    <n v="0.76756872696559508"/>
    <n v="26.307553146980556"/>
    <n v="0.7771487916642299"/>
    <n v="81.337725754017043"/>
    <n v="113.27515061028269"/>
  </r>
  <r>
    <x v="0"/>
    <n v="201"/>
    <n v="2"/>
    <n v="1311"/>
    <x v="6"/>
    <x v="4"/>
    <n v="2"/>
    <n v="32"/>
    <n v="307.2"/>
    <n v="0"/>
    <x v="2"/>
    <n v="13.8"/>
    <n v="13.2"/>
    <n v="11.7"/>
    <n v="0.60000000000000142"/>
    <n v="1.5"/>
    <n v="2.1000000000000014"/>
    <m/>
    <n v="5.79"/>
    <n v="4.5620000000000003"/>
    <n v="4.5759999999999996"/>
    <n v="4.5519999999999996"/>
    <n v="4.0519999999999996"/>
    <n v="6.3879999999999999"/>
    <n v="18"/>
    <n v="43.2"/>
    <n v="777.2"/>
    <x v="4"/>
    <x v="5"/>
    <n v="51.3"/>
    <n v="52.8"/>
    <n v="53.7"/>
    <n v="49.7"/>
    <n v="242.54278782148785"/>
    <n v="15237.023016521511"/>
    <n v="342.57397718925102"/>
    <n v="0"/>
    <n v="542.79999999999995"/>
    <n v="542.79999999999995"/>
    <x v="35"/>
    <n v="1.0540248122594424"/>
    <n v="3423.83702859511"/>
    <n v="4378.9499585578124"/>
    <n v="1.2651199233319521"/>
    <n v="7804.0521070762543"/>
    <n v="15.544998195259549"/>
    <n v="4387.0441359303777"/>
    <n v="7997.0472440944886"/>
    <n v="283.05338271860757"/>
    <n v="16.67400538748446"/>
    <n v="12683.818768130959"/>
    <n v="1177.2589334652355"/>
    <n v="5364.0896755477734"/>
    <n v="8915.0836196409236"/>
    <n v="1986.8855527184737"/>
    <n v="18.632274106653476"/>
    <n v="16284.691122013824"/>
    <n v="348.55476150390751"/>
    <n v="327.35203217116958"/>
    <n v="339.22556059750275"/>
    <n v="68.800507666804833"/>
    <n v="88.822321783399602"/>
    <n v="258.43552039547689"/>
    <n v="83.457852322403184"/>
    <n v="1.2789598108747045"/>
    <n v="1.8228782287822878"/>
    <n v="1.6619937694704046"/>
    <n v="43.872554688487746"/>
    <n v="34.587723272687818"/>
    <n v="32.93946219401446"/>
    <n v="56.111234246978427"/>
    <n v="63.049207736929091"/>
    <n v="54.745180936157979"/>
    <n v="4923.3319519270626"/>
    <n v="4981.3510153336101"/>
    <n v="11164.525486945711"/>
    <n v="15412.279719712014"/>
    <n v="1259.8425196850394"/>
    <n v="27409.863240779116"/>
    <n v="1.0117845117845117"/>
    <n v="17.961899002116724"/>
    <n v="18.173571212579379"/>
    <n v="-536.28781599668491"/>
    <n v="3015.6962287608785"/>
    <n v="1219.565893079156"/>
    <n v="440.75772362071075"/>
    <n v="3933.7326043073135"/>
    <n v="4374.4903279280243"/>
    <n v="14726.044472648156"/>
    <n v="53.725348219685507"/>
    <n v="2.5915770530700684"/>
    <n v="1.1447595357894897"/>
    <n v="7.5676870349999996"/>
    <n v="1.7805565672228902"/>
    <n v="5.529334545135498"/>
    <n v="2.3310935497283936"/>
    <n v="0.54372501373291016"/>
    <n v="3.1921544075012207"/>
    <n v="3.1921544075012207"/>
    <n v="1.2245193105624492"/>
    <n v="2.1407277584075928"/>
    <n v="2.2800052165985107"/>
    <n v="0.31954121589660645"/>
    <n v="1.4763069152832031"/>
    <n v="1.4763069152832031"/>
    <n v="1.1077673382622897"/>
    <n v="1.422685980796814"/>
    <n v="0.38197460770606995"/>
    <n v="0.85693854259488855"/>
    <n v="1.2455273866653442"/>
    <n v="0.52403950691223145"/>
    <n v="1.0493933672241604"/>
    <n v="88.731374767586942"/>
    <n v="50.128447218040463"/>
    <n v="9.5740316415194079E-2"/>
    <n v="138.95556230204261"/>
    <n v="0.85953495525117596"/>
    <n v="102.26610287641077"/>
    <n v="43.481946226180071"/>
    <n v="9.0355010320333307"/>
    <n v="0.53225999788357614"/>
    <n v="155.31581013250775"/>
    <n v="25.201908777023473"/>
    <n v="122.30152442551137"/>
    <n v="28.487366596399802"/>
    <n v="29.332528813545721"/>
    <n v="0.27506955111104692"/>
    <n v="180.39648938656794"/>
    <n v="1.16858913074751"/>
    <n v="2.2800617503691076"/>
    <n v="1.657637083381013"/>
    <n v="0.96676629348741627"/>
    <n v="1.8214019590091459"/>
    <n v="-0.47475007084717091"/>
    <n v="-1.3631436027072972"/>
    <n v="0.56494613488567402"/>
    <n v="0.42518434753232237"/>
    <n v="0.23292732228983981"/>
    <n v="63.855935881656045"/>
    <n v="65.843974795072313"/>
    <n v="67.795955919870451"/>
    <n v="36.075164165849003"/>
    <n v="27.995827462177502"/>
    <n v="15.791530474495438"/>
    <n v="70.04355346815646"/>
    <n v="19.027495999282891"/>
    <n v="95.673121995467469"/>
    <n v="191.96416481848189"/>
    <n v="6.6020725280281134"/>
    <n v="287.63728681394934"/>
    <n v="0.27165235138924332"/>
    <x v="35"/>
    <x v="35"/>
    <x v="35"/>
    <n v="32.222549408254309"/>
    <n v="24.45445022689718"/>
    <n v="1.3176558503373379"/>
    <n v="56.676999635151489"/>
    <n v="56.852955547543928"/>
    <n v="43.147044452456072"/>
    <n v="55.115769026443715"/>
    <n v="52.257970957354914"/>
    <n v="9.459870597116911"/>
    <n v="20.035421549100604"/>
    <n v="14.994579629780269"/>
    <n v="14.994579629780269"/>
    <n v="-20.035421549100604"/>
    <n v="-19.59145893465163"/>
    <n v="34.484610122516031"/>
    <n v="61.316363650195235"/>
    <n v="132.3214766814416"/>
    <n v="46.002894182154584"/>
    <n v="1.1200446033297824"/>
    <n v="0.92191149827670649"/>
    <n v="0.9148040182065913"/>
    <n v="1.5897193396847509"/>
    <n v="1.3282395466933603"/>
    <n v="1.2109340538687066"/>
    <n v="56.228955191510565"/>
    <x v="35"/>
    <n v="29.707113265859935"/>
    <n v="53.582342854183032"/>
    <n v="69.705374443320849"/>
    <n v="169.10851631205671"/>
    <n v="104.30713387453872"/>
    <n v="84.86062454828658"/>
    <n v="1.5324935193020197"/>
    <n v="2.2348361642572283"/>
    <n v="2.6867645963425173"/>
    <n v="80.914468528488044"/>
    <n v="69.840452907874408"/>
    <n v="69.840452907874408"/>
    <x v="35"/>
    <x v="35"/>
    <n v="43.759531600327989"/>
    <n v="42.72879770127723"/>
    <n v="15.217391304347835"/>
    <n v="68.93030103121724"/>
    <n v="1.2088231235027784"/>
    <n v="42.618110157367454"/>
    <n v="126.83818768130958"/>
    <n v="274.09863240779117"/>
    <n v="42.3"/>
    <n v="54.1"/>
    <n v="1.5629999999999998E-2"/>
    <n v="96.415629999999993"/>
    <n v="0.18604999999999999"/>
    <n v="54.2"/>
    <n v="98.8"/>
    <n v="3.4969999999999999"/>
    <n v="0.20600000000000002"/>
    <n v="156.703"/>
    <n v="14.09"/>
    <n v="64.2"/>
    <n v="106.7"/>
    <n v="23.779999999999998"/>
    <n v="0.223"/>
    <n v="194.90299999999999"/>
    <n v="59.4"/>
    <n v="60.1"/>
    <n v="134.69999999999999"/>
    <x v="35"/>
    <x v="31"/>
    <n v="330.7"/>
    <n v="-5.1999999999999957"/>
    <n v="38.699999999999996"/>
    <n v="33.5"/>
    <n v="173.99699999999999"/>
    <n v="52.614756576957966"/>
    <n v="1.0962370934486387"/>
    <n v="0.61931490886211393"/>
    <n v="1.1828294835704999E-3"/>
    <n v="1.7167348317943232"/>
    <n v="1.0287326921224594E-2"/>
    <n v="1.2634527039527892"/>
    <n v="0.53720031356811526"/>
    <n v="0.11162963963031769"/>
    <n v="6.5758380794525154E-3"/>
    <n v="1.9188584952306746"/>
    <n v="0.30162854115962984"/>
    <n v="1.4637633490562441"/>
    <n v="0.34095047736167911"/>
    <n v="0.35106578445434566"/>
    <n v="3.2921644210815431E-3"/>
    <n v="2.1590717752933504"/>
    <n v="0.84507547259330751"/>
    <n v="0.22956673923134804"/>
    <n v="1.1542962168753148"/>
    <n v="2.3160476485349841"/>
    <n v="7.9654005050659185E-2"/>
    <n v="3.4703438654102987"/>
    <n v="0.41837723135948168"/>
    <n v="0.30763357433676719"/>
    <n v="0.72601080569624887"/>
    <n v="57.626860106889907"/>
    <n v="0.53383712693377572"/>
    <n v="1.5514853701796241"/>
    <n v="44.706963642526297"/>
    <n v="1.7536090336159755"/>
    <n v="50.531275908839831"/>
    <n v="1.3112720901169483"/>
    <n v="37.785076665937737"/>
    <n v="0.44233694349902719"/>
    <n v="75.715585330259543"/>
    <n v="95.293150427011469"/>
  </r>
  <r>
    <x v="0"/>
    <n v="202"/>
    <n v="2"/>
    <s v="34N425"/>
    <x v="4"/>
    <x v="4"/>
    <n v="2"/>
    <n v="32"/>
    <n v="277"/>
    <n v="0"/>
    <x v="2"/>
    <n v="12.6"/>
    <n v="11.7"/>
    <n v="8.5"/>
    <n v="0.90000000000000036"/>
    <n v="3.1999999999999993"/>
    <n v="4.0999999999999996"/>
    <m/>
    <n v="4.4879999999999995"/>
    <n v="4.6659999999999995"/>
    <n v="4.4859999999999998"/>
    <n v="4.3540000000000001"/>
    <n v="4.822000000000001"/>
    <n v="5.81"/>
    <n v="16.399999999999999"/>
    <n v="41"/>
    <n v="672.4"/>
    <x v="1"/>
    <x v="1"/>
    <n v="51.2"/>
    <n v="51.7"/>
    <n v="50.3"/>
    <n v="36.9"/>
    <n v="209.88770080595975"/>
    <n v="13185.565140032004"/>
    <n v="262.59926824778262"/>
    <n v="0"/>
    <n v="530.5"/>
    <n v="530.5"/>
    <x v="36"/>
    <n v="0.82150902922357627"/>
    <n v="3317.0461077764267"/>
    <n v="4319.679691990963"/>
    <n v="2.9335387618143658"/>
    <n v="7639.6593385292035"/>
    <n v="25.345085912843889"/>
    <n v="3885.2051388313303"/>
    <n v="6442.9651885619569"/>
    <n v="128.21176958143391"/>
    <n v="11.898440737670949"/>
    <n v="10468.280537712391"/>
    <n v="1298.9928292456264"/>
    <n v="5083.1433899709909"/>
    <n v="7956.5763572316619"/>
    <n v="2989.9891214256122"/>
    <n v="7.6894685039370083"/>
    <n v="16037.398337132203"/>
    <n v="257.14738174392619"/>
    <n v="397.79412852998655"/>
    <n v="335.90955994411996"/>
    <n v="51.650821004991236"/>
    <n v="85.567017938547195"/>
    <n v="193.02595423372671"/>
    <n v="108.11508347640749"/>
    <n v="1.3022670025188914"/>
    <n v="1.6583333333333337"/>
    <n v="1.5652866242038215"/>
    <n v="43.41876987953534"/>
    <n v="37.114071645622474"/>
    <n v="31.695561107325808"/>
    <n v="56.542831304080025"/>
    <n v="61.547502145657276"/>
    <n v="49.612637847931957"/>
    <n v="4359.7181931205969"/>
    <n v="4931.6203895565686"/>
    <n v="10281.806879403233"/>
    <n v="11546.532267339302"/>
    <n v="990.46829672606714"/>
    <n v="22536.261914629096"/>
    <n v="1.1311787072243347"/>
    <n v="19.345347554247883"/>
    <n v="21.883045237219562"/>
    <n v="-474.51305428926662"/>
    <n v="1511.3447990053883"/>
    <n v="46.363447990053828"/>
    <n v="723.42519685039406"/>
    <n v="3024.9559676750932"/>
    <n v="3748.3811645254873"/>
    <n v="12067.981376916705"/>
    <n v="53.549170765906595"/>
    <n v="2.4095430374145508"/>
    <n v="1.1297272443771362"/>
    <n v="6.7873010640000002"/>
    <n v="1.6875799598208243"/>
    <n v="4.4664525985717773"/>
    <n v="2.3123695850372314"/>
    <n v="0.52791392803192139"/>
    <n v="3.2868266105651855"/>
    <n v="3.2868266105651855"/>
    <n v="1.2271240894759676"/>
    <n v="1.9311107397079468"/>
    <n v="2.403076171875"/>
    <n v="0.47794699668884277"/>
    <n v="1.4261298179626465"/>
    <n v="1.4261298179626465"/>
    <n v="1.2653599372978519"/>
    <n v="0.98248893022537231"/>
    <n v="0.36505532264709473"/>
    <n v="0.6410603050933833"/>
    <n v="1.3462762832641602"/>
    <n v="0.51245367527008057"/>
    <n v="0.9822427909446424"/>
    <n v="79.925653537757242"/>
    <n v="48.800598350248272"/>
    <n v="0.19910810759347891"/>
    <n v="128.925359995599"/>
    <n v="1.1320262483644654"/>
    <n v="89.840301946639215"/>
    <n v="34.013310608666714"/>
    <n v="4.2140985604790897"/>
    <n v="0.39108111640809734"/>
    <n v="128.4587922321931"/>
    <n v="25.084990033598402"/>
    <n v="122.151807586632"/>
    <n v="38.028217738643256"/>
    <n v="42.641126414490017"/>
    <n v="0.1096618031774919"/>
    <n v="202.93081354294279"/>
    <n v="-4.2415251218717358E-2"/>
    <n v="5.3194300936249777"/>
    <n v="2.9602181418937517"/>
    <n v="0.90133167353472488"/>
    <n v="2.3079646885709133"/>
    <n v="-1.3442988855983236"/>
    <n v="0.28677908071261016"/>
    <n v="0.61057490543001502"/>
    <n v="0.37859746541000022"/>
    <n v="0.31131932052395572"/>
    <n v="61.993740828403034"/>
    <n v="69.93705949239363"/>
    <n v="60.19381948655279"/>
    <n v="37.851822443555037"/>
    <n v="26.477993462048623"/>
    <n v="18.73949898229526"/>
    <n v="42.833748636431487"/>
    <n v="18.003142724825643"/>
    <n v="65.912582550214836"/>
    <n v="155.44822545463251"/>
    <n v="5.0756911889576983"/>
    <n v="221.36080800484734"/>
    <n v="0.42030275887442148"/>
    <x v="36"/>
    <x v="36"/>
    <x v="36"/>
    <n v="47.006553310207728"/>
    <n v="16.010167883841071"/>
    <n v="2.9360437474019903"/>
    <n v="63.016721194048799"/>
    <n v="74.593778317122201"/>
    <n v="25.406221682877788"/>
    <n v="94.267442775060431"/>
    <n v="79.318058950200509"/>
    <n v="20.025075013817613"/>
    <n v="32.311505639992781"/>
    <n v="-4.0149071299765424"/>
    <n v="-4.0149071299765424"/>
    <n v="-32.311505639992788"/>
    <n v="-35.965490920972478"/>
    <n v="-11.803929279831788"/>
    <n v="-25.077233162737507"/>
    <n v="92.902015772654238"/>
    <n v="41.968592638413156"/>
    <n v="1.0532290274160288"/>
    <n v="0.86052490733460674"/>
    <n v="1.0390458499988859"/>
    <n v="1.602291539534473"/>
    <n v="1.4260180954864707"/>
    <n v="1.2178095290974971"/>
    <n v="51.235348218259894"/>
    <x v="36"/>
    <n v="22.427735875916259"/>
    <n v="52.161592521321374"/>
    <n v="51.692242540873735"/>
    <n v="135.30110387909318"/>
    <n v="115.46365866666665"/>
    <n v="85.655659617834402"/>
    <n v="1.7808746331942347"/>
    <n v="2.0026817197200004"/>
    <n v="2.8055077534825905"/>
    <n v="60.61929440353132"/>
    <n v="78.896490184414034"/>
    <n v="78.896490184414034"/>
    <x v="36"/>
    <x v="36"/>
    <n v="52.929698411181349"/>
    <n v="64.934003448083956"/>
    <n v="32.539682539682538"/>
    <n v="59.763960316013801"/>
    <n v="1.1050932506646127"/>
    <n v="43.387043729399736"/>
    <n v="104.68280537712391"/>
    <n v="225.36261914629097"/>
    <n v="39.700000000000003"/>
    <n v="51.7"/>
    <n v="3.5110000000000002E-2"/>
    <n v="91.435109999999995"/>
    <n v="0.31802000000000002"/>
    <n v="48"/>
    <n v="79.599999999999994"/>
    <n v="1.5840000000000001"/>
    <n v="0.14699999999999999"/>
    <n v="129.33099999999999"/>
    <n v="16.55"/>
    <n v="62.8"/>
    <n v="98.3"/>
    <n v="36.940000000000005"/>
    <n v="9.5000000000000001E-2"/>
    <n v="198.13500000000002"/>
    <n v="52.6"/>
    <n v="59.5"/>
    <n v="124.05"/>
    <x v="36"/>
    <x v="32"/>
    <n v="271.89999999999998"/>
    <n v="-4.6000000000000014"/>
    <n v="20.099999999999994"/>
    <n v="15.5"/>
    <n v="142.56899999999999"/>
    <n v="52.434350864288334"/>
    <n v="0.95658858585357676"/>
    <n v="0.58406898534297946"/>
    <n v="2.3830214035704005E-3"/>
    <n v="1.5430405926001265"/>
    <n v="1.4204212553977968E-2"/>
    <n v="1.1099374008178711"/>
    <n v="0.42021948671340936"/>
    <n v="5.206333351135254E-2"/>
    <n v="4.8316351175308227E-3"/>
    <n v="1.5870518561601636"/>
    <n v="0.31959882742166518"/>
    <n v="1.5091318359375001"/>
    <n v="0.46982189774513239"/>
    <n v="0.52681235475540167"/>
    <n v="1.3548233270645142E-3"/>
    <n v="2.507120911765099"/>
    <n v="0.5167891772985459"/>
    <n v="0.21720791697502137"/>
    <n v="0.79523530846834189"/>
    <n v="1.8754828401101411"/>
    <n v="6.1238214194774626E-2"/>
    <n v="2.6707181485784823"/>
    <n v="0.59314822351932517"/>
    <n v="0.20301156973838799"/>
    <n v="0.79615979325771302"/>
    <n v="74.501152726174652"/>
    <n v="0.27249453506383597"/>
    <n v="1.0836662924183187"/>
    <n v="40.575838861735051"/>
    <n v="1.1276775559783558"/>
    <n v="42.223757552947852"/>
    <n v="0.16359723681338334"/>
    <n v="6.1255897369948862"/>
    <n v="0.9640803191649725"/>
    <n v="60.127319315389251"/>
    <n v="101.8078227928026"/>
  </r>
  <r>
    <x v="0"/>
    <n v="203"/>
    <n v="2"/>
    <n v="3382"/>
    <x v="3"/>
    <x v="4"/>
    <n v="2"/>
    <n v="32"/>
    <n v="278.60000000000002"/>
    <n v="1"/>
    <x v="2"/>
    <n v="14.3"/>
    <n v="13.7"/>
    <n v="10.199999999999999"/>
    <n v="0.60000000000000142"/>
    <n v="3.5"/>
    <n v="4.1000000000000014"/>
    <m/>
    <m/>
    <n v="4.6059999999999999"/>
    <n v="3.806"/>
    <n v="4.7380000000000004"/>
    <n v="3.8280000000000003"/>
    <n v="3.4224999999999999"/>
    <n v="16.399999999999999"/>
    <n v="39.4"/>
    <n v="642.79999999999995"/>
    <x v="7"/>
    <x v="1"/>
    <n v="54.3"/>
    <n v="58.6"/>
    <n v="51.2"/>
    <n v="46.2"/>
    <n v="165.8725468597126"/>
    <n v="10420.445138820865"/>
    <n v="212.46178515997798"/>
    <n v="0"/>
    <n v="598.1"/>
    <n v="598.1"/>
    <x v="37"/>
    <n v="1.1502263652477844"/>
    <n v="3117.4145994908531"/>
    <n v="4264.4751642886749"/>
    <n v="0.25346338286661541"/>
    <n v="7382.1432271623944"/>
    <n v="12.135757185889863"/>
    <n v="3680.3137235496779"/>
    <n v="6943.1128650159899"/>
    <n v="142.88276809075222"/>
    <n v="18.710838678550882"/>
    <n v="10785.020195334972"/>
    <n v="502.705416085406"/>
    <n v="3757.4250587097667"/>
    <n v="7038.2649537228899"/>
    <n v="1345.4897085232767"/>
    <n v="6.8379610443431416"/>
    <n v="12148.017682000278"/>
    <n v="243.0626405837555"/>
    <n v="123.90886242411877"/>
    <n v="190.63497819351534"/>
    <n v="40.207080289916057"/>
    <n v="7.0101213781898961"/>
    <n v="191.33126433766535"/>
    <n v="8.6501898824454582"/>
    <n v="1.3679525222551931"/>
    <n v="1.8865546218487397"/>
    <n v="1.8731617647058822"/>
    <n v="42.229126468589925"/>
    <n v="34.124309986378947"/>
    <n v="30.930355528516763"/>
    <n v="57.767440065341127"/>
    <n v="64.377374722202305"/>
    <n v="57.937559344776801"/>
    <n v="4637.5781974621586"/>
    <n v="4793.8086686532597"/>
    <n v="10960.800952512513"/>
    <n v="10448.808512766727"/>
    <n v="1529.4140863970949"/>
    <n v="22176.504252757877"/>
    <n v="1.0336879432624113"/>
    <n v="20.912124582869854"/>
    <n v="21.616611049314052"/>
    <n v="-957.26447391248075"/>
    <n v="2149.3041963627302"/>
    <n v="-337.37436394684482"/>
    <n v="-880.1531387523919"/>
    <n v="2244.4562850696302"/>
    <n v="1364.3031463172383"/>
    <n v="11391.484057422906"/>
    <n v="51.367356764564263"/>
    <n v="2.8289895057678223"/>
    <n v="0.93318617343902588"/>
    <m/>
    <n v="1.7337353196132701"/>
    <n v="5.8959922790527344"/>
    <n v="2.7102763652801514"/>
    <n v="0.70665228366851807"/>
    <n v="3.0822036266326904"/>
    <n v="3.0822036266326904"/>
    <n v="1.4259684252665454"/>
    <n v="2.1843655109405518"/>
    <n v="2.2078127861022949"/>
    <n v="0.44329255819320679"/>
    <n v="1.800328254699707"/>
    <n v="1.800328254699707"/>
    <n v="1.140131306992979"/>
    <n v="1.1066163778305054"/>
    <n v="0.87888056039810181"/>
    <n v="0.92166412909587181"/>
    <n v="1.3369096517562866"/>
    <n v="0.49494236707687378"/>
    <n v="1.0854411380534974"/>
    <n v="88.191331870870215"/>
    <n v="39.795492602883101"/>
    <m/>
    <n v="127.98682447375332"/>
    <n v="0.71552330668465369"/>
    <n v="99.746673017528806"/>
    <n v="49.063665618318169"/>
    <n v="4.4039378599263417"/>
    <n v="0.5767061483236875"/>
    <n v="153.790982644097"/>
    <n v="10.980923730599805"/>
    <n v="82.956910874405892"/>
    <n v="31.200104765774118"/>
    <n v="24.223231386621283"/>
    <n v="0.12310574472666874"/>
    <n v="138.50335277152797"/>
    <n v="1.8431541550245487"/>
    <n v="-1.3897845338699115"/>
    <n v="0.42066113191098625"/>
    <n v="0.8253815104756137"/>
    <n v="-1.526342013011174"/>
    <n v="0.66201235824536198"/>
    <n v="-1.6239600775040046"/>
    <n v="0.45124040831078138"/>
    <n v="0.49188272785495363"/>
    <n v="0.37610012760733191"/>
    <n v="68.906570839216272"/>
    <n v="64.858596585186334"/>
    <n v="59.895236623801992"/>
    <n v="31.093429160783732"/>
    <n v="31.902823413165436"/>
    <n v="22.52660613728327"/>
    <n v="51.320199867812988"/>
    <n v="42.13185249147255"/>
    <n v="101.02177064090647"/>
    <n v="139.69112950071087"/>
    <n v="7.5697182816209256"/>
    <n v="240.71290014161735"/>
    <n v="0.82096041324844515"/>
    <x v="37"/>
    <x v="37"/>
    <x v="37"/>
    <n v="48.426473149715818"/>
    <n v="6.9318131268456185"/>
    <n v="6.9861192538744481"/>
    <n v="55.358286276561415"/>
    <n v="87.478273636912576"/>
    <n v="12.52172636308746"/>
    <n v="13.135244999273539"/>
    <n v="31.636711006592904"/>
    <n v="-10.931747725698433"/>
    <n v="-16.789762143122914"/>
    <n v="17.863560852544051"/>
    <n v="17.863560852544051"/>
    <n v="16.789762143122914"/>
    <n v="16.832403162130927"/>
    <n v="36.408940562065546"/>
    <n v="257.70401662101671"/>
    <n v="86.921917497520354"/>
    <n v="36.110203253079511"/>
    <n v="1.0683938821157208"/>
    <n v="1.0110549233563417"/>
    <n v="0.84477870519600251"/>
    <n v="1.6227492019890508"/>
    <n v="1.4103768176439306"/>
    <n v="1.3496212676531067"/>
    <n v="47.116571636701082"/>
    <x v="37"/>
    <n v="19.215883238835364"/>
    <n v="43.407762968330466"/>
    <n v="60.0950831023899"/>
    <m/>
    <n v="103.41509680672269"/>
    <n v="126.09699264705883"/>
    <m/>
    <n v="2.6207743830144197"/>
    <n v="1.7508845688983936"/>
    <n v="54.856244692025328"/>
    <n v="93.046048537647792"/>
    <n v="93.046048537647792"/>
    <x v="37"/>
    <x v="37"/>
    <n v="85.871799345832827"/>
    <n v="38.136317605280496"/>
    <n v="28.671328671328677"/>
    <n v="62.224364430440104"/>
    <n v="1.0594206840312077"/>
    <n v="31.975799427875607"/>
    <n v="107.85020195334971"/>
    <n v="221.76504252757877"/>
    <n v="33.700000000000003"/>
    <n v="46.1"/>
    <n v="2.7400000000000002E-3"/>
    <n v="79.80274"/>
    <n v="0.15696000000000002"/>
    <n v="47.6"/>
    <n v="89.8"/>
    <n v="1.8480000000000001"/>
    <n v="0.24199999999999999"/>
    <n v="139.49"/>
    <n v="6.8900000000000006"/>
    <n v="54.4"/>
    <n v="101.9"/>
    <n v="19.479999999999997"/>
    <n v="9.9000000000000005E-2"/>
    <n v="175.87899999999999"/>
    <n v="56.4"/>
    <n v="58.3"/>
    <n v="133.30000000000001"/>
    <x v="37"/>
    <x v="22"/>
    <n v="269.7"/>
    <n v="-8.7999999999999972"/>
    <n v="31.5"/>
    <n v="22.700000000000017"/>
    <n v="130.20999999999998"/>
    <n v="48.279569892473113"/>
    <n v="0.95336946344375617"/>
    <n v="0.43019882595539094"/>
    <n v="0"/>
    <n v="1.3835682893991468"/>
    <n v="9.2543494812011729E-3"/>
    <n v="1.2900915498733521"/>
    <n v="0.6345737507343292"/>
    <n v="5.6959123020172121E-2"/>
    <n v="7.4589327764511106E-3"/>
    <n v="1.9890833564043044"/>
    <n v="0.15050278370380402"/>
    <n v="1.2010501556396485"/>
    <n v="0.45171511679887771"/>
    <n v="0.35070394401550292"/>
    <n v="1.7823249721527102E-3"/>
    <n v="2.0052515414261816"/>
    <n v="0.62413163709640507"/>
    <n v="0.51238736671209328"/>
    <n v="1.2285782840847972"/>
    <n v="1.6988564652454858"/>
    <n v="9.2059280276298533E-2"/>
    <n v="2.9274347493302826"/>
    <n v="0.66595991277694699"/>
    <n v="0.12218638402223592"/>
    <n v="0.78814629679918302"/>
    <n v="84.496991926694449"/>
    <n v="0.14460441873272717"/>
    <n v="0.93835139292597813"/>
    <n v="32.053708221529014"/>
    <n v="1.5438664599311358"/>
    <n v="52.737860691321316"/>
    <n v="0.92218320790410102"/>
    <n v="31.501409488804882"/>
    <n v="0.62168325202703478"/>
    <n v="90.876803986383052"/>
    <n v="92.128441141753896"/>
  </r>
  <r>
    <x v="0"/>
    <n v="204"/>
    <n v="2"/>
    <n v="3390"/>
    <x v="2"/>
    <x v="4"/>
    <n v="2"/>
    <n v="31.5"/>
    <n v="279"/>
    <n v="0"/>
    <x v="2"/>
    <n v="14.8"/>
    <n v="14"/>
    <n v="10.7"/>
    <n v="0.80000000000000071"/>
    <n v="3.3000000000000007"/>
    <n v="4.1000000000000014"/>
    <m/>
    <n v="6.5400000000000009"/>
    <n v="5.7540000000000004"/>
    <n v="4.363999999999999"/>
    <n v="4.8900000000000006"/>
    <n v="4.4960000000000004"/>
    <n v="7.4539999999999988"/>
    <n v="16.8"/>
    <n v="39.6"/>
    <n v="672.8"/>
    <x v="3"/>
    <x v="4"/>
    <n v="53"/>
    <n v="53.5"/>
    <n v="48"/>
    <n v="50.9"/>
    <n v="158.83567444505746"/>
    <n v="9978.374739987401"/>
    <n v="252.70226726603062"/>
    <n v="0"/>
    <n v="396.6"/>
    <n v="396.6"/>
    <x v="38"/>
    <n v="0.84719926184417504"/>
    <n v="2980.7803360214143"/>
    <n v="4305.5715964753763"/>
    <n v="5.604886101920608E-2"/>
    <n v="7286.4079813578101"/>
    <n v="5.314032819738852"/>
    <n v="3755.6983008702859"/>
    <n v="7916.1054703688369"/>
    <n v="153.46560298383758"/>
    <n v="11.250906547865727"/>
    <n v="11836.520280770827"/>
    <n v="531.51025552231351"/>
    <n v="4307.0274110473028"/>
    <n v="7600.2012906281452"/>
    <n v="1359.4517790539339"/>
    <n v="1.184062518500977"/>
    <n v="13267.864543247884"/>
    <n v="325.00802138664403"/>
    <n v="130.12220567973253"/>
    <n v="239.25826247560298"/>
    <n v="55.35128320349083"/>
    <n v="50.120828197910626"/>
    <n v="257.89527670667576"/>
    <n v="-28.718561794608334"/>
    <n v="1.4444444444444444"/>
    <n v="2.1077586206896557"/>
    <n v="1.7646048109965637"/>
    <n v="40.908776226196856"/>
    <n v="31.729750059835194"/>
    <n v="32.462099661992568"/>
    <n v="59.090454548951023"/>
    <n v="66.878654220945748"/>
    <n v="57.282777238602009"/>
    <n v="4617.3776558079426"/>
    <n v="5539.2216047589991"/>
    <n v="11404.759651624565"/>
    <n v="8175.9987075998879"/>
    <n v="1248.1603910576241"/>
    <n v="20027.671634290633"/>
    <n v="1.1996466431095407"/>
    <n v="23.054989816700612"/>
    <n v="27.657841140529538"/>
    <n v="-861.67935493765663"/>
    <n v="2376.8838656098378"/>
    <n v="267.04411961455844"/>
    <n v="-310.35024476063973"/>
    <n v="2060.9796858691461"/>
    <n v="1750.6294411085064"/>
    <n v="8191.1513535198064"/>
    <n v="40.89916942464356"/>
    <n v="2.6362285614013672"/>
    <n v="1.2966001033782959"/>
    <m/>
    <n v="1.8446157377631778"/>
    <n v="6.5783677101135254"/>
    <n v="2.40879225730896"/>
    <n v="0.59118479490280151"/>
    <n v="3.0044186115264893"/>
    <n v="3.0044186115264893"/>
    <n v="1.2014895582800709"/>
    <n v="2.2174108028411865"/>
    <n v="2.5460119247436523"/>
    <n v="0.47184309363365173"/>
    <n v="2.004457950592041"/>
    <n v="2.004457950592041"/>
    <n v="1.3023333869674254"/>
    <n v="1.2526627779006958"/>
    <n v="0.72343564033508301"/>
    <n v="0.93601658279462618"/>
    <n v="1.6067583560943604"/>
    <n v="0.70804738998413086"/>
    <n v="1.1889499106221924"/>
    <n v="78.580182570832164"/>
    <n v="55.826045770926271"/>
    <m/>
    <n v="134.40622834175844"/>
    <n v="0.34957661911853594"/>
    <n v="90.466969879247628"/>
    <n v="46.79881188928946"/>
    <n v="4.6107491383377672"/>
    <n v="0.33802433028953033"/>
    <n v="142.2145552371644"/>
    <n v="11.785765824160574"/>
    <n v="109.65743148724214"/>
    <n v="35.861024892084565"/>
    <n v="27.249639269711526"/>
    <n v="2.3734035292073189E-2"/>
    <n v="172.79182968433031"/>
    <n v="0.55773763538614063"/>
    <n v="2.7797522224696278"/>
    <n v="1.5354240537028749"/>
    <n v="0.84905623631539029"/>
    <n v="1.7445874189085915"/>
    <n v="-0.64480242011691502"/>
    <n v="-0.99434427247317236"/>
    <n v="0.71043415711849078"/>
    <n v="0.51730274543023813"/>
    <n v="0.32702776643329223"/>
    <n v="58.464688385588914"/>
    <n v="63.613017477979092"/>
    <n v="63.462162353146525"/>
    <n v="41.535311614411079"/>
    <n v="32.907188586460315"/>
    <n v="20.753889207376471"/>
    <n v="57.840171209409803"/>
    <n v="40.072703285967528"/>
    <n v="106.75044156707656"/>
    <n v="131.36854242852812"/>
    <n v="8.8375670716992278"/>
    <n v="238.11898399560465"/>
    <n v="0.69281785389058892"/>
    <x v="38"/>
    <x v="38"/>
    <x v="38"/>
    <n v="32.626798669837825"/>
    <n v="6.7261086033219328"/>
    <n v="4.8507689355066166"/>
    <n v="39.352907273159758"/>
    <n v="82.90822948191834"/>
    <n v="17.09177051808166"/>
    <n v="38.768014812250129"/>
    <n v="51.817260277832332"/>
    <n v="-4.2116783938829627"/>
    <n v="19.190461607994507"/>
    <n v="10.937786997204896"/>
    <n v="10.937786997204896"/>
    <n v="-19.190461607994507"/>
    <n v="-21.212672021191061"/>
    <n v="23.371933080438215"/>
    <n v="162.61686574318577"/>
    <n v="95.904428758440247"/>
    <n v="40.275843256668068"/>
    <n v="1.13124580541121"/>
    <n v="0.88172667759839696"/>
    <n v="0.99696437118050762"/>
    <n v="1.6306055933552448"/>
    <n v="1.3626553316415786"/>
    <n v="1.3062988253284615"/>
    <n v="40.823510874830042"/>
    <x v="38"/>
    <n v="3.0879977352178196"/>
    <n v="34.335770170054168"/>
    <n v="49.136160804332093"/>
    <n v="219.40563418803418"/>
    <n v="116.19676689655169"/>
    <n v="113.53538144329899"/>
    <n v="1.2015318435907056"/>
    <n v="2.0730286406793685"/>
    <n v="2.2424832614977936"/>
    <n v="42.923993214899404"/>
    <n v="58.947681331747923"/>
    <n v="58.947681331747923"/>
    <x v="38"/>
    <x v="38"/>
    <n v="85.627608198187417"/>
    <n v="47.253760711932145"/>
    <n v="27.702702702702709"/>
    <n v="73.004105081410685"/>
    <n v="1.1528633887615829"/>
    <n v="6.2845726745211365"/>
    <n v="118.36520280770826"/>
    <n v="200.27671634290633"/>
    <n v="35.1"/>
    <n v="50.7"/>
    <n v="6.6E-4"/>
    <n v="85.800660000000008"/>
    <n v="6.8729999999999999E-2"/>
    <n v="46.4"/>
    <n v="97.8"/>
    <n v="1.8960000000000001"/>
    <n v="0.13899999999999998"/>
    <n v="146.23500000000001"/>
    <n v="7.49"/>
    <n v="58.2"/>
    <n v="102.7"/>
    <n v="18.369999999999997"/>
    <n v="1.6E-2"/>
    <n v="179.286"/>
    <n v="56.6"/>
    <n v="67.900000000000006"/>
    <n v="139.80000000000001"/>
    <x v="38"/>
    <x v="33"/>
    <n v="245.5"/>
    <n v="-10.200000000000003"/>
    <n v="29.899999999999991"/>
    <n v="19.699999999999989"/>
    <n v="99.264999999999986"/>
    <n v="40.433808553971481"/>
    <n v="0.92531622505187994"/>
    <n v="0.65737625241279607"/>
    <n v="0"/>
    <n v="1.582692477464676"/>
    <n v="4.5213121271610261E-3"/>
    <n v="1.1176796073913575"/>
    <n v="0.57817872941493986"/>
    <n v="5.6963776874542238E-2"/>
    <n v="4.1761418700218197E-3"/>
    <n v="1.7569982555508616"/>
    <n v="0.16608406913280488"/>
    <n v="1.4817789402008057"/>
    <n v="0.48458285716176031"/>
    <n v="0.3682189255237579"/>
    <n v="3.2071327209472656E-4"/>
    <n v="2.3349014361584182"/>
    <n v="0.7090071322917938"/>
    <n v="0.49121279978752141"/>
    <n v="1.3085511827468876"/>
    <n v="1.6103208478305948"/>
    <n v="0.10833125066757203"/>
    <n v="2.9188720305774822"/>
    <n v="0.40867247509956373"/>
    <n v="8.6965929627418448E-2"/>
    <n v="0.49563840472698217"/>
    <n v="82.453754834570816"/>
    <n v="0.10547237030248112"/>
    <n v="1.1618737750266206"/>
    <n v="39.805574305933192"/>
    <n v="1.3361795531128062"/>
    <n v="45.77725707448883"/>
    <n v="0.58397059441906407"/>
    <n v="20.006721373925011"/>
    <n v="0.75220895869374216"/>
    <n v="82.975983010646075"/>
    <n v="84.107832555930599"/>
  </r>
  <r>
    <x v="0"/>
    <n v="205"/>
    <n v="2"/>
    <s v="352HYB"/>
    <x v="0"/>
    <x v="4"/>
    <n v="2"/>
    <n v="32.5"/>
    <n v="270.2"/>
    <n v="4"/>
    <x v="0"/>
    <n v="12.8"/>
    <n v="12"/>
    <n v="7.8"/>
    <n v="0.80000000000000071"/>
    <n v="4.2"/>
    <n v="5.0000000000000009"/>
    <m/>
    <n v="6.694"/>
    <n v="5.8120000000000003"/>
    <n v="4.6160000000000005"/>
    <n v="4.5060000000000002"/>
    <n v="3.742"/>
    <n v="4.13"/>
    <n v="16.399999999999999"/>
    <n v="49.8"/>
    <n v="816"/>
    <x v="3"/>
    <x v="1"/>
    <n v="49.3"/>
    <n v="50.7"/>
    <n v="46.9"/>
    <n v="37.9"/>
    <n v="137.79762445763853"/>
    <n v="8656.722363677769"/>
    <n v="236.30421317785081"/>
    <n v="30"/>
    <n v="291.89999999999998"/>
    <n v="417"/>
    <x v="39"/>
    <n v="0.79024009342397683"/>
    <n v="2980.7803360214143"/>
    <n v="4628.2771599192902"/>
    <n v="0.708253789242695"/>
    <n v="7609.765749729946"/>
    <n v="22.137575113966015"/>
    <n v="4213.2891283326426"/>
    <n v="7649.5372288990202"/>
    <n v="89.791407652990756"/>
    <n v="7.3387208177925132"/>
    <n v="11959.956485702445"/>
    <n v="839.83222192919652"/>
    <n v="4991.8999359529817"/>
    <n v="8374.7755214808676"/>
    <n v="1831.1481997764631"/>
    <n v="3.8459606424794983"/>
    <n v="15201.669617852789"/>
    <n v="395.47188508840901"/>
    <n v="231.55093801073886"/>
    <n v="303.67615472491372"/>
    <n v="112.0462538464753"/>
    <n v="55.615057687167074"/>
    <n v="274.66000627088454"/>
    <n v="51.802735184417671"/>
    <n v="1.5527065527065527"/>
    <n v="1.8155737704918036"/>
    <n v="1.6776729559748429"/>
    <n v="39.170461142344571"/>
    <n v="35.228298141129763"/>
    <n v="32.837839931019893"/>
    <n v="60.820231688255809"/>
    <n v="63.959574084100346"/>
    <n v="55.091155984902862"/>
    <n v="3540.5333968562672"/>
    <n v="7023.9614163438837"/>
    <n v="11612.786383467503"/>
    <n v="5627.0986084736751"/>
    <n v="1048.2915702673508"/>
    <n v="16470.822415329039"/>
    <n v="1.9838709677419351"/>
    <n v="21.495789995047055"/>
    <n v="42.644873699851402"/>
    <n v="672.75573147637533"/>
    <n v="625.57581255513651"/>
    <n v="250.0399737641601"/>
    <n v="1451.3665390967144"/>
    <n v="1350.8141051369839"/>
    <n v="2802.1806442336983"/>
    <n v="4510.8659296265942"/>
    <n v="27.3870108964834"/>
    <n v="2.6193504333496094"/>
    <n v="1.229695200920105"/>
    <n v="7.5456581119999999"/>
    <n v="1.7746174011188145"/>
    <n v="4.8007102012634277"/>
    <n v="2.4676623344421387"/>
    <n v="0.84607982635498047"/>
    <n v="3.3539760112762451"/>
    <n v="3.3539760112762451"/>
    <n v="1.4377030683884744"/>
    <n v="2.2781670093536377"/>
    <n v="1.8905364274978638"/>
    <n v="0.42142185568809509"/>
    <n v="1.6737433671951294"/>
    <n v="1.6737433671951294"/>
    <n v="1.0550151279820676"/>
    <n v="0.9640427827835083"/>
    <n v="0.92164570093154907"/>
    <n v="0.91062595520180301"/>
    <n v="1.5884039402008057"/>
    <n v="0.65637767314910889"/>
    <n v="1.1847016379969773"/>
    <n v="78.077082648776866"/>
    <n v="56.913702120808843"/>
    <n v="5.34424095015388E-2"/>
    <n v="135.04422717908724"/>
    <n v="1.0627608268085205"/>
    <n v="103.96974886101012"/>
    <n v="64.721191303228423"/>
    <n v="3.0115822728685728"/>
    <n v="0.24613893576329679"/>
    <n v="171.94866137287042"/>
    <n v="19.132780613912583"/>
    <n v="94.373686713433656"/>
    <n v="35.293134412337011"/>
    <n v="30.648721537271566"/>
    <n v="6.4371511158435785E-2"/>
    <n v="160.37991417420068"/>
    <n v="3.3549485630711975"/>
    <n v="-0.82633908561926717"/>
    <n v="1.0134274798045373"/>
    <n v="2.3538787465666591"/>
    <n v="-0.68543301054117578"/>
    <n v="0.70977174385632547"/>
    <n v="-2.1020040636351007"/>
    <n v="0.72894247825357805"/>
    <n v="0.62250021772919406"/>
    <n v="0.37397219120521225"/>
    <n v="57.815935030851705"/>
    <n v="60.465576196346113"/>
    <n v="58.843831660196109"/>
    <n v="42.144490963936896"/>
    <n v="37.639834347346628"/>
    <n v="22.005956664874184"/>
    <n v="34.132256684432633"/>
    <n v="64.736038428824145"/>
    <n v="105.74904692999587"/>
    <n v="89.381056015980562"/>
    <n v="6.8807518167390924"/>
    <n v="195.13010294597643"/>
    <n v="1.8966234499915025"/>
    <x v="39"/>
    <x v="39"/>
    <x v="39"/>
    <n v="69.837492176577484"/>
    <n v="-1.4847125595721877E-2"/>
    <m/>
    <n v="69.822645050981777"/>
    <n v="100.02126405492784"/>
    <n v="-2.1264054927854832E-2"/>
    <n v="23.917774195774797"/>
    <n v="60.241430029001023"/>
    <n v="-29.442904016487134"/>
    <n v="-9.5960621475764611"/>
    <n v="29.428056890891412"/>
    <n v="29.428056890891412"/>
    <n v="9.5960621475764611"/>
    <n v="9.2296675260846932"/>
    <n v="45.468966652694291"/>
    <m/>
    <n v="23.181441573106014"/>
    <n v="11.879992488664863"/>
    <n v="1.1059441488748807"/>
    <n v="1.0591323527810355"/>
    <n v="0.84933602875442649"/>
    <n v="1.6046175595071421"/>
    <n v="1.3574347574346117"/>
    <n v="1.2421645759326552"/>
    <n v="34.164041518877987"/>
    <x v="39"/>
    <n v="2.360425168180829"/>
    <n v="28.837675599605404"/>
    <n v="40.892463962175526"/>
    <n v="224.57206655270653"/>
    <n v="109.55811147540985"/>
    <n v="90.266232452830195"/>
    <n v="1.1663741058974735"/>
    <n v="2.2523775749785551"/>
    <n v="2.0944005040708755"/>
    <n v="29.542267694486789"/>
    <n v="51.102941176470587"/>
    <n v="35.772058823529406"/>
    <x v="39"/>
    <x v="39"/>
    <n v="100.02294013026763"/>
    <n v="63.832867112550709"/>
    <n v="39.062500000000007"/>
    <n v="25.935519903637488"/>
    <n v="1.4408095904825751"/>
    <n v="5.7722742517158219"/>
    <n v="119.59956485702446"/>
    <n v="164.70822415329042"/>
    <n v="35.1"/>
    <n v="54.5"/>
    <n v="8.3400000000000002E-3"/>
    <n v="89.608339999999998"/>
    <n v="0.27349999999999997"/>
    <n v="48.8"/>
    <n v="88.6"/>
    <n v="1.04"/>
    <n v="8.4999999999999992E-2"/>
    <n v="138.52500000000001"/>
    <n v="10.7"/>
    <n v="63.6"/>
    <n v="106.7"/>
    <n v="23.33"/>
    <n v="4.9000000000000002E-2"/>
    <n v="193.679"/>
    <n v="43.4"/>
    <n v="86.1"/>
    <n v="142.35"/>
    <x v="39"/>
    <x v="34"/>
    <n v="201.9"/>
    <n v="5.3999999999999986"/>
    <n v="2.5"/>
    <n v="7.8999999999999773"/>
    <n v="63.375"/>
    <n v="31.38930163447251"/>
    <n v="0.91939200210571292"/>
    <n v="0.67018388450145716"/>
    <n v="6.2930788654080004E-4"/>
    <n v="1.590205194493711"/>
    <n v="1.3129942400455473E-2"/>
    <n v="1.2042192192077636"/>
    <n v="0.74962672615051273"/>
    <n v="3.4881350517272952E-2"/>
    <n v="2.8508796095848082E-3"/>
    <n v="1.9915781754851343"/>
    <n v="0.24376387000083921"/>
    <n v="1.2023811678886414"/>
    <n v="0.44965712001919744"/>
    <n v="0.39048432756662366"/>
    <n v="8.2013424992561333E-4"/>
    <n v="2.0433427497243888"/>
    <n v="0.41839456772804262"/>
    <n v="0.79353694850206369"/>
    <n v="1.2962760472297665"/>
    <n v="1.0956365598861304"/>
    <n v="8.434453099966048E-2"/>
    <n v="2.3919126071158971"/>
    <n v="0.78582465147972103"/>
    <n v="-4.3910222351550954E-2"/>
    <n v="0.74191442912817007"/>
    <n v="105.91850227298454"/>
    <n v="-4.145661183763797E-2"/>
    <n v="0.40033443163076288"/>
    <n v="16.737000776691218"/>
    <n v="0.80170741262218614"/>
    <n v="33.517420755136328"/>
    <n v="0.34856985739150836"/>
    <n v="14.572850879021217"/>
    <n v="0.45313755523067778"/>
    <n v="73.172751072263196"/>
    <n v="84.409438454963237"/>
  </r>
  <r>
    <x v="0"/>
    <n v="206"/>
    <n v="2"/>
    <s v="354A"/>
    <x v="1"/>
    <x v="4"/>
    <n v="2"/>
    <n v="32.5"/>
    <n v="278"/>
    <n v="3"/>
    <x v="3"/>
    <n v="11.9"/>
    <n v="10.5"/>
    <n v="8.5"/>
    <n v="1.4000000000000004"/>
    <n v="2"/>
    <n v="3.4000000000000004"/>
    <m/>
    <n v="6.1619999999999999"/>
    <n v="4.4959999999999996"/>
    <n v="5.2379999999999995"/>
    <n v="4.4960000000000004"/>
    <n v="4.91"/>
    <n v="6.3360000000000003"/>
    <n v="16.399999999999999"/>
    <n v="45.8"/>
    <n v="750.8"/>
    <x v="0"/>
    <x v="4"/>
    <n v="49.2"/>
    <n v="51.5"/>
    <n v="49.4"/>
    <n v="29"/>
    <n v="140.17156461574285"/>
    <n v="8805.858032290198"/>
    <n v="270.03815802411253"/>
    <n v="40"/>
    <n v="244.9"/>
    <n v="408.16666666666669"/>
    <x v="40"/>
    <n v="0.71089967085566641"/>
    <n v="2522.860479760604"/>
    <n v="3505.0941598807321"/>
    <n v="0.81404298146942156"/>
    <n v="6028.7686826228046"/>
    <n v="27.399599823870702"/>
    <n v="3634.1611144760745"/>
    <n v="6535.1142848034679"/>
    <n v="127.19563900666262"/>
    <n v="7.357582326500685"/>
    <n v="10303.828620612705"/>
    <n v="680.34258875535318"/>
    <n v="4939.7608193712631"/>
    <n v="7872.1656503463382"/>
    <n v="2444.9040909360015"/>
    <n v="3.7001953703155528"/>
    <n v="15260.530756023918"/>
    <n v="388.64181254453638"/>
    <n v="354.05015252937238"/>
    <n v="369.27048293604457"/>
    <n v="101.02733042867914"/>
    <n v="93.257121778227756"/>
    <n v="275.45637499297595"/>
    <n v="95.503668967347878"/>
    <n v="1.3893333333333333"/>
    <n v="1.7982456140350878"/>
    <n v="1.5936329588014979"/>
    <n v="41.847027354564844"/>
    <n v="35.270007375762944"/>
    <n v="32.369521731223863"/>
    <n v="58.139470004608761"/>
    <n v="63.42413607045092"/>
    <n v="51.585136691519672"/>
    <n v="3887.2129967842143"/>
    <n v="5999.4795632186115"/>
    <n v="10874.558672821953"/>
    <n v="5311.3741860228311"/>
    <n v="987.86611281912883"/>
    <n v="16520.65523633291"/>
    <n v="1.5433884297520661"/>
    <n v="23.52941176470588"/>
    <n v="36.315021876519204"/>
    <n v="-253.05188230813974"/>
    <n v="535.63472158485638"/>
    <n v="-705.28327354241083"/>
    <n v="1052.5478225870488"/>
    <n v="1872.6860871277268"/>
    <n v="2925.2339097147756"/>
    <n v="6216.8266157202052"/>
    <n v="37.630629819378484"/>
    <n v="2.4874122142791748"/>
    <n v="1.0856205224990845"/>
    <n v="6.5240802760000003"/>
    <n v="1.6729630108993203"/>
    <n v="4.3599991798400879"/>
    <n v="2.2333717346191406"/>
    <n v="0.62134385108947754"/>
    <n v="3.2171473503112793"/>
    <n v="3.2171473503112793"/>
    <n v="1.223803674627743"/>
    <n v="2.1135039329528809"/>
    <n v="1.2946804761886597"/>
    <n v="0.45755255222320557"/>
    <n v="1.5516214370727539"/>
    <n v="1.5516214370727539"/>
    <n v="0.90407394715393741"/>
    <n v="1.0585718154907227"/>
    <n v="0.77897655963897705"/>
    <n v="0.86008485980012761"/>
    <n v="1.6128171682357788"/>
    <n v="0.57163131237030029"/>
    <n v="1.0846615033909417"/>
    <n v="62.753939722787457"/>
    <n v="38.052021532582096"/>
    <n v="5.3108817592208875E-2"/>
    <n v="100.85907007296176"/>
    <n v="1.1946223276002288"/>
    <n v="81.164327121228595"/>
    <n v="40.605530770296433"/>
    <n v="4.0920711300143466"/>
    <n v="0.23670426486398777"/>
    <n v="126.09863328640336"/>
    <n v="14.379067370897832"/>
    <n v="63.954118898816702"/>
    <n v="36.019294848398182"/>
    <n v="37.935655990831734"/>
    <n v="5.7413024579389689E-2"/>
    <n v="137.96648276262604"/>
    <n v="2.2945057466765091"/>
    <n v="0.84770353401590626"/>
    <n v="1.4842965075865715"/>
    <n v="1.6736715816764671"/>
    <n v="-1.2293005873151353"/>
    <n v="0.23213720342857611"/>
    <n v="-0.32758828013558933"/>
    <n v="0.60636864714271466"/>
    <n v="0.5002878999988164"/>
    <n v="0.56320523945275747"/>
    <n v="62.219431209697916"/>
    <n v="64.365746880763524"/>
    <n v="46.354823010782248"/>
    <n v="37.727912328613726"/>
    <n v="32.201404338832546"/>
    <n v="26.10727919357781"/>
    <n v="41.148941192049982"/>
    <n v="46.734539497803866"/>
    <n v="93.530432715023309"/>
    <n v="85.662754741419576"/>
    <n v="5.6469520251694583"/>
    <n v="179.19318745644287"/>
    <n v="1.1357409970692764"/>
    <x v="40"/>
    <x v="40"/>
    <x v="40"/>
    <n v="40.015385929178613"/>
    <n v="-6.1290087275074328"/>
    <n v="-6.5288511908274298"/>
    <n v="33.886377201671166"/>
    <n v="118.08694004387456"/>
    <n v="-18.086940043874534"/>
    <n v="6.4429810321915824"/>
    <n v="22.80517770676672"/>
    <n v="-10.715244649405683"/>
    <n v="-17.210208222411893"/>
    <n v="4.5862359218982505"/>
    <n v="4.5862359218982505"/>
    <n v="17.210208222411893"/>
    <n v="21.204153145637981"/>
    <n v="11.294608972955853"/>
    <n v="-74.828347059042244"/>
    <n v="53.094554170039515"/>
    <n v="29.629783879448762"/>
    <n v="0.95651549885272491"/>
    <n v="0.85318326387640953"/>
    <n v="0.72886283087385217"/>
    <n v="1.7490181945885093"/>
    <n v="1.4343971880876238"/>
    <n v="1.2403896986625318"/>
    <n v="32.149900291738049"/>
    <x v="40"/>
    <n v="-6.559780334329913"/>
    <n v="29.640491702921942"/>
    <n v="30.984067847809122"/>
    <n v="244.24656256000003"/>
    <n v="144.13230000000001"/>
    <n v="91.016552509363294"/>
    <n v="1.0184021376628929"/>
    <n v="1.5495289637500689"/>
    <n v="1.4224670573580225"/>
    <n v="27.884714476619855"/>
    <n v="54.36423370626887"/>
    <n v="32.618540223761322"/>
    <x v="40"/>
    <x v="40"/>
    <n v="115.09402441302625"/>
    <n v="35.658653577648877"/>
    <n v="28.571428571428577"/>
    <n v="61.980909124753239"/>
    <n v="0.98677952017255754"/>
    <n v="-21.171462593455928"/>
    <n v="103.03828620612704"/>
    <n v="165.20655236332911"/>
    <n v="37.5"/>
    <n v="52.1"/>
    <n v="1.21E-2"/>
    <n v="89.612099999999998"/>
    <n v="0.33850999999999998"/>
    <n v="45.6"/>
    <n v="82"/>
    <n v="1.5960000000000001"/>
    <n v="9.2319999999999999E-2"/>
    <n v="129.28832"/>
    <n v="7.8800000000000008"/>
    <n v="53.4"/>
    <n v="85.1"/>
    <n v="26.43"/>
    <n v="0.04"/>
    <n v="164.97"/>
    <n v="48.4"/>
    <n v="74.7"/>
    <n v="135.4"/>
    <x v="40"/>
    <x v="35"/>
    <n v="205.7"/>
    <n v="-2.7999999999999972"/>
    <n v="7.2999999999999972"/>
    <n v="4.5"/>
    <n v="76.41167999999999"/>
    <n v="37.147146329606215"/>
    <n v="0.93277958035469055"/>
    <n v="0.56560829222202302"/>
    <n v="7.8941371339600003E-4"/>
    <n v="1.4991772862901096"/>
    <n v="1.4759033223676681E-2"/>
    <n v="1.018417510986328"/>
    <n v="0.5095019578933716"/>
    <n v="5.1345671710968023E-2"/>
    <n v="2.9700704338073733E-3"/>
    <n v="1.5822352110244751"/>
    <n v="0.16654410991668703"/>
    <n v="0.69135937428474425"/>
    <n v="0.3893772219419479"/>
    <n v="0.41009354581832885"/>
    <n v="6.2064857482910154E-4"/>
    <n v="1.4914507906198506"/>
    <n v="0.51234875869750973"/>
    <n v="0.58189549005031593"/>
    <n v="1.1645549001693729"/>
    <n v="1.0665938123057945"/>
    <n v="7.0310651421546952E-2"/>
    <n v="2.231148712475167"/>
    <n v="0.50606875228881831"/>
    <n v="-7.2393532156944329E-2"/>
    <n v="0.4336752201318741"/>
    <n v="116.69302943685149"/>
    <n v="-6.2037580570414572E-2"/>
    <n v="0.64891350145069193"/>
    <n v="29.084278328126658"/>
    <n v="0.73197142618505739"/>
    <n v="32.806931339553387"/>
    <n v="0.73969792185531635"/>
    <n v="33.153232580123202"/>
    <n v="-7.7264956702589593E-3"/>
    <n v="68.627008495638989"/>
    <n v="92.194661364281188"/>
  </r>
  <r>
    <x v="0"/>
    <n v="207"/>
    <n v="2"/>
    <n v="3335"/>
    <x v="5"/>
    <x v="4"/>
    <n v="2"/>
    <n v="31.5"/>
    <n v="280.8"/>
    <n v="1"/>
    <x v="2"/>
    <n v="12.5"/>
    <n v="11.8"/>
    <n v="8.4"/>
    <n v="0.69999999999999929"/>
    <n v="3.4000000000000004"/>
    <n v="4.0999999999999996"/>
    <m/>
    <n v="5.4719999999999995"/>
    <n v="4.9279999999999999"/>
    <n v="4.3740000000000006"/>
    <n v="4.2299999999999995"/>
    <n v="3.8280000000000003"/>
    <n v="4.57"/>
    <n v="16"/>
    <n v="47.6"/>
    <n v="762"/>
    <x v="4"/>
    <x v="3"/>
    <n v="57.7"/>
    <n v="58"/>
    <n v="55.9"/>
    <n v="43.4"/>
    <n v="209.97335034745345"/>
    <n v="13190.945815527721"/>
    <n v="287.02343448452154"/>
    <n v="0"/>
    <n v="560.70000000000005"/>
    <n v="560.70000000000005"/>
    <x v="41"/>
    <n v="1.1935971983905962"/>
    <n v="3618.3425636388752"/>
    <n v="4528.8148790013684"/>
    <n v="0.25194966657875895"/>
    <n v="8147.4093923068212"/>
    <n v="9.4934489464120624"/>
    <n v="4115.0341752129025"/>
    <n v="7208.6059665077073"/>
    <n v="156.57559113487389"/>
    <n v="8.8283534610064027"/>
    <n v="11489.044086316489"/>
    <n v="1061.9560712805637"/>
    <n v="4532.7393286365523"/>
    <n v="7357.607231661832"/>
    <n v="2860.4822834645674"/>
    <n v="3.3186127227517614"/>
    <n v="14754.147456485705"/>
    <n v="303.78497218269712"/>
    <n v="233.22166929780113"/>
    <n v="264.26952256715538"/>
    <n v="45.153782870366122"/>
    <n v="29.836082387403557"/>
    <n v="243.61737159148535"/>
    <n v="10.642947511008904"/>
    <n v="1.2516268980477223"/>
    <n v="1.7517730496453898"/>
    <n v="1.6232142857142857"/>
    <n v="44.410958004092564"/>
    <n v="35.817028329745284"/>
    <n v="30.721797664046168"/>
    <n v="55.585949605990038"/>
    <n v="62.74330494643322"/>
    <n v="49.868060851103508"/>
    <n v="4191.6717019452517"/>
    <n v="5828.7963100634915"/>
    <n v="11590.367696605219"/>
    <n v="12727.974719907055"/>
    <n v="1569.8996845964762"/>
    <n v="25268.662429651093"/>
    <n v="1.3905660377358491"/>
    <n v="16.588419405320813"/>
    <n v="23.067292644757433"/>
    <n v="-76.637526732349215"/>
    <n v="1379.8096564442158"/>
    <n v="-266.72755488460825"/>
    <n v="341.06762669130057"/>
    <n v="1528.8109215983404"/>
    <n v="1869.878548289641"/>
    <n v="13779.618343334603"/>
    <n v="54.532440653309521"/>
    <n v="2.4425702095031738"/>
    <n v="1.4632024765014648"/>
    <m/>
    <n v="1.8981038211846328"/>
    <n v="6.197749137878418"/>
    <n v="2.4150617122650146"/>
    <n v="0.67209172889849034"/>
    <n v="3.3551394939422607"/>
    <n v="3.3551394939422607"/>
    <n v="1.3349987274774067"/>
    <n v="2.1275613307952881"/>
    <n v="2.1154327392578125"/>
    <n v="0.35484158992767334"/>
    <n v="1.4602196216583252"/>
    <n v="1.4602196216583252"/>
    <n v="1.1102822804173564"/>
    <n v="1.1349122524261475"/>
    <n v="0.55541789531707764"/>
    <n v="0.75171116255770276"/>
    <n v="1.4080134630203247"/>
    <n v="0.45736134052276611"/>
    <n v="1.0540236790311814"/>
    <n v="88.380557537216589"/>
    <n v="66.26573146571485"/>
    <m/>
    <n v="154.64628900293144"/>
    <n v="0.5883801502311814"/>
    <n v="99.380614812187247"/>
    <n v="48.448444469781379"/>
    <n v="5.2533294960397114"/>
    <n v="0.29620357363504429"/>
    <n v="153.37859235164339"/>
    <n v="22.593766722598119"/>
    <n v="95.887051743192387"/>
    <n v="26.107850481462318"/>
    <n v="41.769323577209732"/>
    <n v="4.8459034144470815E-2"/>
    <n v="163.81268483600888"/>
    <n v="-0.1152451501170953"/>
    <n v="0.74529232031182091"/>
    <n v="0.36665583332309781"/>
    <n v="1.0000052068155143"/>
    <n v="-0.24954021921391853"/>
    <n v="-1.6197533632666792"/>
    <n v="-1.5957567134513615"/>
    <n v="0.74977725092773595"/>
    <n v="0.48750397209094393"/>
    <n v="0.27227712195578979"/>
    <n v="57.15013150787037"/>
    <n v="64.79431926480477"/>
    <n v="58.534570652562032"/>
    <n v="42.84986849212963"/>
    <n v="31.587488010521092"/>
    <n v="15.937624432197426"/>
    <n v="47.571795726856287"/>
    <n v="32.374177787674128"/>
    <n v="87.126087756863527"/>
    <n v="179.21159762611481"/>
    <n v="7.1801142423331203"/>
    <n v="266.33768538297835"/>
    <n v="0.68053301947139944"/>
    <x v="41"/>
    <x v="41"/>
    <x v="41"/>
    <n v="51.80881908533096"/>
    <n v="16.07426668210725"/>
    <n v="3.2230906771629537"/>
    <n v="67.883085767438217"/>
    <n v="76.320659998904077"/>
    <n v="23.679340001095923"/>
    <n v="34.868814467791182"/>
    <n v="48.3152560163361"/>
    <n v="-6.2663273062118101"/>
    <n v="-3.4935630689948596"/>
    <n v="22.340593988319061"/>
    <n v="22.340593988319061"/>
    <n v="3.4935630689948596"/>
    <n v="3.5153365428429977"/>
    <n v="46.112097576741604"/>
    <n v="138.98359676455442"/>
    <n v="112.95909303133496"/>
    <n v="42.411982693664342"/>
    <n v="1.2131605407319659"/>
    <n v="0.96896251455074034"/>
    <n v="0.88400091785466717"/>
    <n v="1.5645940973643961"/>
    <n v="1.3777609633292978"/>
    <n v="1.2559741262620394"/>
    <n v="50.370591460241378"/>
    <x v="41"/>
    <n v="22.017119481849022"/>
    <n v="47.78886135322891"/>
    <n v="61.301465579244571"/>
    <n v="151.22946221258135"/>
    <n v="106.29316340425531"/>
    <n v="93.321051428571408"/>
    <n v="1.6151417678584903"/>
    <n v="2.2720762417052409"/>
    <n v="2.2668333745435554"/>
    <n v="66.821867279512048"/>
    <n v="73.58267716535434"/>
    <n v="73.58267716535434"/>
    <x v="41"/>
    <x v="41"/>
    <n v="66.821913772415925"/>
    <n v="50.387675017619152"/>
    <n v="32.799999999999997"/>
    <n v="63.031128859751043"/>
    <n v="1.0668518122349624"/>
    <n v="35.916138829319557"/>
    <n v="114.8904408631649"/>
    <n v="252.6866242965109"/>
    <n v="46.1"/>
    <n v="57.7"/>
    <n v="3.2099999999999997E-3"/>
    <n v="103.80320999999999"/>
    <n v="0.11912"/>
    <n v="56.4"/>
    <n v="98.8"/>
    <n v="2.1459999999999999"/>
    <n v="0.121"/>
    <n v="157.46700000000001"/>
    <n v="13.940000000000001"/>
    <n v="56"/>
    <n v="90.9"/>
    <n v="35.340000000000003"/>
    <n v="4.0999999999999995E-2"/>
    <n v="182.28100000000001"/>
    <n v="53"/>
    <n v="73.7"/>
    <n v="146.55000000000001"/>
    <x v="41"/>
    <x v="36"/>
    <n v="319.5"/>
    <n v="3.3999999999999986"/>
    <n v="25.099999999999994"/>
    <n v="28.499999999999986"/>
    <n v="162.03299999999999"/>
    <n v="50.71455399061032"/>
    <n v="1.1260248665809633"/>
    <n v="0.84426782894134533"/>
    <n v="0"/>
    <n v="1.9702926955223086"/>
    <n v="7.3827587730407717E-3"/>
    <n v="1.3620948057174682"/>
    <n v="0.66402662815170843"/>
    <n v="7.2001293540000913E-2"/>
    <n v="4.0597187876701352E-3"/>
    <n v="2.1021824461968484"/>
    <n v="0.29658204951286321"/>
    <n v="1.184642333984375"/>
    <n v="0.32255100524425512"/>
    <n v="0.51604161429405215"/>
    <n v="5.9869004487991329E-4"/>
    <n v="2.0238336435675617"/>
    <n v="0.6015034937858581"/>
    <n v="0.40934298884868625"/>
    <n v="1.1016327087283135"/>
    <n v="2.2659729457763107"/>
    <n v="9.0786226093769073E-2"/>
    <n v="3.3676056545046245"/>
    <n v="0.76059131193161011"/>
    <n v="0.25468363930302218"/>
    <n v="1.0152749512346326"/>
    <n v="74.914811106753632"/>
    <n v="0.33996433487644773"/>
    <n v="1.2654232083077761"/>
    <n v="37.576347652674322"/>
    <n v="1.3973129589823159"/>
    <n v="41.492772679996612"/>
    <n v="1.3437720109370628"/>
    <n v="39.902890920128591"/>
    <n v="5.3540948045253112E-2"/>
    <n v="61.665032743963486"/>
    <n v="94.874528902345162"/>
  </r>
  <r>
    <x v="0"/>
    <n v="208"/>
    <n v="2"/>
    <n v="3382"/>
    <x v="3"/>
    <x v="2"/>
    <n v="1"/>
    <n v="30.5"/>
    <n v="274.39999999999998"/>
    <n v="0"/>
    <x v="2"/>
    <n v="13"/>
    <n v="11.9"/>
    <n v="10"/>
    <n v="1.0999999999999996"/>
    <n v="1.9000000000000004"/>
    <n v="3"/>
    <m/>
    <n v="5.2240000000000002"/>
    <n v="4.3420000000000005"/>
    <n v="2.9119999999999999"/>
    <n v="4.1159999999999997"/>
    <n v="3.5659999999999998"/>
    <n v="3.1259999999999999"/>
    <n v="16.8"/>
    <n v="45"/>
    <n v="754.8"/>
    <x v="2"/>
    <x v="4"/>
    <n v="44.7"/>
    <n v="48.8"/>
    <n v="43.2"/>
    <n v="39.799999999999997"/>
    <n v="141.24142803747145"/>
    <n v="8873.0689921700323"/>
    <n v="221.43033064466471"/>
    <n v="0"/>
    <n v="536.4"/>
    <n v="536.4"/>
    <x v="42"/>
    <n v="1.0501114698744136"/>
    <n v="2211.8945658108523"/>
    <n v="2968.378952630921"/>
    <m/>
    <n v="5180.2735184417734"/>
    <n v="3.5998789624981087"/>
    <n v="3308.6908279079717"/>
    <n v="6884.7506116064869"/>
    <n v="120.56668850179805"/>
    <n v="10.109888640829913"/>
    <n v="10324.118016657087"/>
    <n v="258.20425818483216"/>
    <n v="4361.4560913332352"/>
    <n v="8413.7668275336564"/>
    <n v="1887.4577222838659"/>
    <n v="8.8565966605617437"/>
    <n v="14671.537237811319"/>
    <n v="367.41746415823667"/>
    <n v="395.21992919583931"/>
    <n v="379.65054877478178"/>
    <n v="78.342590149794233"/>
    <n v="95.705933038660319"/>
    <n v="279.74083278396898"/>
    <n v="139.00147417519722"/>
    <n v="1.3420074349442381"/>
    <n v="2.0808080808080809"/>
    <n v="1.9291187739463604"/>
    <n v="42.698412698412696"/>
    <n v="32.048169369719332"/>
    <n v="29.727328640743522"/>
    <n v="57.301587301587311"/>
    <n v="66.686089799618003"/>
    <n v="57.34754778013167"/>
    <n v="4465.4760872149236"/>
    <n v="4907.2048368494943"/>
    <n v="10870.542956916186"/>
    <n v="9539.3515548689884"/>
    <n v="1497.8620328517686"/>
    <n v="21002.194187170913"/>
    <n v="1.0989208633093528"/>
    <n v="21.261950286806879"/>
    <n v="23.365200764818354"/>
    <n v="-1156.785259306952"/>
    <n v="1977.5457747569926"/>
    <n v="-677.1015174017266"/>
    <n v="-104.01999588168837"/>
    <n v="3506.5619906841621"/>
    <n v="3402.5419948024737"/>
    <n v="10678.076170513827"/>
    <n v="50.842669462776783"/>
    <n v="1.922498345375061"/>
    <n v="0.53975540399551392"/>
    <m/>
    <n v="1.1301646916639239"/>
    <n v="6.4005370140075684"/>
    <n v="1.9132001399993896"/>
    <n v="0.4175271487645591"/>
    <n v="3.0169394016265869"/>
    <n v="3.0169394016265869"/>
    <n v="0.9297647844543675"/>
    <n v="2.3579044342041016"/>
    <n v="2.0981323719024658"/>
    <n v="0.36079555749893188"/>
    <n v="1.6799536943435669"/>
    <n v="1.6799536943435669"/>
    <n v="1.0477622013045442"/>
    <n v="0.83542752265930176"/>
    <n v="0.39181199669837952"/>
    <n v="0.56376087856019697"/>
    <n v="1.0983575582504272"/>
    <n v="0.31718775629997253"/>
    <n v="0.79067956333150402"/>
    <n v="42.523636429154529"/>
    <n v="16.021985807890832"/>
    <m/>
    <n v="58.545622237045364"/>
    <n v="0.23041158545416307"/>
    <n v="63.301877551682274"/>
    <n v="28.745702928191108"/>
    <n v="3.6374239306471372"/>
    <n v="0.30500921386576829"/>
    <n v="95.990013624386279"/>
    <n v="6.0882096530439638"/>
    <n v="91.509122138574583"/>
    <n v="30.356496932060249"/>
    <n v="31.708415734680749"/>
    <n v="0.148786722792216"/>
    <n v="153.7228215281078"/>
    <n v="2.6745993848100653"/>
    <n v="5.2484370821565021"/>
    <n v="3.8070879716424972"/>
    <n v="1.4841600801805532"/>
    <n v="2.5642949624447553"/>
    <n v="0.90883693716430536"/>
    <n v="0.14643581853355833"/>
    <n v="0.37677835559957046"/>
    <n v="0.45410506038658843"/>
    <n v="0.33173192161204035"/>
    <n v="72.633332441118455"/>
    <n v="65.946315831754845"/>
    <n v="59.528651132546628"/>
    <n v="27.366667558881542"/>
    <n v="29.946555733052065"/>
    <n v="19.747553831172457"/>
    <n v="37.305816250363158"/>
    <n v="19.227017253339461"/>
    <n v="61.283868478174298"/>
    <n v="104.77618881098319"/>
    <n v="4.7510349744716827"/>
    <n v="166.0600572891575"/>
    <n v="0.51538926596070112"/>
    <x v="42"/>
    <x v="42"/>
    <x v="42"/>
    <n v="25.996061301319116"/>
    <n v="9.5186856748516462"/>
    <n v="2.7310557559433519"/>
    <n v="35.514746976170755"/>
    <n v="73.197934702341058"/>
    <n v="26.802065297658956"/>
    <n v="60.581750592460537"/>
    <n v="54.203305888211425"/>
    <n v="11.129479678720788"/>
    <n v="28.207244586892308"/>
    <n v="-1.6107940038691417"/>
    <n v="-1.6107940038691417"/>
    <n v="-28.207244586892308"/>
    <n v="-44.559886180094338"/>
    <n v="-5.6035992854063243"/>
    <n v="-16.922441384159338"/>
    <n v="70.070043664771219"/>
    <n v="42.195603692198816"/>
    <n v="0.61090448523224083"/>
    <n v="0.64866396326109677"/>
    <n v="0.83249146448508038"/>
    <n v="1.849985912665679"/>
    <n v="1.4333535345174147"/>
    <n v="1.2585861189010688"/>
    <n v="45.42073780412931"/>
    <x v="42"/>
    <n v="15.155807533934743"/>
    <n v="57.445190075168291"/>
    <n v="26.767921114684619"/>
    <n v="236.17762260223051"/>
    <n v="88.010640808080794"/>
    <n v="94.372152643678149"/>
    <n v="0.81400529152286616"/>
    <n v="2.1738282126264519"/>
    <n v="2.2232536962724634"/>
    <n v="50.081595663062181"/>
    <n v="71.065182829888712"/>
    <n v="71.065182829888712"/>
    <x v="42"/>
    <x v="42"/>
    <n v="66.886578844044877"/>
    <n v="59.232680438273668"/>
    <n v="23.076923076923077"/>
    <n v="66.87592329892621"/>
    <n v="1.0318292237227504"/>
    <n v="56.619292432165814"/>
    <n v="103.24118016657086"/>
    <n v="210.02194187170915"/>
    <n v="26.9"/>
    <n v="36.1"/>
    <n v="0"/>
    <n v="63"/>
    <n v="4.3779999999999999E-2"/>
    <n v="39.6"/>
    <n v="82.4"/>
    <n v="1.4430000000000001"/>
    <n v="0.121"/>
    <n v="123.56400000000001"/>
    <n v="3.19"/>
    <n v="52.2"/>
    <n v="100.7"/>
    <n v="22.59"/>
    <n v="0.10600000000000001"/>
    <n v="175.596"/>
    <n v="55.6"/>
    <n v="61.1"/>
    <n v="135.35"/>
    <x v="42"/>
    <x v="37"/>
    <n v="261.5"/>
    <n v="-16"/>
    <n v="21.300000000000004"/>
    <n v="5.2999999999999972"/>
    <n v="137.93599999999998"/>
    <n v="52.747992351816428"/>
    <n v="0.51715205490589145"/>
    <n v="0.19485170084238052"/>
    <n v="0"/>
    <n v="0.71200375574827202"/>
    <n v="2.8021551047325132E-3"/>
    <n v="0.75762725543975828"/>
    <n v="0.34404237058199671"/>
    <n v="4.3534435565471652E-2"/>
    <n v="3.6504966759681699E-3"/>
    <n v="1.1488545582631948"/>
    <n v="7.5217151451110839E-2"/>
    <n v="1.0952250981330873"/>
    <n v="0.36332112640142439"/>
    <n v="0.37950153955221178"/>
    <n v="1.7807509160041811E-3"/>
    <n v="1.8398285150027276"/>
    <n v="0.46449770259857182"/>
    <n v="0.2393971299827099"/>
    <n v="0.76305034913122649"/>
    <n v="1.3045767089806566"/>
    <n v="5.9155516549944873E-2"/>
    <n v="2.0676270581118832"/>
    <n v="0.29312955284118647"/>
    <n v="0.10464524059928682"/>
    <n v="0.3977747934404734"/>
    <n v="73.692339905658955"/>
    <n v="0.1420028740209007"/>
    <n v="0.91877249984868836"/>
    <n v="44.436084169245369"/>
    <n v="1.3556233023636111"/>
    <n v="65.564207870327436"/>
    <n v="0.22779854310915559"/>
    <n v="11.017390308152418"/>
    <n v="1.1278247592544557"/>
    <n v="103.91288553839352"/>
    <n v="126.47348513556247"/>
  </r>
  <r>
    <x v="0"/>
    <n v="209"/>
    <n v="2"/>
    <n v="3390"/>
    <x v="2"/>
    <x v="2"/>
    <n v="1"/>
    <n v="31.5"/>
    <n v="263.8"/>
    <n v="1"/>
    <x v="2"/>
    <n v="13.8"/>
    <n v="13.1"/>
    <n v="9.1"/>
    <n v="0.70000000000000107"/>
    <n v="4"/>
    <n v="4.7000000000000011"/>
    <m/>
    <n v="6.1059999999999999"/>
    <n v="5.9799999999999995"/>
    <n v="4.24"/>
    <n v="4.6779999999999999"/>
    <n v="4.6859999999999999"/>
    <n v="4.7459999999999996"/>
    <n v="16.399999999999999"/>
    <n v="40.6"/>
    <n v="665.6"/>
    <x v="3"/>
    <x v="4"/>
    <n v="45.3"/>
    <n v="46.5"/>
    <n v="43.3"/>
    <n v="38.299999999999997"/>
    <n v="133.16654183917555"/>
    <n v="8365.7884914206861"/>
    <n v="211.46888243246383"/>
    <n v="0"/>
    <n v="481.2"/>
    <n v="481.2"/>
    <x v="43"/>
    <n v="0.86019281205060005"/>
    <n v="2622.0153654882206"/>
    <n v="3721.8272817112434"/>
    <n v="0.29647103828620608"/>
    <n v="6344.1391182377502"/>
    <n v="3.2492269437980168"/>
    <n v="3283.2719483081664"/>
    <n v="6887.5749315620205"/>
    <n v="116.81151976091945"/>
    <n v="3.0643871517542887"/>
    <n v="10290.722786782861"/>
    <n v="412.75082550165104"/>
    <n v="3982.3352673021141"/>
    <n v="7228.1003937007881"/>
    <n v="933.25865105677576"/>
    <n v="11.00808122668877"/>
    <n v="12154.702393286367"/>
    <n v="281.89883346750787"/>
    <n v="169.45269150031874"/>
    <n v="232.42253100194466"/>
    <n v="47.232613058567559"/>
    <n v="63.551210817631606"/>
    <n v="226.12483213219838"/>
    <n v="30.956860194433418"/>
    <n v="1.4194528875379939"/>
    <n v="2.097777777777778"/>
    <n v="1.815040650406504"/>
    <n v="41.329726801712283"/>
    <n v="31.905163673489646"/>
    <n v="32.763741459451538"/>
    <n v="58.665600049846923"/>
    <n v="66.929943350609392"/>
    <n v="59.467522608313459"/>
    <n v="3768.9549063308646"/>
    <n v="5082.3785858098026"/>
    <n v="10079.099105566631"/>
    <n v="8301.3945317931411"/>
    <n v="1227.7656134259635"/>
    <n v="18918.195731128304"/>
    <n v="1.3484848484848486"/>
    <n v="19.922380336351871"/>
    <n v="26.865028029322978"/>
    <n v="-485.68295802269813"/>
    <n v="1805.1963457522179"/>
    <n v="91.747774303556071"/>
    <n v="213.3803609712495"/>
    <n v="2145.7218078909855"/>
    <n v="2359.102168862235"/>
    <n v="8627.4729443454435"/>
    <n v="45.604100237474867"/>
    <n v="1.8402628898620605"/>
    <n v="0.47761994600296021"/>
    <n v="6.9356894489999998"/>
    <n v="1.0410983471570212"/>
    <n v="6.5121517181396484"/>
    <n v="1.6130790710449219"/>
    <n v="0.34070449563045868"/>
    <n v="2.7546761035919189"/>
    <n v="2.7546761035919189"/>
    <n v="0.77477787215769889"/>
    <n v="2.3255116939544678"/>
    <n v="1.5841841697692871"/>
    <n v="0.31566694378852844"/>
    <n v="2.0840203762054443"/>
    <n v="2.0840203762054443"/>
    <n v="0.86865935659055471"/>
    <n v="0.64990288019180298"/>
    <n v="0.41521158814430237"/>
    <n v="0.51310068655959606"/>
    <n v="1.2164305448532104"/>
    <n v="0.49836510419845581"/>
    <n v="0.80714158798949798"/>
    <n v="48.251975737560798"/>
    <n v="17.776189453232682"/>
    <n v="2.0562310521757145E-2"/>
    <n v="66.048727501315241"/>
    <n v="0.21159458824679894"/>
    <n v="52.961772643647883"/>
    <n v="23.466277431748292"/>
    <n v="3.2177790210966006"/>
    <n v="8.4413940590916434E-2"/>
    <n v="79.730243037083696"/>
    <n v="9.598568713934494"/>
    <n v="63.08752489173952"/>
    <n v="22.816723606761869"/>
    <n v="19.449300450723271"/>
    <n v="0.22941065579344017"/>
    <n v="105.5829596050181"/>
    <n v="0.97725110969774676"/>
    <n v="2.3502469607213099"/>
    <n v="1.5813692841481144"/>
    <n v="0.33641406472050611"/>
    <n v="0.92052293164469423"/>
    <n v="0.40643485560825787"/>
    <n v="-5.9050347726038475E-2"/>
    <n v="0.36840334890981796"/>
    <n v="0.4430795319039002"/>
    <n v="0.36166775675406815"/>
    <n v="73.055117884897854"/>
    <n v="66.426202437404584"/>
    <n v="59.75161629087458"/>
    <n v="26.913750083797904"/>
    <n v="29.432090682118933"/>
    <n v="21.610233026350443"/>
    <n v="24.49454648937456"/>
    <n v="21.102624841646819"/>
    <n v="51.715926709684489"/>
    <n v="100.98069873350592"/>
    <n v="6.1187553786631126"/>
    <n v="152.69662544319041"/>
    <n v="0.86152339463810379"/>
    <x v="43"/>
    <x v="43"/>
    <x v="43"/>
    <n v="28.467226154273323"/>
    <n v="2.3636525901014735"/>
    <n v="12.043743769066841"/>
    <n v="30.830878744374793"/>
    <n v="92.333489389974886"/>
    <n v="7.6665106100251217"/>
    <n v="34.1883217888169"/>
    <n v="38.592978402364963"/>
    <n v="1.7140987651150503"/>
    <n v="10.12575224809164"/>
    <n v="0.64955382498642322"/>
    <n v="0.64955382498642322"/>
    <n v="-10.125752248091636"/>
    <n v="-19.118982886434971"/>
    <n v="2.7680309621994867"/>
    <n v="27.48093470701366"/>
    <n v="72.966382406106717"/>
    <n v="47.785196427443836"/>
    <n v="0.60658370323817667"/>
    <n v="0.53988749325447438"/>
    <n v="0.64376296246725517"/>
    <n v="1.7163308898660457"/>
    <n v="1.4350728287615835"/>
    <n v="1.3493465875411228"/>
    <n v="43.880477027383179"/>
    <x v="43"/>
    <n v="3.647800521794843"/>
    <n v="54.365278261382471"/>
    <n v="11.001179307718598"/>
    <n v="232.87430273556234"/>
    <n v="129.13947022222223"/>
    <n v="117.46876357723576"/>
    <n v="0.79023871171897808"/>
    <n v="1.2490984114067896"/>
    <n v="1.3486003610889168"/>
    <n v="43.582321291913978"/>
    <n v="72.295673076923066"/>
    <n v="72.295673076923066"/>
    <x v="43"/>
    <x v="43"/>
    <n v="89.927449733021518"/>
    <n v="61.173708222967868"/>
    <n v="34.057971014492757"/>
    <n v="72.257751551778568"/>
    <n v="1.1113463636539418"/>
    <n v="33.158268034368731"/>
    <n v="102.9072278678286"/>
    <n v="189.18195731128304"/>
    <n v="32.9"/>
    <n v="46.7"/>
    <n v="3.7199999999999998E-3"/>
    <n v="79.603719999999996"/>
    <n v="4.0770000000000001E-2"/>
    <n v="45"/>
    <n v="94.4"/>
    <n v="1.6010000000000002"/>
    <n v="4.1999999999999996E-2"/>
    <n v="141.04300000000001"/>
    <n v="4.9399999999999995"/>
    <n v="49.2"/>
    <n v="89.3"/>
    <n v="11.529999999999998"/>
    <n v="0.13600000000000001"/>
    <n v="150.166"/>
    <n v="46.2"/>
    <n v="62.3"/>
    <n v="123.55"/>
    <x v="43"/>
    <x v="38"/>
    <n v="231.9"/>
    <n v="-1.2000000000000028"/>
    <n v="32.100000000000009"/>
    <n v="30.900000000000006"/>
    <n v="90.856999999999999"/>
    <n v="39.179387667097885"/>
    <n v="0.60544649076461787"/>
    <n v="0.22304851478338245"/>
    <n v="2.5800764750280001E-4"/>
    <n v="0.8287530131955031"/>
    <n v="2.6550042554855349E-3"/>
    <n v="0.72588558197021491"/>
    <n v="0.321625043875153"/>
    <n v="4.410236441850663E-2"/>
    <n v="1.1569639635086058E-3"/>
    <n v="1.0927699542273832"/>
    <n v="0.1148802776813507"/>
    <n v="0.77941861152648928"/>
    <n v="0.28189058080315588"/>
    <n v="0.24028754937648766"/>
    <n v="2.8342677116394042E-3"/>
    <n v="1.3044310094177725"/>
    <n v="0.30025513064861298"/>
    <n v="0.25867681941390042"/>
    <n v="0.6339358982443809"/>
    <n v="1.237825444303265"/>
    <n v="7.5003948181867591E-2"/>
    <n v="1.8717613425476458"/>
    <n v="0.42563045132160193"/>
    <n v="6.2948224461252589E-2"/>
    <n v="0.48857867578285452"/>
    <n v="87.116051604096313"/>
    <n v="7.2257894271108902E-2"/>
    <n v="0.7789913883202626"/>
    <n v="41.618093643283657"/>
    <n v="1.0430083293521428"/>
    <n v="55.723360967189805"/>
    <n v="0.56733033312987335"/>
    <n v="30.309971695306125"/>
    <n v="0.47567799622226936"/>
    <n v="84.261341867893265"/>
    <n v="123.89400012095665"/>
  </r>
  <r>
    <x v="0"/>
    <n v="210"/>
    <n v="2"/>
    <n v="1311"/>
    <x v="6"/>
    <x v="2"/>
    <n v="1"/>
    <n v="32"/>
    <n v="284.60000000000002"/>
    <n v="0"/>
    <x v="2"/>
    <n v="13"/>
    <n v="12.2"/>
    <n v="11.5"/>
    <n v="0.80000000000000071"/>
    <n v="0.69999999999999929"/>
    <n v="1.5"/>
    <m/>
    <n v="6.0360000000000005"/>
    <n v="5.4420000000000002"/>
    <n v="4.0960000000000001"/>
    <n v="4.5579999999999998"/>
    <n v="4.048"/>
    <n v="5.9180000000000001"/>
    <n v="18.8"/>
    <n v="41.2"/>
    <n v="774"/>
    <x v="2"/>
    <x v="4"/>
    <n v="46.4"/>
    <n v="47"/>
    <n v="46.5"/>
    <n v="46.9"/>
    <n v="214.44712667552233"/>
    <n v="13471.997392009664"/>
    <n v="304.2664963978379"/>
    <n v="10"/>
    <n v="488.4"/>
    <n v="542.66666666666663"/>
    <x v="44"/>
    <n v="0.92361627367375865"/>
    <n v="2919.043014360047"/>
    <n v="3560.4102118814089"/>
    <n v="5.1802735184417734E-2"/>
    <n v="6479.5050289766405"/>
    <n v="4.0114743058433486"/>
    <n v="3683.7500575585946"/>
    <n v="6611.0157282971204"/>
    <n v="127.36894730263978"/>
    <n v="13.074023641781618"/>
    <n v="10435.208756800133"/>
    <n v="485.95899196810922"/>
    <n v="4552.8037683206567"/>
    <n v="7682.8563590411086"/>
    <n v="2079.4055672618388"/>
    <n v="8.8283534610064027"/>
    <n v="14323.894048084612"/>
    <n v="282.55026627310662"/>
    <n v="353.51684466222537"/>
    <n v="313.77556076431887"/>
    <n v="54.621931657039113"/>
    <n v="79.004882796551101"/>
    <n v="217.90039402969367"/>
    <n v="97.440057340362557"/>
    <n v="1.2197183098591549"/>
    <n v="1.794642857142857"/>
    <n v="1.6875"/>
    <n v="45.050401246792063"/>
    <n v="35.301163047246838"/>
    <n v="31.784679173394586"/>
    <n v="54.948799267213978"/>
    <n v="63.352980111576905"/>
    <n v="53.636646105103367"/>
    <n v="4471.3939843392154"/>
    <n v="5207.5381159072567"/>
    <n v="10869.486189572564"/>
    <n v="13505.405373734378"/>
    <n v="1190.5540893260918"/>
    <n v="25219.752655571792"/>
    <n v="1.1646341463414633"/>
    <n v="17.729729729729733"/>
    <n v="20.648648648648649"/>
    <n v="-787.64392678062086"/>
    <n v="1403.4776123898637"/>
    <n v="-574.72040371685034"/>
    <n v="81.409783981441251"/>
    <n v="2475.3182431338519"/>
    <n v="2556.7280271152931"/>
    <n v="14784.543898771659"/>
    <n v="58.622874302874315"/>
    <n v="2.2082130908966064"/>
    <n v="0.64517694711685181"/>
    <m/>
    <n v="1.3493258434226887"/>
    <n v="6.14642333984375"/>
    <n v="1.4565777778625488"/>
    <n v="0.26999777510443967"/>
    <n v="3.2874345779418945"/>
    <n v="3.2874345779418945"/>
    <n v="0.72948469620326484"/>
    <n v="2.4581246376037598"/>
    <n v="1.5536142587661743"/>
    <n v="0.21827393770217896"/>
    <n v="1.4334976673126221"/>
    <n v="1.4334976673126221"/>
    <n v="0.81987108930375896"/>
    <n v="1.1196118593215942"/>
    <n v="0.30309945344924927"/>
    <n v="0.67164435354762253"/>
    <n v="1.2688775062561035"/>
    <n v="0.60123378038406372"/>
    <n v="0.96896803273735699"/>
    <n v="64.458689972001466"/>
    <n v="22.970945909853107"/>
    <m/>
    <n v="87.42963588185458"/>
    <n v="0.24656219300619062"/>
    <n v="53.656684730397345"/>
    <n v="17.849595378206796"/>
    <n v="4.1871708151875699"/>
    <n v="0.42979997392822705"/>
    <n v="76.123250897719942"/>
    <n v="11.945477710218968"/>
    <n v="70.733008518273422"/>
    <n v="16.769673102881285"/>
    <n v="29.808230300667255"/>
    <n v="0.12655424092563991"/>
    <n v="117.43746616274761"/>
    <n v="-0.8075989274381884"/>
    <n v="3.7558377513661516"/>
    <n v="1.2003132112357213"/>
    <n v="-0.7715718029717229"/>
    <n v="1.552393071625098"/>
    <n v="-0.36581075226045073"/>
    <n v="-9.8174752302319229E-2"/>
    <n v="0.35636693702324479"/>
    <n v="0.33266303104438211"/>
    <n v="0.2370841203304529"/>
    <n v="73.726362144645989"/>
    <n v="70.486591281408977"/>
    <n v="60.230359892344708"/>
    <n v="26.273637855354"/>
    <n v="23.448283103660028"/>
    <n v="14.279661892263135"/>
    <n v="50.062257325654208"/>
    <n v="15.784019567476228"/>
    <n v="73.004290251902759"/>
    <n v="171.36705091601857"/>
    <n v="7.1580133587723243"/>
    <n v="244.37134116792134"/>
    <n v="0.31528781183000648"/>
    <x v="44"/>
    <x v="44"/>
    <x v="44"/>
    <n v="3.5944274047431364"/>
    <n v="2.065575810730568"/>
    <n v="1.740157580307756"/>
    <n v="5.6600032154737079"/>
    <n v="63.505748458171226"/>
    <n v="36.494251541828703"/>
    <n v="14.498391369251948"/>
    <n v="20.670751192619214"/>
    <n v="0.9856535354050564"/>
    <n v="17.076323787876078"/>
    <n v="1.0799222753255115"/>
    <n v="1.0799222753255115"/>
    <n v="-17.076323787876078"/>
    <n v="-31.825156313099747"/>
    <n v="6.0501218791997209"/>
    <n v="52.281899783845589"/>
    <n v="168.2480902702014"/>
    <n v="68.849354210724997"/>
    <n v="0.79233419433661789"/>
    <n v="0.51095504388022017"/>
    <n v="0.64566799921620643"/>
    <n v="1.7029756548023429"/>
    <n v="1.4276886096739914"/>
    <n v="1.2698028867762106"/>
    <n v="53.550903366019462"/>
    <x v="44"/>
    <n v="21.19428136417406"/>
    <n v="55.265913380792277"/>
    <n v="50.39022013705835"/>
    <n v="206.78009780281695"/>
    <n v="111.19104000000002"/>
    <n v="100.11413256410258"/>
    <n v="1.0679040750828606"/>
    <n v="1.3099776545507165"/>
    <n v="1.5518431004447879"/>
    <n v="70.903378212105508"/>
    <n v="70.111972437553831"/>
    <n v="63.100775193798441"/>
    <x v="44"/>
    <x v="44"/>
    <n v="88.427884403180911"/>
    <n v="29.223627872804332"/>
    <n v="11.538461538461538"/>
    <n v="98.179953130344956"/>
    <n v="1.0550709790891282"/>
    <n v="42.060307151917371"/>
    <n v="104.35208756800134"/>
    <n v="252.19752655571793"/>
    <n v="35.5"/>
    <n v="43.3"/>
    <n v="6.3000000000000003E-4"/>
    <n v="78.800629999999998"/>
    <n v="4.956E-2"/>
    <n v="44.8"/>
    <n v="80.400000000000006"/>
    <n v="1.5489999999999999"/>
    <n v="0.159"/>
    <n v="126.90799999999999"/>
    <n v="5.91"/>
    <n v="62.4"/>
    <n v="105.3"/>
    <n v="28.5"/>
    <n v="0.121"/>
    <n v="196.321"/>
    <n v="49.2"/>
    <n v="57.3"/>
    <n v="119.6"/>
    <x v="44"/>
    <x v="39"/>
    <n v="277.5"/>
    <n v="-4.4000000000000057"/>
    <n v="23.100000000000009"/>
    <n v="18.700000000000003"/>
    <n v="150.59200000000001"/>
    <n v="54.267387387387387"/>
    <n v="0.78391564726829532"/>
    <n v="0.27936161810159682"/>
    <n v="0"/>
    <n v="1.0632772653698921"/>
    <n v="3.0461674072265626E-3"/>
    <n v="0.65254684448242184"/>
    <n v="0.21707821118396953"/>
    <n v="5.0922361612319944E-2"/>
    <n v="5.2270209789276123E-3"/>
    <n v="0.92577443825763928"/>
    <n v="0.1452751660823822"/>
    <n v="0.96945529747009274"/>
    <n v="0.22984245640039444"/>
    <n v="0.40854683518409729"/>
    <n v="1.7345321774482727E-3"/>
    <n v="1.6095791212320327"/>
    <n v="0.55084903478622438"/>
    <n v="0.17367598682641983"/>
    <n v="0.80328664684295648"/>
    <n v="1.885599644003209"/>
    <n v="7.876162523031234E-2"/>
    <n v="2.6888862908461655"/>
    <n v="0.10169780969619746"/>
    <n v="4.3402224357549701E-2"/>
    <n v="0.14510003405374716"/>
    <n v="70.088067421491516"/>
    <n v="6.1925269099717004E-2"/>
    <n v="1.7631118525885263"/>
    <n v="65.570338864485521"/>
    <n v="1.6256090254762734"/>
    <n v="60.456592419336211"/>
    <n v="1.0793071696141328"/>
    <n v="40.139561620305095"/>
    <n v="0.54630185586214064"/>
    <n v="86.211780461786446"/>
    <n v="103.20257905464405"/>
  </r>
  <r>
    <x v="0"/>
    <n v="211"/>
    <n v="2"/>
    <s v="34N425"/>
    <x v="4"/>
    <x v="2"/>
    <n v="1"/>
    <n v="32"/>
    <n v="261.2"/>
    <n v="0"/>
    <x v="2"/>
    <n v="12.4"/>
    <n v="12.1"/>
    <n v="9.6"/>
    <n v="0.30000000000000071"/>
    <n v="2.5"/>
    <n v="2.8000000000000007"/>
    <m/>
    <n v="5.3280000000000003"/>
    <n v="4.3339999999999996"/>
    <n v="4.266"/>
    <n v="3.972"/>
    <n v="3.5420000000000003"/>
    <n v="5.774"/>
    <n v="16.399999999999999"/>
    <n v="40.6"/>
    <n v="664.4"/>
    <x v="3"/>
    <x v="3"/>
    <n v="49.8"/>
    <n v="52.9"/>
    <n v="52.6"/>
    <n v="43.1"/>
    <n v="194.76893617988165"/>
    <n v="12235.774108692525"/>
    <n v="262.89778455398834"/>
    <n v="0"/>
    <n v="568.6"/>
    <n v="568.6"/>
    <x v="45"/>
    <n v="0.86084956899894349"/>
    <n v="3402.9038112522685"/>
    <n v="4474.6845392057385"/>
    <n v="1.7344984780713666"/>
    <n v="7879.3228489360799"/>
    <n v="19.648615571902198"/>
    <n v="3422.120081879717"/>
    <n v="6153.537027967197"/>
    <n v="115.06486330357029"/>
    <n v="11.694859912845821"/>
    <n v="9702.4168330633311"/>
    <n v="886.92561755139445"/>
    <n v="4846.0623237035952"/>
    <n v="7895.7394756894782"/>
    <n v="2816.5648436560036"/>
    <n v="1.0861863828990816"/>
    <n v="15559.452829431975"/>
    <n v="165.73581673884101"/>
    <n v="418.35971402633174"/>
    <n v="307.20519921983583"/>
    <n v="1.746933693404406"/>
    <n v="101.71016013027702"/>
    <n v="152.62295352376896"/>
    <n v="124.44303198016294"/>
    <n v="1.3149606299212597"/>
    <n v="1.7981651376146788"/>
    <n v="1.6293103448275861"/>
    <n v="43.18776976769967"/>
    <n v="35.270800469198718"/>
    <n v="31.145454643089199"/>
    <n v="56.790216938628689"/>
    <n v="63.422723779476598"/>
    <n v="50.745611444343609"/>
    <n v="4273.7256527144636"/>
    <n v="5301.6861790302528"/>
    <n v="10538.618939079985"/>
    <n v="12099.47422630978"/>
    <n v="963.20710733526744"/>
    <n v="23286.948300870288"/>
    <n v="1.240530303030303"/>
    <n v="18.352450469238789"/>
    <n v="22.766770941953421"/>
    <n v="-851.60557083474669"/>
    <n v="851.8508489369442"/>
    <n v="-962.9618292330706"/>
    <n v="572.33667098913156"/>
    <n v="2594.0532966592255"/>
    <n v="3166.389967648357"/>
    <n v="13584.531467806957"/>
    <n v="58.335387240496736"/>
    <n v="1.9734659194946289"/>
    <n v="0.72397392988204956"/>
    <n v="6.4602723119999999"/>
    <n v="1.2648644018305162"/>
    <n v="4.6308712959289551"/>
    <n v="1.7592650651931763"/>
    <n v="0.36306105269832017"/>
    <n v="3.1929082870483398"/>
    <n v="3.1929082870483398"/>
    <n v="0.89248465200464211"/>
    <n v="2.1096668243408203"/>
    <n v="2.0815372467041016"/>
    <n v="0.31331279873847961"/>
    <n v="1.2827458381652832"/>
    <n v="1.2827458381652832"/>
    <n v="1.0395883306040181"/>
    <n v="1.1494171619415283"/>
    <n v="0.38399091362953186"/>
    <n v="0.70943975670637993"/>
    <n v="1.2865797281265259"/>
    <n v="0.54860717058181763"/>
    <n v="0.98954372290423753"/>
    <n v="67.155146988247353"/>
    <n v="32.395549508312264"/>
    <n v="0.11205332493090588"/>
    <n v="99.662749821490536"/>
    <n v="0.90990209856664583"/>
    <n v="60.204163089469979"/>
    <n v="22.34109631191863"/>
    <n v="3.6739155559005399"/>
    <n v="0.37340615131594845"/>
    <n v="86.592581108605089"/>
    <n v="18.711175510061711"/>
    <n v="100.87259226638461"/>
    <n v="24.738362332381662"/>
    <n v="36.129368311223907"/>
    <n v="1.3933010621355997E-2"/>
    <n v="161.75425592061154"/>
    <n v="-1.1881971557168589"/>
    <n v="5.3686910580004605"/>
    <n v="2.4836602439648403"/>
    <n v="-0.63190762716157944"/>
    <n v="2.9048877983510453"/>
    <n v="-0.91404119967214859"/>
    <n v="0.17123328717593087"/>
    <n v="0.48239860920834149"/>
    <n v="0.37108889427990743"/>
    <n v="0.24524364623298792"/>
    <n v="67.38239423308238"/>
    <n v="69.525774978299182"/>
    <n v="62.361631038562933"/>
    <n v="32.505173263167109"/>
    <n v="25.800242960650699"/>
    <n v="15.293793780933449"/>
    <n v="49.122936106597649"/>
    <n v="20.357993196628886"/>
    <n v="74.76515256162152"/>
    <n v="155.66938260559544"/>
    <n v="5.2842232583949817"/>
    <n v="230.43453516721695"/>
    <n v="0.41442948671577118"/>
    <x v="45"/>
    <x v="45"/>
    <x v="45"/>
    <n v="11.08122698287233"/>
    <n v="1.9831031152897438"/>
    <n v="5.5878218825012"/>
    <n v="13.064330098162074"/>
    <n v="84.820476056642718"/>
    <n v="15.179523943357282"/>
    <n v="50.845802037144765"/>
    <n v="51.749656159786966"/>
    <n v="4.3803691357527761"/>
    <n v="40.668429176914636"/>
    <n v="-2.3972660204630323"/>
    <n v="-2.3972660204630323"/>
    <n v="-40.668429176914636"/>
    <n v="-67.55085876117387"/>
    <n v="-10.730297148328068"/>
    <n v="-120.88458749220293"/>
    <n v="143.84195405861186"/>
    <n v="62.422047092130363"/>
    <n v="0.79848349662206974"/>
    <n v="0.60850957023227226"/>
    <n v="0.84415146278843189"/>
    <n v="1.5840833369524094"/>
    <n v="1.4666731562890205"/>
    <n v="1.2315187219720167"/>
    <n v="51.958178761695429"/>
    <x v="45"/>
    <n v="24.896226764177321"/>
    <n v="52.507208685233245"/>
    <n v="55.743013595503022"/>
    <n v="156.57216000000003"/>
    <n v="124.65956477064221"/>
    <n v="81.963452689655171"/>
    <n v="1.2604194254550929"/>
    <n v="1.4112555810939986"/>
    <n v="2.5395919503117983"/>
    <n v="63.522239688126355"/>
    <n v="85.580975316074657"/>
    <n v="85.580975316074657"/>
    <x v="45"/>
    <x v="45"/>
    <n v="91.123519241838693"/>
    <n v="51.3019988850156"/>
    <n v="22.580645161290327"/>
    <n v="92.402212722234793"/>
    <n v="1.0287357178645382"/>
    <n v="44.662505950675374"/>
    <n v="97.024168330633316"/>
    <n v="232.8694830087029"/>
    <n v="38.1"/>
    <n v="50.1"/>
    <n v="1.942E-2"/>
    <n v="88.21942"/>
    <n v="0.24275000000000002"/>
    <n v="43.6"/>
    <n v="78.400000000000006"/>
    <n v="1.466"/>
    <n v="0.14899999999999999"/>
    <n v="123.61500000000001"/>
    <n v="11.3"/>
    <n v="58"/>
    <n v="94.5"/>
    <n v="33.71"/>
    <n v="1.3000000000000001E-2"/>
    <n v="186.22300000000001"/>
    <n v="52.8"/>
    <n v="65.5"/>
    <n v="130.19999999999999"/>
    <x v="45"/>
    <x v="40"/>
    <n v="287.7"/>
    <n v="-9.1999999999999957"/>
    <n v="12.900000000000006"/>
    <n v="3.7000000000000028"/>
    <n v="164.08499999999998"/>
    <n v="57.033368091762249"/>
    <n v="0.75189051532745366"/>
    <n v="0.36271093887090683"/>
    <n v="1.2545848829904E-3"/>
    <n v="1.1158560390813508"/>
    <n v="1.1241440070867539E-2"/>
    <n v="0.76703956842422494"/>
    <n v="0.28463986531548302"/>
    <n v="4.680803548812866E-2"/>
    <n v="4.7574333477020262E-3"/>
    <n v="1.1032449025755384"/>
    <n v="0.23839235115051269"/>
    <n v="1.2072916030883789"/>
    <n v="0.29608059480786325"/>
    <n v="0.43241362204551698"/>
    <n v="1.6675695896148683E-4"/>
    <n v="1.9359525769007206"/>
    <n v="0.60689226150512698"/>
    <n v="0.25151404842734337"/>
    <n v="0.92369056323170662"/>
    <n v="1.9232267275637851"/>
    <n v="6.5284253299236289E-2"/>
    <n v="2.8469172907954912"/>
    <n v="0.16014730691909795"/>
    <n v="3.3125816888139648E-2"/>
    <n v="0.1932731238072376"/>
    <n v="82.860619088881734"/>
    <n v="3.9977756927698942E-2"/>
    <n v="1.7436723882199527"/>
    <n v="61.247736063759419"/>
    <n v="1.7310612517141404"/>
    <n v="60.804760900884617"/>
    <n v="0.91096471389477052"/>
    <n v="31.998285192199138"/>
    <n v="0.82009653781936986"/>
    <n v="90.008173602440152"/>
    <n v="101.05667661304282"/>
  </r>
  <r>
    <x v="0"/>
    <n v="212"/>
    <n v="2"/>
    <n v="3335"/>
    <x v="5"/>
    <x v="2"/>
    <n v="1"/>
    <n v="31.5"/>
    <n v="289.8"/>
    <n v="0"/>
    <x v="2"/>
    <n v="12.3"/>
    <n v="12"/>
    <n v="8.9"/>
    <n v="0.30000000000000071"/>
    <n v="3.0999999999999996"/>
    <n v="3.4000000000000004"/>
    <m/>
    <n v="5.4719999999999995"/>
    <n v="4.6779999999999999"/>
    <n v="3.8939999999999997"/>
    <n v="4.1560000000000006"/>
    <n v="2.9820000000000002"/>
    <n v="4.8860000000000001"/>
    <n v="16.8"/>
    <n v="47"/>
    <n v="790.8"/>
    <x v="7"/>
    <x v="5"/>
    <n v="50.5"/>
    <n v="51.3"/>
    <n v="50.5"/>
    <n v="33.4"/>
    <n v="203.95253345197315"/>
    <n v="12812.706056519857"/>
    <n v="297.61887040997112"/>
    <n v="0"/>
    <n v="517.70000000000005"/>
    <n v="517.70000000000005"/>
    <x v="46"/>
    <n v="1.169525869849974"/>
    <n v="3083.0982714597012"/>
    <n v="3935.3368180420575"/>
    <n v="0.6174551822787856"/>
    <n v="7019.0525446840365"/>
    <n v="23.673849979278906"/>
    <n v="3158.2957902757917"/>
    <n v="5948.9592663395852"/>
    <n v="60.659331844979477"/>
    <n v="10.026335842145368"/>
    <n v="9177.9407243025016"/>
    <n v="872.42384175662232"/>
    <n v="5074.9120231514316"/>
    <n v="8033.8140158885117"/>
    <n v="3048.459263733871"/>
    <n v="7.1119009320980275"/>
    <n v="16164.297203705912"/>
    <n v="196.26256178349684"/>
    <n v="499.02546281452931"/>
    <n v="365.80978636087502"/>
    <n v="6.8361380741900408"/>
    <n v="136.90115949111714"/>
    <n v="183.05658620886615"/>
    <n v="148.9181963963519"/>
    <n v="1.2764227642276422"/>
    <n v="1.8835978835978833"/>
    <n v="1.5830449826989619"/>
    <n v="43.924707100172981"/>
    <n v="34.411812901698745"/>
    <n v="31.395809908691426"/>
    <n v="56.066496054692337"/>
    <n v="64.818017952406095"/>
    <n v="49.700979353724314"/>
    <n v="4241.3489432242031"/>
    <n v="5236.9327600497309"/>
    <n v="10919.045275590552"/>
    <n v="12471.289079598308"/>
    <n v="1440.7635723166184"/>
    <n v="24112.554392871949"/>
    <n v="1.2347328244274807"/>
    <n v="17.589795233299764"/>
    <n v="21.718697549513255"/>
    <n v="-1083.0531529484115"/>
    <n v="712.0265062898543"/>
    <n v="-1811.7902189751749"/>
    <n v="833.5630799272285"/>
    <n v="2796.8812558387808"/>
    <n v="3630.4443357660093"/>
    <n v="14934.613668569447"/>
    <n v="61.937086487130344"/>
    <n v="2.3604404926300049"/>
    <n v="0.65756887197494507"/>
    <n v="7.0073537830000001"/>
    <n v="1.406108824384658"/>
    <n v="4.5095939636230469"/>
    <n v="1.6563507318496704"/>
    <n v="0.35237758538050878"/>
    <n v="3.3865346908569336"/>
    <n v="3.3865346908569336"/>
    <n v="0.82446652669623599"/>
    <n v="2.266080379486084"/>
    <n v="1.8584920167922974"/>
    <n v="0.32708939909934998"/>
    <n v="1.4596366882324219"/>
    <n v="1.4596366882324219"/>
    <n v="1.0219734546545745"/>
    <n v="0.91974705457687378"/>
    <n v="0.38697266578674316"/>
    <n v="0.6038338790300426"/>
    <n v="1.398928165435791"/>
    <n v="0.46209624409675598"/>
    <n v="0.99697969054298541"/>
    <n v="72.774700027110541"/>
    <n v="25.877549922813856"/>
    <n v="4.326726907374203E-2"/>
    <n v="98.695517218998134"/>
    <n v="1.0675945096227375"/>
    <n v="52.312455436210406"/>
    <n v="20.962799017997458"/>
    <n v="2.0542493161722573"/>
    <n v="0.33954534151607557"/>
    <n v="75.6690491118962"/>
    <n v="19.769825504005542"/>
    <n v="94.316834809501813"/>
    <n v="26.277753989329092"/>
    <n v="44.496429839279543"/>
    <n v="0.10380791523564639"/>
    <n v="165.19482655334608"/>
    <n v="-2.0933152824638124"/>
    <n v="6.3946983886749909"/>
    <n v="2.6599723733739178"/>
    <n v="-1.8602040537181941"/>
    <n v="3.0003128123779574"/>
    <n v="-0.4467955368014907"/>
    <n v="0.37963964080940243"/>
    <n v="0.35558442581245636"/>
    <n v="0.40072290323973436"/>
    <n v="0.27861149117656542"/>
    <n v="73.736581029945668"/>
    <n v="69.133226927238042"/>
    <n v="57.094302998068912"/>
    <n v="26.219579826906898"/>
    <n v="27.703267404614213"/>
    <n v="15.907128895978632"/>
    <n v="39.009681979631971"/>
    <n v="20.265498307023709"/>
    <n v="65.932894640645031"/>
    <n v="174.46437552741875"/>
    <n v="6.6577143539893413"/>
    <n v="240.39727016806378"/>
    <n v="0.51949919298508718"/>
    <x v="46"/>
    <x v="46"/>
    <x v="46"/>
    <n v="13.302773456578436"/>
    <n v="0.69730071097374946"/>
    <n v="19.077527452971765"/>
    <n v="14.000074167552185"/>
    <n v="95.019307022030816"/>
    <n v="4.9806929779691842"/>
    <n v="54.661694158185867"/>
    <n v="55.307152829869842"/>
    <n v="6.0122556823053834"/>
    <n v="42.004379373291407"/>
    <n v="-5.314954971331634"/>
    <n v="-5.314954971331634"/>
    <n v="-42.004379373291407"/>
    <n v="-80.295178314677599"/>
    <n v="-25.354223769299693"/>
    <m/>
    <n v="164.72822105616757"/>
    <n v="68.523332623953948"/>
    <n v="0.8504779520145026"/>
    <n v="0.55069337635918281"/>
    <n v="0.84164069100796424"/>
    <n v="1.6533160219545358"/>
    <n v="1.497142624353063"/>
    <n v="1.214263361519083"/>
    <n v="51.721144414649892"/>
    <x v="46"/>
    <n v="20.871201444756398"/>
    <n v="51.877831519798555"/>
    <n v="49.720923072586281"/>
    <n v="177.48380097560971"/>
    <n v="123.29434158730156"/>
    <n v="81.893045259515603"/>
    <n v="1.3299470034194179"/>
    <n v="1.3434117985672935"/>
    <n v="2.2694137345885896"/>
    <n v="65.474267667891127"/>
    <n v="65.46535154274153"/>
    <n v="65.46535154274153"/>
    <x v="46"/>
    <x v="46"/>
    <n v="96.673627837699115"/>
    <n v="58.639746490197112"/>
    <n v="27.64227642276423"/>
    <n v="94.419402561802045"/>
    <n v="0.96449357222079435"/>
    <n v="41.976697444428119"/>
    <n v="91.77940724302502"/>
    <n v="241.12554392871948"/>
    <n v="36.9"/>
    <n v="47.1"/>
    <n v="7.389999999999999E-3"/>
    <n v="84.007390000000001"/>
    <n v="0.29704999999999998"/>
    <n v="37.799999999999997"/>
    <n v="71.2"/>
    <n v="0.72599999999999998"/>
    <n v="0.12"/>
    <n v="109.846"/>
    <n v="10.61"/>
    <n v="57.8"/>
    <n v="91.5"/>
    <n v="34.720000000000006"/>
    <n v="8.1000000000000003E-2"/>
    <n v="184.101"/>
    <n v="52.4"/>
    <n v="64.7"/>
    <n v="134.9"/>
    <x v="46"/>
    <x v="41"/>
    <n v="297.89999999999998"/>
    <n v="-14.600000000000001"/>
    <n v="6.5"/>
    <n v="-8.0999999999999943"/>
    <n v="188.05399999999997"/>
    <n v="63.126552534407523"/>
    <n v="0.87100254178047176"/>
    <n v="0.30971493870019912"/>
    <n v="5.1784344456370002E-4"/>
    <n v="1.1812353239252347"/>
    <n v="1.3395748868942259E-2"/>
    <n v="0.62610057663917529"/>
    <n v="0.25089284079092228"/>
    <n v="2.4586241855621336E-2"/>
    <n v="4.0638416290283202E-3"/>
    <n v="0.90564350091474743"/>
    <n v="0.24043112826347351"/>
    <n v="1.0742083857059477"/>
    <n v="0.29928680017590525"/>
    <n v="0.506785858154297"/>
    <n v="1.1823057174682617E-3"/>
    <n v="1.881463349753618"/>
    <n v="0.48194745659828186"/>
    <n v="0.25037131476402286"/>
    <n v="0.81457190281152747"/>
    <n v="2.1554305953160267"/>
    <n v="8.2253131449222569E-2"/>
    <n v="2.9700024981275535"/>
    <n v="0.14415312004089342"/>
    <n v="5.2152602689942151E-4"/>
    <n v="0.14467464606779279"/>
    <n v="99.639518021246801"/>
    <n v="5.2341283584713143E-4"/>
    <n v="2.064358997212806"/>
    <n v="69.506978479455384"/>
    <n v="1.7887671742023188"/>
    <n v="60.227800324412264"/>
    <n v="1.0885391483739355"/>
    <n v="36.65111894889678"/>
    <n v="0.70022802582838328"/>
    <n v="82.988855131289995"/>
    <n v="100.30294593617747"/>
  </r>
  <r>
    <x v="0"/>
    <n v="213"/>
    <n v="2"/>
    <s v="352HYB"/>
    <x v="0"/>
    <x v="2"/>
    <n v="1"/>
    <n v="32.5"/>
    <n v="276"/>
    <n v="4"/>
    <x v="0"/>
    <n v="12.9"/>
    <n v="11.7"/>
    <n v="9.6"/>
    <n v="1.2000000000000011"/>
    <n v="2.0999999999999996"/>
    <n v="3.3000000000000007"/>
    <m/>
    <n v="6.18"/>
    <n v="5.9319999999999995"/>
    <n v="4.0619999999999994"/>
    <n v="4.67"/>
    <n v="3.8880000000000003"/>
    <n v="6.3380000000000001"/>
    <n v="16"/>
    <n v="45.6"/>
    <n v="729.6"/>
    <x v="2"/>
    <x v="1"/>
    <n v="46.9"/>
    <n v="50.8"/>
    <n v="50.8"/>
    <n v="38"/>
    <n v="98.488173539928468"/>
    <n v="6187.2240381253869"/>
    <n v="203.54544901285868"/>
    <n v="20"/>
    <n v="393.7"/>
    <n v="492.125"/>
    <x v="47"/>
    <n v="0.93276881838473347"/>
    <n v="2935.4883271170047"/>
    <n v="3675.5274011801152"/>
    <n v="0.41771094402673342"/>
    <n v="6611.4334392411465"/>
    <n v="4.646057811852466"/>
    <n v="3371.5678492909165"/>
    <n v="6743.1356985818329"/>
    <n v="40.037368210329632"/>
    <n v="6.0582859791946149"/>
    <n v="10160.799202062273"/>
    <n v="466.22461665975953"/>
    <n v="4484.4158816361614"/>
    <n v="8667.2934539898924"/>
    <n v="1550.2161797725009"/>
    <n v="3.6339232144293039"/>
    <n v="14705.559438612985"/>
    <n v="322.6696148019206"/>
    <n v="324.6257311821937"/>
    <n v="323.76503997487356"/>
    <n v="39.643592924901071"/>
    <n v="79.489145167517492"/>
    <n v="278.87348158197432"/>
    <n v="137.43983967200424"/>
    <n v="1.2521008403361344"/>
    <n v="2"/>
    <n v="1.9327586206896554"/>
    <n v="44.400179690138977"/>
    <n v="33.182112767336356"/>
    <n v="30.494697603011613"/>
    <n v="55.593502301098383"/>
    <n v="66.364225534672713"/>
    <n v="58.938889677544857"/>
    <n v="3895.5656858682141"/>
    <n v="5462.0803978450067"/>
    <n v="10580.190634065479"/>
    <n v="6642.0093888406518"/>
    <n v="1222.5445503522587"/>
    <n v="17646.083713220061"/>
    <n v="1.4021276595744681"/>
    <n v="22.076092062000939"/>
    <n v="30.953499295443866"/>
    <n v="-523.99783657729768"/>
    <n v="1281.0553007368262"/>
    <n v="-465.4870861927302"/>
    <n v="588.8501957679473"/>
    <n v="3205.2130561448857"/>
    <n v="3794.063251912833"/>
    <n v="7485.2845111577881"/>
    <n v="42.418956142376089"/>
    <n v="1.9693847894668579"/>
    <n v="0.72858601808547974"/>
    <n v="7.2367901799999999"/>
    <n v="1.2799140910810878"/>
    <n v="6.3885679244995117"/>
    <n v="1.8832381963729858"/>
    <n v="0.49720944422342084"/>
    <n v="3.7124087810516357"/>
    <n v="3.7124087810516357"/>
    <n v="0.9717091956546422"/>
    <n v="2.4797623157501221"/>
    <n v="2.0573999881744385"/>
    <n v="0.38066056370735168"/>
    <n v="1.6800237894058228"/>
    <n v="1.6800237894058228"/>
    <n v="1.0292732619410421"/>
    <n v="0.78212904930114746"/>
    <n v="0.63589280843734741"/>
    <n v="0.65950257372865484"/>
    <n v="1.2671767473220825"/>
    <n v="0.37424421310424805"/>
    <n v="0.87238976403624202"/>
    <n v="57.811060610817414"/>
    <n v="26.779378735898916"/>
    <n v="3.0228864578111938E-2"/>
    <n v="84.620668211294429"/>
    <n v="0.29681655912171057"/>
    <n v="63.494653554477722"/>
    <n v="33.527507530149819"/>
    <n v="1.4863507731422534"/>
    <n v="0.22490834067284093"/>
    <n v="98.73342019844263"/>
    <n v="11.561262350679183"/>
    <n v="92.262371818475032"/>
    <n v="32.992968120128317"/>
    <n v="26.04400060739615"/>
    <n v="6.1050774491153065E-2"/>
    <n v="151.36039132049066"/>
    <n v="1.2829774533771092"/>
    <n v="3.7590693658605736"/>
    <n v="2.6695889243678494"/>
    <n v="0.51669026760548253"/>
    <n v="2.0548370188569507"/>
    <n v="0.6134662540228093"/>
    <n v="-3.8181386430107267E-2"/>
    <n v="0.46322240853142294"/>
    <n v="0.52803670314357387"/>
    <n v="0.35759939257839085"/>
    <n v="68.317896599995535"/>
    <n v="64.309180647100945"/>
    <n v="60.955426326243156"/>
    <n v="31.646380608850638"/>
    <n v="33.957607730759705"/>
    <n v="21.797623428621407"/>
    <n v="30.468350863782788"/>
    <n v="34.732976440962453"/>
    <n v="69.776629537059918"/>
    <n v="84.165998530338314"/>
    <n v="4.5753022323146784"/>
    <n v="153.94262806739823"/>
    <n v="1.1399690320045825"/>
    <x v="47"/>
    <x v="47"/>
    <x v="47"/>
    <n v="33.026302690694934"/>
    <n v="-1.205468910812634"/>
    <n v="-27.397058849432419"/>
    <n v="31.820833779882307"/>
    <n v="103.78830083193718"/>
    <n v="-3.7883008319371969"/>
    <n v="55.478710401543438"/>
    <n v="61.794020954692243"/>
    <n v="-1.7400083208341357"/>
    <n v="28.76771826399731"/>
    <n v="0.53453941002150174"/>
    <n v="0.53453941002150174"/>
    <n v="-28.76771826399731"/>
    <n v="-45.307308022895057"/>
    <n v="1.5943308924494728"/>
    <n v="-44.342861539345428"/>
    <n v="55.209207868955602"/>
    <n v="35.863495746470072"/>
    <n v="0.75720118766287348"/>
    <n v="0.67393918299761602"/>
    <n v="0.8185023822653682"/>
    <n v="1.6903223501690283"/>
    <n v="1.4418351390886253"/>
    <n v="1.2575079611770017"/>
    <n v="37.640133056065025"/>
    <x v="47"/>
    <n v="6.8912768662476891"/>
    <n v="43.146004925501778"/>
    <n v="22.50519839138169"/>
    <n v="210.5271529411765"/>
    <n v="120.47807375000001"/>
    <n v="104.13842344827587"/>
    <n v="0.93545405519122038"/>
    <n v="1.5631377044430756"/>
    <n v="1.9756396535005361"/>
    <n v="34.870549291413418"/>
    <n v="67.451343201754383"/>
    <n v="53.961074561403507"/>
    <x v="47"/>
    <x v="47"/>
    <n v="103.59546235200636"/>
    <n v="66.976406238798134"/>
    <n v="25.581395348837216"/>
    <n v="65.595619172812405"/>
    <n v="1.0248803278854068"/>
    <n v="30.620822560207635"/>
    <n v="101.60799202062275"/>
    <n v="176.46083713220062"/>
    <n v="35.700000000000003"/>
    <n v="44.7"/>
    <n v="5.0799999999999994E-3"/>
    <n v="80.405079999999998"/>
    <n v="5.7399999999999993E-2"/>
    <n v="38.4"/>
    <n v="76.8"/>
    <n v="0.45599999999999996"/>
    <n v="6.8999999999999992E-2"/>
    <n v="115.72499999999999"/>
    <n v="6.6599999999999993"/>
    <n v="58"/>
    <n v="112.1"/>
    <n v="20.05"/>
    <n v="4.7E-2"/>
    <n v="190.197"/>
    <n v="47"/>
    <n v="65.900000000000006"/>
    <n v="127.65"/>
    <x v="47"/>
    <x v="8"/>
    <n v="212.9"/>
    <n v="-8.6000000000000014"/>
    <n v="10.899999999999991"/>
    <n v="2.2999999999999829"/>
    <n v="97.175000000000011"/>
    <n v="45.643494598403009"/>
    <n v="0.70307036983966831"/>
    <n v="0.32567795008420947"/>
    <n v="3.6762894114399992E-4"/>
    <n v="1.0291159488650214"/>
    <n v="3.6670379886627196E-3"/>
    <n v="0.72316346740722659"/>
    <n v="0.3818568531635872"/>
    <n v="1.6928584041595456E-2"/>
    <n v="2.5615620589256281E-3"/>
    <n v="1.1245104666713346"/>
    <n v="0.16515217022895812"/>
    <n v="1.1932919931411743"/>
    <n v="0.42672049191594125"/>
    <n v="0.33684476977586741"/>
    <n v="7.8961118102073666E-4"/>
    <n v="1.9576468660140038"/>
    <n v="0.36760065317153934"/>
    <n v="0.41905336076021199"/>
    <n v="0.84185503536462802"/>
    <n v="1.0154627722685317"/>
    <n v="5.5201021432876592E-2"/>
    <n v="1.8573178076331593"/>
    <n v="0.35556281423568725"/>
    <n v="-3.7196507596624795E-2"/>
    <n v="0.31836630663906251"/>
    <n v="111.68355658904416"/>
    <n v="-3.3305267787535404E-2"/>
    <n v="0.73280734096182476"/>
    <n v="39.455139984667731"/>
    <n v="0.8282018587681379"/>
    <n v="44.591284020667551"/>
    <n v="-0.10032905838084449"/>
    <n v="-5.4018250386936781"/>
    <n v="0.92853091714898239"/>
    <n v="81.559056755763166"/>
    <n v="114.62766314145527"/>
  </r>
  <r>
    <x v="0"/>
    <n v="214"/>
    <n v="2"/>
    <s v="354A"/>
    <x v="1"/>
    <x v="2"/>
    <n v="1"/>
    <n v="31"/>
    <n v="275.2"/>
    <n v="3"/>
    <x v="1"/>
    <n v="11.5"/>
    <n v="10.9"/>
    <n v="9"/>
    <n v="0.59999999999999964"/>
    <n v="1.9000000000000004"/>
    <n v="2.5"/>
    <m/>
    <n v="5.6560000000000006"/>
    <n v="5.8940000000000001"/>
    <n v="3.71"/>
    <n v="4.6019999999999994"/>
    <n v="4.2240000000000002"/>
    <n v="4.0179999999999998"/>
    <n v="16.8"/>
    <n v="47.4"/>
    <n v="793.6"/>
    <x v="1"/>
    <x v="4"/>
    <n v="40.200000000000003"/>
    <n v="45.1"/>
    <n v="42.7"/>
    <n v="38"/>
    <n v="111.1436415019224"/>
    <n v="6982.2658464337692"/>
    <n v="223.08271546583816"/>
    <n v="10"/>
    <n v="378.4"/>
    <n v="420.44444444444446"/>
    <x v="48"/>
    <n v="0.9516911702620614"/>
    <n v="2662.9843555739744"/>
    <n v="3488.5904475756324"/>
    <n v="0.63863059469539984"/>
    <n v="6152.2134337443022"/>
    <n v="14.66936486504552"/>
    <n v="3453.5156789611824"/>
    <n v="6364.3360369427501"/>
    <n v="128.27343950427246"/>
    <n v="8.5515626336181665"/>
    <n v="9954.676718041821"/>
    <n v="854.74513054289264"/>
    <n v="4501.4790574045755"/>
    <n v="7207.7253954870885"/>
    <n v="1644.2902668019492"/>
    <n v="5.5375337610929307"/>
    <n v="13359.032253454705"/>
    <n v="345.67848039068355"/>
    <n v="243.1682525294917"/>
    <n v="288.27275278841608"/>
    <n v="71.86648394429163"/>
    <n v="74.854527031670941"/>
    <n v="261.43141721519254"/>
    <n v="60.242097038881312"/>
    <n v="1.3100303951367782"/>
    <n v="1.8428571428571427"/>
    <n v="1.6011904761904763"/>
    <n v="43.284980019837413"/>
    <n v="34.692394105597046"/>
    <n v="33.696146337549813"/>
    <n v="56.704639478875151"/>
    <n v="63.933126280314553"/>
    <n v="53.953948600005354"/>
    <n v="3352.4371712842694"/>
    <n v="5753.0517286109443"/>
    <n v="10331.065805477781"/>
    <n v="7110.409699179676"/>
    <n v="1225.5769055825658"/>
    <n v="17865.626231894308"/>
    <n v="1.7160804020100502"/>
    <n v="18.764733616218766"/>
    <n v="32.201791607732204"/>
    <n v="101.07850767691298"/>
    <n v="611.28430833180573"/>
    <n v="-513.21408957384847"/>
    <n v="1149.0418861203061"/>
    <n v="1454.6736668761441"/>
    <n v="2603.7155529964502"/>
    <n v="7910.9495138524871"/>
    <n v="44.280281089333421"/>
    <n v="2.2556545734405518"/>
    <n v="0.7538025975227356"/>
    <n v="7.1875143049999997"/>
    <n v="1.4045467767529201"/>
    <n v="5.1414456367492676"/>
    <n v="2.1574947834014893"/>
    <n v="0.54941323054219726"/>
    <n v="3.1797628402709961"/>
    <n v="3.1797628402709961"/>
    <n v="1.1434488395645246"/>
    <n v="2.0978374481201172"/>
    <n v="1.4336636066436768"/>
    <n v="0.35844966769218445"/>
    <n v="1.7069982290267944"/>
    <n v="1.7069982290267944"/>
    <n v="0.88729979704880291"/>
    <n v="0.95974534749984741"/>
    <n v="0.47276267409324646"/>
    <n v="0.63286022764782079"/>
    <n v="1.3659687042236328"/>
    <n v="0.4902234673500061"/>
    <n v="0.90960806914092818"/>
    <n v="60.067728406510753"/>
    <n v="26.297085410755145"/>
    <n v="4.590166534983843E-2"/>
    <n v="86.410715482615743"/>
    <n v="0.75421741979271295"/>
    <n v="74.50942061754003"/>
    <n v="34.966504223128418"/>
    <n v="4.0787911632943521"/>
    <n v="0.27191941088629024"/>
    <n v="113.82663541484909"/>
    <n v="17.931163434511983"/>
    <n v="64.536067006696214"/>
    <n v="25.836067728288654"/>
    <n v="28.06800573436923"/>
    <n v="9.4525603233617181E-2"/>
    <n v="118.53466607258773"/>
    <n v="2.4923563574757592"/>
    <n v="0.33628790412418802"/>
    <n v="1.2849580235988793"/>
    <n v="1.3128811100935707"/>
    <n v="-0.71238240077455828"/>
    <n v="0.7881289829430248"/>
    <n v="-0.6521740353456974"/>
    <n v="0.43779057587775866"/>
    <n v="0.46928970770841105"/>
    <n v="0.40033533071682109"/>
    <n v="69.514212526796271"/>
    <n v="65.458686665019357"/>
    <n v="54.444888693722646"/>
    <n v="30.432667133795043"/>
    <n v="30.719087932003404"/>
    <n v="21.796212521041973"/>
    <n v="32.174859779256266"/>
    <n v="27.198281194148837"/>
    <n v="65.381206574992859"/>
    <n v="97.125971232876125"/>
    <n v="6.0080656015877647"/>
    <n v="162.50717780786897"/>
    <n v="0.84532710882811923"/>
    <x v="48"/>
    <x v="48"/>
    <x v="48"/>
    <n v="42.334560838283764"/>
    <n v="7.7682230289795804"/>
    <n v="5.4497097573477822"/>
    <n v="50.102783867263355"/>
    <n v="84.495426342855836"/>
    <n v="15.504573657144144"/>
    <n v="24.990928159992009"/>
    <n v="32.361207227439948"/>
    <n v="-1.362213465860183"/>
    <n v="-9.9733536108438159"/>
    <n v="9.1304364948397634"/>
    <n v="9.1304364948397634"/>
    <n v="9.9733536108438159"/>
    <n v="13.385359231334595"/>
    <n v="26.111951130649437"/>
    <n v="117.53571519224417"/>
    <n v="48.680542393019877"/>
    <n v="29.955933669941963"/>
    <n v="0.80909386115185655"/>
    <n v="0.78706005306015869"/>
    <n v="0.68097036843209535"/>
    <n v="1.7359503565548677"/>
    <n v="1.452810157393575"/>
    <n v="1.3029932551863779"/>
    <n v="39.799386861043459"/>
    <x v="48"/>
    <n v="1.4716282065488591"/>
    <n v="43.754434696947726"/>
    <n v="23.534956397552914"/>
    <n v="212.39328680851065"/>
    <n v="107.42676"/>
    <n v="102.23306476190476"/>
    <n v="1.0620178289694262"/>
    <n v="2.0083401783703514"/>
    <n v="1.4023482617708871"/>
    <n v="37.329650920693304"/>
    <n v="52.979390681003579"/>
    <n v="47.681451612903217"/>
    <x v="48"/>
    <x v="48"/>
    <n v="77.783815678544926"/>
    <n v="50.144374655000547"/>
    <n v="21.739130434782609"/>
    <n v="50.121035367872878"/>
    <n v="1.0381210483232093"/>
    <n v="6.2529463904249001"/>
    <n v="99.5467671804182"/>
    <n v="178.65626231894308"/>
    <n v="32.9"/>
    <n v="43.1"/>
    <n v="7.8899999999999994E-3"/>
    <n v="76.007890000000003"/>
    <n v="0.17557"/>
    <n v="42"/>
    <n v="77.400000000000006"/>
    <n v="1.56"/>
    <n v="0.10400000000000001"/>
    <n v="121.06399999999999"/>
    <n v="10.229999999999999"/>
    <n v="50.4"/>
    <n v="80.7"/>
    <n v="18.41"/>
    <n v="6.2E-2"/>
    <n v="149.57199999999997"/>
    <n v="39.799999999999997"/>
    <n v="68.3"/>
    <n v="122.65"/>
    <x v="48"/>
    <x v="42"/>
    <n v="212.1"/>
    <n v="2.2000000000000028"/>
    <n v="9.1000000000000085"/>
    <n v="11.300000000000011"/>
    <n v="91.036000000000001"/>
    <n v="42.921263554926924"/>
    <n v="0.74211035466194142"/>
    <n v="0.32488891953229904"/>
    <n v="5.6709487866449986E-4"/>
    <n v="1.0675663690729051"/>
    <n v="9.0268361044406886E-3"/>
    <n v="0.90614780902862546"/>
    <n v="0.42524584043966074"/>
    <n v="4.9604300308227545E-2"/>
    <n v="3.3069533538818367E-3"/>
    <n v="1.384304903130396"/>
    <n v="0.21460877094268793"/>
    <n v="0.7225664577484131"/>
    <n v="0.28926888182759286"/>
    <n v="0.31425837396383288"/>
    <n v="1.0583389019966126E-3"/>
    <n v="1.3271520524418352"/>
    <n v="0.38197864830493922"/>
    <n v="0.3228969064056873"/>
    <n v="0.77620306921005222"/>
    <n v="1.1530756454378561"/>
    <n v="7.1327514499425898E-2"/>
    <n v="1.9292787146479087"/>
    <n v="0.52416916072368624"/>
    <n v="0.10234893403397344"/>
    <n v="0.62651809475765963"/>
    <n v="83.663850271784654"/>
    <n v="0.12233352122988568"/>
    <n v="0.54497381151751267"/>
    <n v="28.24754180823323"/>
    <n v="0.86171234557500354"/>
    <n v="44.665000397947438"/>
    <n v="0.60212666220607347"/>
    <n v="31.209936523658836"/>
    <n v="0.25958568336893006"/>
    <n v="74.731640459528265"/>
    <n v="109.93745921190451"/>
  </r>
  <r>
    <x v="0"/>
    <n v="215"/>
    <n v="2"/>
    <s v="352HYB"/>
    <x v="0"/>
    <x v="3"/>
    <n v="3"/>
    <n v="32"/>
    <n v="290.60000000000002"/>
    <n v="10"/>
    <x v="1"/>
    <n v="13.2"/>
    <n v="12.8"/>
    <n v="8.1999999999999993"/>
    <n v="0.39999999999999858"/>
    <n v="4.6000000000000014"/>
    <n v="5"/>
    <m/>
    <n v="6.1260000000000003"/>
    <n v="6.8900000000000006"/>
    <n v="4.6959999999999997"/>
    <n v="5.354000000000001"/>
    <n v="4.048"/>
    <n v="4.75"/>
    <n v="16"/>
    <n v="47.6"/>
    <n v="764"/>
    <x v="1"/>
    <x v="4"/>
    <n v="51.4"/>
    <n v="51.6"/>
    <n v="54.7"/>
    <n v="39.6"/>
    <n v="105.07653391755187"/>
    <n v="6601.1180137684441"/>
    <n v="216.88096486034127"/>
    <n v="10"/>
    <n v="359.5"/>
    <n v="399.44444444444446"/>
    <x v="49"/>
    <n v="0.92986033386094458"/>
    <n v="3215.0586439852914"/>
    <n v="4070.2149073471078"/>
    <n v="1.0862129075970766"/>
    <n v="7286.3597642399964"/>
    <n v="19.657699037620297"/>
    <n v="3988.8106092001658"/>
    <n v="6976.1016715015885"/>
    <n v="88.58267716535434"/>
    <n v="10.964912280701755"/>
    <n v="11064.459870147812"/>
    <n v="845.55432268759273"/>
    <n v="5081.6016419000252"/>
    <n v="8132.2071583157358"/>
    <n v="1882.988310671692"/>
    <n v="4.7691406995178225"/>
    <n v="15101.566251586972"/>
    <n v="343.46364599161956"/>
    <n v="288.36474153136857"/>
    <n v="312.60825949387902"/>
    <n v="70.341087746806764"/>
    <n v="78.056502335704252"/>
    <n v="264.17152401404371"/>
    <n v="82.57896334386767"/>
    <n v="1.2659846547314577"/>
    <n v="1.748917748917749"/>
    <n v="1.6003236245954693"/>
    <n v="44.124346697292651"/>
    <n v="36.05065819762315"/>
    <n v="33.649500702392487"/>
    <n v="55.860745818823176"/>
    <n v="63.049635981990271"/>
    <n v="53.850090929880537"/>
    <n v="3430.8696745089783"/>
    <n v="5885.1304070166389"/>
    <n v="10560.114951118601"/>
    <n v="6621.2988106850098"/>
    <n v="1244.1148695929835"/>
    <n v="18046.034797850443"/>
    <n v="1.7153465346534655"/>
    <n v="19.011764705882353"/>
    <n v="32.611764705882351"/>
    <n v="557.94093469118752"/>
    <n v="1090.9712644849496"/>
    <n v="404.79732958315253"/>
    <n v="1650.731967391047"/>
    <n v="2247.0767512990969"/>
    <n v="3897.8087186901439"/>
    <n v="6981.5749277026316"/>
    <n v="38.687584313725495"/>
    <n v="2.9026095867156982"/>
    <n v="1.9190593957901001"/>
    <n v="6.9839510919999999"/>
    <n v="2.3537995398893585"/>
    <n v="4.7546768188476562"/>
    <n v="2.784498929977417"/>
    <n v="1.2918905724708794"/>
    <n v="3.5108458995819092"/>
    <n v="3.5108458995819092"/>
    <n v="1.8499497798945135"/>
    <n v="2.3191215991973877"/>
    <n v="2.1311883926391602"/>
    <n v="0.83139705657958984"/>
    <n v="1.6524806022644043"/>
    <n v="1.6524806022644043"/>
    <n v="1.3714091475874055"/>
    <n v="1.23374342918396"/>
    <n v="0.6675567626953125"/>
    <n v="0.80868595191451698"/>
    <n v="1.406589150428772"/>
    <n v="0.30410784482955933"/>
    <n v="0.98931781304971933"/>
    <n v="93.320600418848798"/>
    <n v="78.109841608293991"/>
    <n v="7.5860578221570982E-2"/>
    <n v="171.50630260536437"/>
    <n v="0.93466005926057116"/>
    <n v="111.06838873200431"/>
    <n v="90.12359982011246"/>
    <n v="3.1100012889997228"/>
    <n v="0.38496117319977075"/>
    <n v="204.68695101431624"/>
    <n v="19.60943293039514"/>
    <n v="108.29850435233432"/>
    <n v="67.610930949191726"/>
    <n v="31.116016576755907"/>
    <n v="7.880912495422894E-2"/>
    <n v="207.10426100323619"/>
    <n v="3.0164225826319879"/>
    <n v="0.17266499920856809"/>
    <n v="1.4239183359148728"/>
    <n v="1.6134353011959555"/>
    <n v="-0.19784888426214206"/>
    <n v="1.0921598374380428"/>
    <n v="-1.6080477764943382"/>
    <n v="0.83700534777653923"/>
    <n v="0.81142439220551499"/>
    <n v="0.62430161296806874"/>
    <n v="54.412344620115391"/>
    <n v="54.262564458364494"/>
    <n v="52.291779912071469"/>
    <n v="45.543423432096588"/>
    <n v="44.02996838514099"/>
    <n v="32.645842544077468"/>
    <n v="42.328129173119635"/>
    <n v="39.286586025477746"/>
    <n v="85.398166115720684"/>
    <n v="93.134470688564662"/>
    <n v="3.7834509171233046"/>
    <n v="178.53263680428535"/>
    <n v="0.92814369056562485"/>
    <x v="49"/>
    <x v="49"/>
    <x v="49"/>
    <n v="68.740259558884674"/>
    <n v="50.837013794634714"/>
    <n v="1.3521695006825805"/>
    <n v="119.57727335351937"/>
    <n v="57.486057033312946"/>
    <n v="42.513942966687061"/>
    <n v="90.511269185805375"/>
    <n v="65.970375179214685"/>
    <n v="28.32434492371398"/>
    <n v="-2.769884379669989"/>
    <n v="22.512668870920734"/>
    <n v="22.512668870920734"/>
    <n v="2.769884379669989"/>
    <n v="2.4938548324072771"/>
    <n v="24.979771020971455"/>
    <n v="44.284011177101625"/>
    <n v="0"/>
    <n v="0"/>
    <n v="1.443508955403989"/>
    <n v="1.3241439558312564"/>
    <n v="1.1013522974230345"/>
    <n v="1.6306095858134875"/>
    <n v="1.3970911332923561"/>
    <n v="1.2452047821539531"/>
    <n v="36.691156172843613"/>
    <x v="49"/>
    <n v="6.7988189280528593"/>
    <n v="37.087329965016671"/>
    <n v="33.48288086320629"/>
    <n v="190.54084787723787"/>
    <n v="117.72932987012987"/>
    <n v="105.36048233009711"/>
    <n v="1.5233529288091543"/>
    <n v="2.3651701178024771"/>
    <n v="2.0227587663865205"/>
    <n v="34.761818756096297"/>
    <n v="52.283304246655035"/>
    <n v="47.054973821989527"/>
    <x v="49"/>
    <x v="49"/>
    <n v="43.591896133636624"/>
    <n v="60.915315104065634"/>
    <n v="37.878787878787875"/>
    <n v="0"/>
    <n v="1.0953975579343551"/>
    <n v="20.305358298855204"/>
    <n v="110.64459870147813"/>
    <n v="180.46034797850444"/>
    <n v="39.1"/>
    <n v="49.5"/>
    <n v="1.321E-2"/>
    <n v="88.613210000000009"/>
    <n v="0.27322000000000002"/>
    <n v="46.2"/>
    <n v="80.8"/>
    <n v="1.026"/>
    <n v="0.127"/>
    <n v="128.15299999999999"/>
    <n v="10.119999999999999"/>
    <n v="61.8"/>
    <n v="98.9"/>
    <n v="22.9"/>
    <n v="5.7999999999999996E-2"/>
    <n v="183.65799999999999"/>
    <n v="40.4"/>
    <n v="69.3"/>
    <n v="124.35"/>
    <x v="49"/>
    <x v="43"/>
    <n v="212.5"/>
    <n v="5.8000000000000043"/>
    <n v="11.5"/>
    <n v="17.300000000000011"/>
    <n v="84.347000000000008"/>
    <n v="39.692705882352946"/>
    <n v="1.1349203484058381"/>
    <n v="0.94993440091609949"/>
    <n v="9.2257993925319993E-4"/>
    <n v="2.085777329261191"/>
    <n v="1.2990728004455568E-2"/>
    <n v="1.2864385056495669"/>
    <n v="1.0438475825564706"/>
    <n v="3.6021278929710389E-2"/>
    <n v="4.4587742924690242E-3"/>
    <n v="2.370766141428216"/>
    <n v="0.23469510583877559"/>
    <n v="1.3170744266510011"/>
    <n v="0.82225168895721434"/>
    <n v="0.37841805791854854"/>
    <n v="9.5843874931335435E-4"/>
    <n v="2.5187026122760772"/>
    <n v="0.49843234539031978"/>
    <n v="0.46261683654785157"/>
    <n v="1.0056009812057018"/>
    <n v="1.0966993715249518"/>
    <n v="4.4551799267530445E-2"/>
    <n v="2.1023003527306536"/>
    <n v="0.78800616025924708"/>
    <n v="0.58123074600861901"/>
    <n v="1.369236906267866"/>
    <n v="57.550753755763004"/>
    <n v="1.009944628136892"/>
    <n v="-0.26846578869756232"/>
    <n v="-12.770096734696127"/>
    <n v="1.6523023469462661E-2"/>
    <n v="0.78594970732897873"/>
    <n v="-0.41640225954542354"/>
    <n v="-19.806982337445906"/>
    <n v="0.4329252830148862"/>
    <n v="1.5066137447026644"/>
    <n v="101.07975281647373"/>
  </r>
  <r>
    <x v="0"/>
    <n v="216"/>
    <n v="2"/>
    <n v="3390"/>
    <x v="2"/>
    <x v="3"/>
    <n v="3"/>
    <n v="34"/>
    <n v="258.8"/>
    <n v="5"/>
    <x v="2"/>
    <n v="14.555555555555555"/>
    <n v="13.8"/>
    <n v="7.8"/>
    <n v="0.75555555555555465"/>
    <n v="6.0000000000000009"/>
    <n v="6.7555555555555555"/>
    <m/>
    <n v="5.4320000000000004"/>
    <n v="4.8739999999999997"/>
    <n v="3.9960000000000009"/>
    <n v="4.8839999999999995"/>
    <n v="4.7000000000000011"/>
    <n v="5.104000000000001"/>
    <n v="17.600000000000001"/>
    <n v="39"/>
    <n v="686.8"/>
    <x v="3"/>
    <x v="0"/>
    <n v="52.1"/>
    <n v="60.3"/>
    <n v="53.7"/>
    <n v="31.9"/>
    <n v="132.22540774453375"/>
    <n v="8306.6645653271007"/>
    <n v="191.08486036910037"/>
    <n v="10"/>
    <n v="438.5"/>
    <n v="487.22222222222223"/>
    <x v="50"/>
    <n v="0.72544022506294681"/>
    <n v="2573.6914464639285"/>
    <n v="3363.0664587979127"/>
    <m/>
    <n v="5936.7579052618421"/>
    <n v="7.7177852768403943"/>
    <n v="3926.9815381736034"/>
    <n v="7853.9630763472069"/>
    <n v="166.43717497961316"/>
    <n v="8.6059382645081079"/>
    <n v="11955.98772776493"/>
    <n v="674.27108538427603"/>
    <n v="4736.2500740039068"/>
    <n v="7638.847775606996"/>
    <n v="1408.5410376334535"/>
    <n v="5.8380860287200935"/>
    <n v="13789.476973273077"/>
    <n v="429.94498732164914"/>
    <n v="166.68084050074057"/>
    <n v="314.10876272044936"/>
    <n v="96.663577979262499"/>
    <n v="73.569866893663942"/>
    <n v="320.77832982494959"/>
    <n v="-19.555936430928259"/>
    <n v="1.3067092651757188"/>
    <n v="2"/>
    <n v="1.6128472222222223"/>
    <n v="43.35180055401662"/>
    <n v="32.845312554596603"/>
    <n v="34.346843489305371"/>
    <n v="56.648199445983373"/>
    <n v="65.690625109193206"/>
    <n v="55.39621111382759"/>
    <n v="2957.7690734328835"/>
    <n v="3718.0995414622412"/>
    <n v="7728.6338783203882"/>
    <n v="7000.9484305317392"/>
    <n v="1052.7652634252638"/>
    <n v="15231.675200192509"/>
    <n v="1.2570621468926555"/>
    <n v="19.418540866703232"/>
    <n v="24.410312671420733"/>
    <n v="969.21246474071995"/>
    <n v="4135.8635348849657"/>
    <n v="4052.3107362004212"/>
    <n v="1778.4810005710233"/>
    <n v="3920.7482341447549"/>
    <n v="5699.2292347157781"/>
    <n v="3275.6874724275785"/>
    <n v="21.505759736697762"/>
    <n v="3.0124084949493408"/>
    <n v="2.1460545063018799"/>
    <m/>
    <n v="2.521634559552095"/>
    <n v="6.754518985748291"/>
    <n v="3.0587658882141113"/>
    <n v="1.1458152921891309"/>
    <n v="3.0779547691345215"/>
    <n v="3.0779547691345215"/>
    <n v="1.8024176208335609"/>
    <n v="2.4734773635864258"/>
    <n v="2.2417998313903809"/>
    <n v="0.77212226390838623"/>
    <n v="1.9695569276809692"/>
    <n v="1.9695569276809692"/>
    <n v="1.3997303374351695"/>
    <n v="1.0916296243667603"/>
    <n v="0.9659608006477356"/>
    <n v="0.95010112549807568"/>
    <n v="1.4387995004653931"/>
    <n v="0.49646109342575073"/>
    <n v="1.1434031137144842"/>
    <n v="77.530099767063959"/>
    <n v="72.173239288959664"/>
    <m/>
    <n v="149.70333905602362"/>
    <n v="0.52129927180347069"/>
    <n v="120.11717172611999"/>
    <n v="89.991909971674204"/>
    <n v="5.1228609648977717"/>
    <n v="0.26488688724119996"/>
    <n v="215.49682954993315"/>
    <n v="16.677942666188571"/>
    <n v="106.17724617324636"/>
    <n v="58.981244381532136"/>
    <n v="27.742017585939092"/>
    <n v="0.11498442782263138"/>
    <n v="193.01549256854022"/>
    <n v="4.6995350352792524"/>
    <n v="-2.0437579073993573"/>
    <n v="1.7324861405006642"/>
    <n v="3.0419337113611453"/>
    <n v="-1.2672659593521483"/>
    <n v="1.2727621916224672"/>
    <n v="-2.8191514172856427"/>
    <n v="0.93090605462654163"/>
    <n v="0.74920103993844767"/>
    <n v="0.55549796691180087"/>
    <n v="51.789158649326986"/>
    <n v="55.739646832385269"/>
    <n v="55.009701428781732"/>
    <n v="48.210841350673014"/>
    <n v="41.760201372624842"/>
    <n v="30.557777304113433"/>
    <n v="32.287883425951591"/>
    <n v="35.915384099588451"/>
    <n v="73.429837463547585"/>
    <n v="100.72961104633043"/>
    <n v="5.2265699380075503"/>
    <n v="174.15944850987802"/>
    <n v="1.1123486673245739"/>
    <x v="50"/>
    <x v="50"/>
    <x v="50"/>
    <n v="87.8292883001684"/>
    <n v="54.076525872085753"/>
    <n v="1.6241666209830574"/>
    <n v="141.90581417225414"/>
    <n v="61.89266367448181"/>
    <n v="38.107336325518197"/>
    <n v="91.72865309123091"/>
    <n v="73.889362747294768"/>
    <n v="23.065860281943685"/>
    <n v="-13.939925552873632"/>
    <n v="31.010665590142068"/>
    <n v="31.010665590142068"/>
    <n v="13.939925552873632"/>
    <n v="11.605272878600701"/>
    <n v="34.459392627518369"/>
    <n v="57.345891012850259"/>
    <n v="0"/>
    <n v="0"/>
    <n v="1.4335620196893886"/>
    <n v="1.3276485572852044"/>
    <n v="1.0869214068082875"/>
    <n v="1.7589992793604146"/>
    <n v="1.3576014608257259"/>
    <n v="1.2877935135581111"/>
    <n v="45.963089013631645"/>
    <x v="50"/>
    <n v="-2.1577624302649872"/>
    <n v="40.198499079047423"/>
    <n v="20.582796748204135"/>
    <n v="211.05871130990423"/>
    <n v="101.75754485106384"/>
    <n v="103.11955499999999"/>
    <n v="1.4272846054319579"/>
    <n v="3.0059352283813805"/>
    <n v="2.1739812893785091"/>
    <n v="36.754979260291627"/>
    <n v="70.940917621173881"/>
    <n v="63.846825859056501"/>
    <x v="50"/>
    <x v="50"/>
    <n v="39.909569772319706"/>
    <n v="69.590581231247626"/>
    <n v="46.412213740458014"/>
    <n v="0"/>
    <n v="2.4685185950513264"/>
    <n v="-10.483329630378114"/>
    <n v="119.55987727764929"/>
    <n v="152.31675200192507"/>
    <n v="31.3"/>
    <n v="40.9"/>
    <n v="0"/>
    <n v="72.2"/>
    <n v="9.3859999999999999E-2"/>
    <n v="47"/>
    <n v="94"/>
    <n v="1.9920000000000002"/>
    <n v="0.10300000000000001"/>
    <n v="143.095"/>
    <n v="8.0699999999999985"/>
    <n v="57.6"/>
    <n v="92.9"/>
    <n v="17.13"/>
    <n v="7.0999999999999994E-2"/>
    <n v="167.70099999999999"/>
    <n v="35.4"/>
    <n v="44.5"/>
    <n v="92.5"/>
    <x v="50"/>
    <x v="44"/>
    <n v="182.3"/>
    <n v="11.600000000000001"/>
    <n v="49.5"/>
    <n v="61.099999999999994"/>
    <n v="39.205000000000013"/>
    <n v="21.505759736697758"/>
    <n v="0.94288385891914372"/>
    <n v="0.87773629307746892"/>
    <n v="0"/>
    <n v="1.8206201519966125"/>
    <n v="6.3397915200233456E-3"/>
    <n v="1.4376199674606323"/>
    <n v="1.0770663746577831"/>
    <n v="6.1312859001159674E-2"/>
    <n v="3.1702934122085575E-3"/>
    <n v="2.5791694945317838"/>
    <n v="0.19960962324142453"/>
    <n v="1.2912767028808594"/>
    <n v="0.71730158317089088"/>
    <n v="0.33738510171175001"/>
    <n v="1.398385418653488E-3"/>
    <n v="2.3473617731821537"/>
    <n v="0.38643688702583312"/>
    <n v="0.42985255628824232"/>
    <n v="0.87884354108572005"/>
    <n v="1.2055803352157848"/>
    <n v="6.2554097771644598E-2"/>
    <n v="2.0844238763015048"/>
    <n v="1.0511830804347992"/>
    <n v="0.64721381836954084"/>
    <n v="1.6983968988043401"/>
    <n v="61.89266367448181"/>
    <n v="1.0457036100005266"/>
    <n v="-0.49474561823027896"/>
    <n v="-23.735365145986059"/>
    <n v="0.2638037243048923"/>
    <n v="12.655953873113953"/>
    <n v="-0.26293789688064884"/>
    <n v="-12.614415900243495"/>
    <n v="0.52674162118554113"/>
    <n v="21.881886805799176"/>
    <n v="87.458219066010628"/>
  </r>
  <r>
    <x v="0"/>
    <n v="217"/>
    <n v="2"/>
    <n v="3382"/>
    <x v="3"/>
    <x v="3"/>
    <n v="3"/>
    <n v="33.5"/>
    <m/>
    <n v="0"/>
    <x v="2"/>
    <n v="14.1"/>
    <n v="13.3"/>
    <n v="8.6999999999999993"/>
    <n v="0.79999999999999893"/>
    <n v="4.6000000000000014"/>
    <n v="5.4"/>
    <m/>
    <n v="5.0220000000000002"/>
    <n v="5.1919999999999993"/>
    <n v="4.5760000000000005"/>
    <n v="5.1079999999999997"/>
    <n v="4.5380000000000003"/>
    <n v="3.9519999999999995"/>
    <n v="16.399999999999999"/>
    <n v="45.2"/>
    <n v="739.6"/>
    <x v="2"/>
    <x v="2"/>
    <n v="58.1"/>
    <n v="61.4"/>
    <n v="58.7"/>
    <n v="51.2"/>
    <n v="156.89699766783434"/>
    <n v="9856.5831874886899"/>
    <n v="199.1540620848703"/>
    <n v="0"/>
    <n v="575.4"/>
    <n v="575.4"/>
    <x v="51"/>
    <n v="1.098275510737837"/>
    <n v="2503.7988672468573"/>
    <n v="3225.8976001205588"/>
    <n v="0.32572931972020241"/>
    <n v="5730.0221966871368"/>
    <n v="9.0353996497466689"/>
    <n v="3974.3737813618854"/>
    <n v="7507.1504759057834"/>
    <n v="204.4934202034064"/>
    <n v="28.788733159864943"/>
    <n v="11714.806410630939"/>
    <n v="614.34806257770424"/>
    <n v="4306.1023622047251"/>
    <n v="8102.2715499378373"/>
    <n v="1563.7950683796107"/>
    <n v="7.6894685039370083"/>
    <n v="13979.858449026109"/>
    <n v="427.48458671027163"/>
    <n v="205.91382167228815"/>
    <n v="329.99345009355892"/>
    <n v="105.04106529393059"/>
    <n v="30.15714371298542"/>
    <n v="305.80377684180178"/>
    <n v="54.101915821095808"/>
    <n v="1.2884012539184952"/>
    <n v="1.8888888888888888"/>
    <n v="1.881578947368421"/>
    <n v="43.696146041012732"/>
    <n v="33.926073057043652"/>
    <n v="30.802188576556759"/>
    <n v="56.298169350646496"/>
    <n v="64.082582441082451"/>
    <n v="57.956749558521267"/>
    <n v="4631.7739694302918"/>
    <n v="4849.4325206253243"/>
    <n v="11126.705137090063"/>
    <n v="9976.8800756785167"/>
    <n v="1645.4986470344461"/>
    <n v="21739.736093359847"/>
    <n v="1.0469924812030076"/>
    <n v="21.305566680016021"/>
    <n v="22.306768121746096"/>
    <n v="-657.40018806840635"/>
    <n v="2657.7179552804591"/>
    <n v="354.81912017760624"/>
    <n v="-325.67160722556673"/>
    <n v="3252.839029312513"/>
    <n v="2927.1674220869463"/>
    <n v="10024.929682728907"/>
    <n v="46.113391807874372"/>
    <n v="2.8999423980712891"/>
    <n v="1.4746078252792358"/>
    <n v="7.7585945130000002"/>
    <n v="2.0977813218108787"/>
    <n v="6.5941615104675293"/>
    <n v="2.2786245346069336"/>
    <n v="1.0119802301554814"/>
    <n v="2.980811595916748"/>
    <n v="2.980811595916748"/>
    <n v="1.4809091174098195"/>
    <n v="2.2923541069030762"/>
    <n v="2.5368204116821289"/>
    <n v="0.61244285106658936"/>
    <n v="1.7964231967926025"/>
    <n v="1.7964231967926025"/>
    <n v="1.338285219343909"/>
    <n v="1.0238441228866577"/>
    <n v="0.72304999828338623"/>
    <n v="0.80940432233243287"/>
    <n v="1.1977795362472534"/>
    <n v="0.46028995513916016"/>
    <n v="0.96395402094695448"/>
    <n v="72.60872491372028"/>
    <n v="47.569338446872834"/>
    <n v="2.5272017127043852E-2"/>
    <n v="120.20333537772015"/>
    <n v="0.59580884602051276"/>
    <n v="90.561056079097256"/>
    <n v="75.970878664189669"/>
    <n v="6.0955635823099001"/>
    <n v="0.85813789634678428"/>
    <n v="173.48563622194359"/>
    <n v="14.083033043179483"/>
    <n v="109.23808367233579"/>
    <n v="49.621782881596431"/>
    <n v="28.092377358670067"/>
    <n v="0.13813539591478552"/>
    <n v="187.09037930851707"/>
    <n v="3.8058786317302458"/>
    <n v="1.2367948260521344"/>
    <n v="2.6754817572318768"/>
    <n v="1.2823093689554983"/>
    <n v="1.6979115993853213"/>
    <n v="2.0286814440940595"/>
    <n v="-2.3953723438721126"/>
    <n v="0.65514631338587304"/>
    <n v="0.83889126246314616"/>
    <n v="0.45425350952181703"/>
    <n v="60.404916956387886"/>
    <n v="52.20089573481502"/>
    <n v="58.387867979143515"/>
    <n v="39.574058654357337"/>
    <n v="43.790875324686027"/>
    <n v="26.522893943022464"/>
    <n v="47.422145571406105"/>
    <n v="35.063821757135379"/>
    <n v="90.060032312791819"/>
    <n v="119.50102790240676"/>
    <n v="7.5740649842503389"/>
    <n v="209.56106021519858"/>
    <n v="0.73939762392947561"/>
    <x v="51"/>
    <x v="51"/>
    <x v="51"/>
    <n v="43.138910507691151"/>
    <n v="40.90705690705429"/>
    <n v="1.0545591340317613"/>
    <n v="84.045967414745434"/>
    <n v="51.32775769575192"/>
    <n v="48.672242304248087"/>
    <n v="68.799834241140402"/>
    <n v="61.815938100929685"/>
    <n v="14.557961124461052"/>
    <n v="18.677027593238535"/>
    <n v="26.349095782593238"/>
    <n v="26.349095782593238"/>
    <n v="-18.677027593238535"/>
    <n v="-20.623685723061538"/>
    <n v="34.683152605174996"/>
    <n v="64.412103374881085"/>
    <n v="36.075423993254986"/>
    <n v="17.214755430330939"/>
    <n v="1.1770614322486475"/>
    <n v="1.0826335536110436"/>
    <n v="1.0444936181536733"/>
    <n v="1.7822190620954221"/>
    <n v="1.3678766120543349"/>
    <n v="1.2812765880844386"/>
    <n v="45.892369773181564"/>
    <x v="51"/>
    <n v="17.109059858977279"/>
    <n v="47.608463449427305"/>
    <n v="46.188011706667247"/>
    <n v="200.57521655172414"/>
    <n v="115.13763555555556"/>
    <n v="118.62235428571425"/>
    <n v="1.4458129214201569"/>
    <n v="1.9790440576725794"/>
    <n v="2.1385685918624864"/>
    <n v="52.378620397312204"/>
    <n v="77.798810167658189"/>
    <n v="77.798810167658189"/>
    <x v="51"/>
    <x v="51"/>
    <n v="46.154292768056905"/>
    <n v="56.588266676619106"/>
    <n v="38.297872340425535"/>
    <n v="30.188379653702064"/>
    <n v="1.1494640712803388"/>
    <n v="37.042209064192264"/>
    <n v="117.14806410630939"/>
    <n v="217.39736093359843"/>
    <n v="31.9"/>
    <n v="41.1"/>
    <n v="4.15E-3"/>
    <n v="73.00415000000001"/>
    <n v="0.10813999999999999"/>
    <n v="46.8"/>
    <n v="88.4"/>
    <n v="2.4079999999999999"/>
    <n v="0.33900000000000002"/>
    <n v="137.947"/>
    <n v="7.5900000000000007"/>
    <n v="53.2"/>
    <n v="100.1"/>
    <n v="19.32"/>
    <n v="9.5000000000000001E-2"/>
    <n v="172.715"/>
    <n v="53.2"/>
    <n v="55.7"/>
    <n v="127.8"/>
    <x v="51"/>
    <x v="45"/>
    <n v="249.7"/>
    <n v="-6.4000000000000057"/>
    <n v="32.700000000000003"/>
    <n v="26.299999999999983"/>
    <n v="111.75299999999999"/>
    <n v="44.754905887064474"/>
    <n v="0.92508162498474111"/>
    <n v="0.60606381618976601"/>
    <n v="3.219816722895E-4"/>
    <n v="1.5314674228467968"/>
    <n v="7.1309262574195849E-3"/>
    <n v="1.0663962821960449"/>
    <n v="0.89459052345744572"/>
    <n v="7.177794322967529E-2"/>
    <n v="1.0104951310157777E-2"/>
    <n v="2.0428697001933238"/>
    <n v="0.1739896767139435"/>
    <n v="1.3495884590148928"/>
    <n v="0.6130552939176559"/>
    <n v="0.3470689616203308"/>
    <n v="1.7066020369529724E-3"/>
    <n v="2.3114193165898325"/>
    <n v="0.54468507337570193"/>
    <n v="0.40273884904384616"/>
    <n v="1.0344187239408491"/>
    <n v="1.3725744663636958"/>
    <n v="8.6994801521301263E-2"/>
    <n v="2.4069931903045449"/>
    <n v="0.52171120882034294"/>
    <n v="0.49185167441359956"/>
    <n v="1.0135628832339427"/>
    <n v="51.472998612156715"/>
    <n v="0.9555527901524582"/>
    <n v="0.36412349011122114"/>
    <n v="15.127732457986323"/>
    <n v="0.87552576745774813"/>
    <n v="36.374251949876609"/>
    <n v="9.5573873714712487E-2"/>
    <n v="3.970674869363465"/>
    <n v="0.77995189374303564"/>
    <n v="63.78712331559263"/>
    <n v="103.73938779960017"/>
  </r>
  <r>
    <x v="0"/>
    <n v="218"/>
    <n v="2"/>
    <s v="354A"/>
    <x v="1"/>
    <x v="3"/>
    <n v="3"/>
    <n v="32.5"/>
    <m/>
    <n v="5"/>
    <x v="2"/>
    <n v="12.7"/>
    <n v="11.2"/>
    <n v="6.3"/>
    <n v="1.5"/>
    <n v="4.8999999999999995"/>
    <n v="6.3999999999999995"/>
    <m/>
    <n v="6.65"/>
    <n v="6.7620000000000005"/>
    <n v="5.1940000000000008"/>
    <n v="4.43"/>
    <n v="3.4219999999999997"/>
    <n v="5.2780000000000005"/>
    <n v="17.600000000000001"/>
    <n v="50"/>
    <n v="874.8"/>
    <x v="3"/>
    <x v="4"/>
    <n v="49.1"/>
    <n v="52.2"/>
    <n v="54.3"/>
    <n v="34.1"/>
    <n v="105.78943373726301"/>
    <n v="6645.9038062423369"/>
    <n v="191.34942492382407"/>
    <n v="0"/>
    <n v="454.5"/>
    <n v="454.5"/>
    <x v="52"/>
    <n v="0.95713810222292761"/>
    <n v="2853.2617633322152"/>
    <n v="3659.0820884231571"/>
    <n v="1.7333359645833744"/>
    <n v="6514.077187719955"/>
    <n v="15.661693604088963"/>
    <n v="4431.1262711594245"/>
    <n v="6359.7819503331311"/>
    <n v="86.231629953138452"/>
    <n v="12.113870381586915"/>
    <n v="10889.253721827281"/>
    <n v="900.38087344345104"/>
    <n v="4341.5625678369142"/>
    <n v="6849.472763273011"/>
    <n v="2105.0000328906249"/>
    <n v="7.5648438682006844"/>
    <n v="13303.600207868752"/>
    <n v="397.7433212824842"/>
    <n v="172.45332043153368"/>
    <n v="271.58092080595191"/>
    <n v="143.44222798429175"/>
    <n v="-6.3974073801793043"/>
    <n v="245.5181692645431"/>
    <n v="34.977915209991416"/>
    <n v="1.2824207492795388"/>
    <n v="1.435251798561151"/>
    <n v="1.5776515151515154"/>
    <n v="43.801473042276129"/>
    <n v="40.692653365926489"/>
    <n v="32.634493670886073"/>
    <n v="56.171917878423272"/>
    <n v="58.404203931671475"/>
    <n v="51.485858386075947"/>
    <n v="3519.2969299890142"/>
    <n v="5846.3086850985728"/>
    <n v="10952.578296134034"/>
    <n v="7151.1055877783392"/>
    <n v="1586.9726810464479"/>
    <n v="18542.090133470156"/>
    <n v="1.6612149532710281"/>
    <n v="18.980044345898005"/>
    <n v="31.529933481152995"/>
    <n v="911.82934117041032"/>
    <n v="513.47326523455831"/>
    <n v="-161.670074641479"/>
    <n v="822.26563784790005"/>
    <n v="1003.1640781744381"/>
    <n v="1825.4297160223382"/>
    <n v="7652.8364116428747"/>
    <n v="41.272781852294045"/>
    <n v="2.8101305961608887"/>
    <n v="1.4936217069625854"/>
    <n v="7.1060724259999999"/>
    <n v="2.0717654146264861"/>
    <n v="5.5381503105163574"/>
    <n v="2.6681945323944092"/>
    <n v="1.1872935433843279"/>
    <n v="3.5045347213745117"/>
    <n v="3.5045347213745117"/>
    <n v="1.8108394441308506"/>
    <n v="2.2639791965484619"/>
    <n v="2.0554533004760742"/>
    <n v="0.61910390853881836"/>
    <n v="1.6402451992034912"/>
    <n v="1.6402451992034912"/>
    <n v="1.2500029019009364"/>
    <n v="0.9004787802696228"/>
    <n v="0.70064491033554077"/>
    <n v="0.75071503007197171"/>
    <n v="1.4602053165435791"/>
    <n v="0.60305166244506836"/>
    <n v="1.0065935074760244"/>
    <n v="80.180381799958269"/>
    <n v="54.652844348268182"/>
    <n v="0.12317210902920028"/>
    <n v="134.95639825725567"/>
    <n v="0.86736813296697335"/>
    <n v="118.23106889056803"/>
    <n v="75.509280469627143"/>
    <n v="3.0220174125149204"/>
    <n v="0.4245347936250165"/>
    <n v="197.18690156633511"/>
    <n v="20.384435664461066"/>
    <n v="89.238791092837658"/>
    <n v="42.405353591725017"/>
    <n v="34.527161982720386"/>
    <n v="0.12408198837540139"/>
    <n v="166.29538865565843"/>
    <n v="5.6573184826435856"/>
    <n v="-2.2065366364769057"/>
    <n v="1.2535596159361102"/>
    <n v="3.4591533718736143"/>
    <n v="-2.0708769855521689"/>
    <n v="1.8960396473962691"/>
    <n v="-2.3645662055644374"/>
    <n v="0.6816236480966299"/>
    <n v="0.63865852840691817"/>
    <n v="0.47518969130374616"/>
    <n v="59.412064070587725"/>
    <n v="59.95888568226944"/>
    <n v="53.662817600806143"/>
    <n v="40.496667852744714"/>
    <n v="38.293253694756835"/>
    <n v="25.500017730216307"/>
    <n v="31.690522069231353"/>
    <n v="40.961864244647828"/>
    <n v="82.22265144947886"/>
    <n v="104.42082398438427"/>
    <n v="9.5702651355996764"/>
    <n v="186.6434754338631"/>
    <n v="1.2925588336841605"/>
    <x v="52"/>
    <x v="52"/>
    <x v="52"/>
    <n v="86.540546821336676"/>
    <n v="34.547416224979315"/>
    <n v="2.5049788458207192"/>
    <n v="121.08796304631601"/>
    <n v="71.469157333363526"/>
    <n v="28.53084266663646"/>
    <n v="49.421493235083801"/>
    <n v="57.548269023606309"/>
    <n v="1.4434893470771897"/>
    <n v="-28.992277797730367"/>
    <n v="33.103926877902126"/>
    <n v="33.103926877902126"/>
    <n v="28.992277797730367"/>
    <n v="24.52170826990066"/>
    <n v="43.840871839876492"/>
    <n v="95.82171547163783"/>
    <n v="0"/>
    <n v="0"/>
    <n v="1.2189537700782673"/>
    <n v="1.2885175320689723"/>
    <n v="0.95785705585643932"/>
    <n v="1.6996259132070783"/>
    <n v="1.4053665542471789"/>
    <n v="1.3049994195462533"/>
    <n v="38.566879657595585"/>
    <x v="52"/>
    <n v="1.6533062806500343"/>
    <n v="38.31425433519815"/>
    <n v="34.310089266300295"/>
    <n v="233.06659365994238"/>
    <n v="117.21624892086334"/>
    <n v="102.03699545454546"/>
    <n v="1.2057200270670416"/>
    <n v="2.2763009027833654"/>
    <n v="2.014419663495207"/>
    <n v="37.543304335836282"/>
    <n v="51.954732510288068"/>
    <n v="51.954732510288068"/>
    <x v="52"/>
    <x v="52"/>
    <n v="54.247456723050526"/>
    <n v="64.487952289422211"/>
    <n v="50.393700787401571"/>
    <n v="0"/>
    <n v="1.0792765596450096"/>
    <n v="4.8187175143083278"/>
    <n v="108.89253721827282"/>
    <n v="185.42090133470157"/>
    <n v="34.700000000000003"/>
    <n v="44.5"/>
    <n v="2.1079999999999998E-2"/>
    <n v="79.221080000000001"/>
    <n v="0.22675000000000001"/>
    <n v="55.6"/>
    <n v="79.8"/>
    <n v="1.0820000000000001"/>
    <n v="0.152"/>
    <n v="136.63399999999999"/>
    <n v="10.95"/>
    <n v="52.8"/>
    <n v="83.3"/>
    <n v="25.599999999999998"/>
    <n v="9.1999999999999998E-2"/>
    <n v="161.792"/>
    <n v="42.8"/>
    <n v="71.099999999999994"/>
    <n v="133.19999999999999"/>
    <x v="52"/>
    <x v="46"/>
    <n v="225.5"/>
    <n v="12.800000000000004"/>
    <n v="8.7000000000000028"/>
    <n v="21.500000000000014"/>
    <n v="88.866000000000014"/>
    <n v="39.408425720620848"/>
    <n v="0.97511531686782849"/>
    <n v="0.66466165959835055"/>
    <n v="1.4979600674007998E-3"/>
    <n v="1.6412749365335801"/>
    <n v="1.2557755829095841E-2"/>
    <n v="1.4835161600112916"/>
    <n v="0.94746024762069359"/>
    <n v="3.7919065685272216E-2"/>
    <n v="5.3268927764892572E-3"/>
    <n v="2.4742223660937461"/>
    <n v="0.24790572202205655"/>
    <n v="1.0852793426513672"/>
    <n v="0.51571355581283562"/>
    <n v="0.41990277099609369"/>
    <n v="1.5090255832672119E-3"/>
    <n v="2.022404695043563"/>
    <n v="0.3854049179553985"/>
    <n v="0.49815853124856946"/>
    <n v="0.99995242005586626"/>
    <n v="1.269915939302569"/>
    <n v="0.1163889708518982"/>
    <n v="2.2698683593584352"/>
    <n v="1.0981112420558932"/>
    <n v="0.44930171637212413"/>
    <n v="1.5474129584280174"/>
    <n v="70.96433024390852"/>
    <n v="0.63313740132239404"/>
    <n v="-0.2043540067353109"/>
    <n v="-9.0029012428311201"/>
    <n v="0.62859342282485509"/>
    <n v="27.692946167262463"/>
    <n v="0.24746366431487221"/>
    <n v="10.90211523917697"/>
    <n v="0.38112975850998287"/>
    <n v="49.498821407822888"/>
    <n v="99.344968209405877"/>
  </r>
  <r>
    <x v="0"/>
    <n v="219"/>
    <n v="2"/>
    <n v="3335"/>
    <x v="5"/>
    <x v="3"/>
    <n v="3"/>
    <n v="32.5"/>
    <n v="275.8"/>
    <n v="1"/>
    <x v="2"/>
    <n v="12.6"/>
    <n v="11.5"/>
    <n v="8.6"/>
    <n v="1.0999999999999996"/>
    <n v="2.9000000000000004"/>
    <n v="4"/>
    <m/>
    <n v="5.3620000000000001"/>
    <n v="5.26"/>
    <n v="5.1880000000000006"/>
    <n v="4.8360000000000003"/>
    <n v="4.7260000000000009"/>
    <n v="4.274"/>
    <n v="16.399999999999999"/>
    <n v="43.6"/>
    <n v="716.4"/>
    <x v="4"/>
    <x v="5"/>
    <n v="59.6"/>
    <n v="62.7"/>
    <n v="58.4"/>
    <n v="48.1"/>
    <n v="205.73794575823371"/>
    <n v="12924.869228423759"/>
    <n v="266.27205822092162"/>
    <n v="0"/>
    <n v="529.79999999999995"/>
    <n v="529.79999999999995"/>
    <x v="53"/>
    <n v="1.0792324666004101"/>
    <n v="3395.957084311829"/>
    <n v="3955.0977180484015"/>
    <n v="1.272044941750702"/>
    <n v="7352.3268473019816"/>
    <n v="33.645091612352282"/>
    <n v="3815.3125596142581"/>
    <n v="6372.5586933212289"/>
    <n v="116.10390806412354"/>
    <n v="24.914648826791385"/>
    <n v="10328.8898098264"/>
    <n v="1081.851324648492"/>
    <n v="5048.7110163861089"/>
    <n v="7227.7149566830449"/>
    <n v="3481.4727106480109"/>
    <n v="12.745117386642457"/>
    <n v="15770.643801103808"/>
    <n v="270.59663295676529"/>
    <n v="388.69671366267204"/>
    <n v="336.73267815207305"/>
    <n v="38.123225027493554"/>
    <n v="88.099889769417913"/>
    <n v="219.76917957025705"/>
    <n v="61.082590240129711"/>
    <n v="1.1646489104116222"/>
    <n v="1.6702586206896552"/>
    <n v="1.4315960912052117"/>
    <n v="46.188875370223961"/>
    <n v="36.938263742387463"/>
    <n v="32.0133475846607"/>
    <n v="53.793823373069557"/>
    <n v="61.696453449030784"/>
    <n v="45.830183268594062"/>
    <n v="3475.2701084349537"/>
    <n v="4788.6937879138914"/>
    <n v="9944.4935731976711"/>
    <n v="11508.441516379804"/>
    <n v="1680.5296768488274"/>
    <n v="22116.096863772673"/>
    <n v="1.3779342723004695"/>
    <n v="15.713758760604946"/>
    <n v="21.652526742899301"/>
    <n v="340.04245117930441"/>
    <n v="1583.8649054073376"/>
    <n v="243.37767973781592"/>
    <n v="1573.4409079511552"/>
    <n v="2439.0211687691535"/>
    <n v="4012.4620767203087"/>
    <n v="11787.207053946273"/>
    <n v="53.296958891757875"/>
    <n v="3.0296406745910645"/>
    <n v="1.5116273164749146"/>
    <n v="7.6679220199999998"/>
    <n v="2.2138457309087984"/>
    <n v="4.7420816421508789"/>
    <n v="2.5894918441772461"/>
    <n v="0.8775093692271726"/>
    <n v="3.6670327186584473"/>
    <n v="3.6670327186584473"/>
    <n v="1.547970853778843"/>
    <n v="2.3237123489379883"/>
    <n v="1.7562922239303589"/>
    <n v="0.50321555137634277"/>
    <n v="1.7109814882278442"/>
    <n v="1.7109814882278442"/>
    <n v="1.1719656292267617"/>
    <n v="1.1381310224533081"/>
    <n v="0.59474563598632812"/>
    <n v="0.74857829113882823"/>
    <n v="1.3186421394348145"/>
    <n v="0.38134676218032837"/>
    <n v="1.0227730547263616"/>
    <n v="102.88529711796794"/>
    <n v="59.786337499295634"/>
    <n v="9.7539414192798254E-2"/>
    <n v="162.76917403145637"/>
    <n v="1.5954777128342028"/>
    <n v="98.79720756108135"/>
    <n v="55.919799593394465"/>
    <n v="4.2575682963525336"/>
    <n v="0.91362832421729312"/>
    <n v="159.88820377504564"/>
    <n v="25.139112828006215"/>
    <n v="88.670118989504616"/>
    <n v="36.370985671182979"/>
    <n v="59.567353596891607"/>
    <n v="0.21806659913836085"/>
    <n v="184.82652485671755"/>
    <n v="-0.26190638694643037"/>
    <n v="1.7813086486908511"/>
    <n v="0.88229403301044729"/>
    <n v="-0.37164450517150788"/>
    <n v="-0.72336346939833818"/>
    <n v="-0.3515034459910153"/>
    <n v="-1.3963438515865347"/>
    <n v="0.58109699999937614"/>
    <n v="0.56600587176334982"/>
    <n v="0.41018311563885473"/>
    <n v="63.209325555761907"/>
    <n v="61.791430029499786"/>
    <n v="47.974780166561075"/>
    <n v="36.730749452437152"/>
    <n v="34.974312221351056"/>
    <n v="19.678444800809157"/>
    <n v="39.55312721814493"/>
    <n v="28.48054732436626"/>
    <n v="74.442320052653727"/>
    <n v="151.75515942719505"/>
    <n v="6.4086455101425388"/>
    <n v="226.19747947984879"/>
    <n v="0.72005804161297404"/>
    <x v="53"/>
    <x v="53"/>
    <x v="53"/>
    <n v="59.244080342936421"/>
    <n v="27.439252269028206"/>
    <n v="2.1590996635796671"/>
    <n v="86.68333261196463"/>
    <n v="68.345411462363586"/>
    <n v="31.654588537636418"/>
    <n v="50.598784608033867"/>
    <n v="49.116991771359686"/>
    <n v="7.890438346816719"/>
    <n v="-10.127088571576735"/>
    <n v="19.548813922211487"/>
    <n v="19.548813922211487"/>
    <n v="10.127088571576735"/>
    <n v="10.250379359472953"/>
    <n v="34.95866234206013"/>
    <n v="71.243974619078898"/>
    <n v="66.309275704803156"/>
    <n v="29.314772143917917"/>
    <n v="1.3622148653262065"/>
    <n v="1.0801491061791599"/>
    <n v="0.95640149101932681"/>
    <n v="1.6251810101768738"/>
    <n v="1.4331084893034087"/>
    <n v="1.2253908428955793"/>
    <n v="52.036494446862527"/>
    <x v="53"/>
    <n v="16.572774823245222"/>
    <n v="50.877850375892692"/>
    <n v="43.381730801061735"/>
    <n v="157.89363254237287"/>
    <n v="135.97837448275865"/>
    <n v="95.786825276872989"/>
    <n v="1.9187858470340906"/>
    <n v="1.9043409321719611"/>
    <n v="1.833542576292486"/>
    <n v="60.419317960993958"/>
    <n v="73.953098827470683"/>
    <n v="73.953098827470683"/>
    <x v="53"/>
    <x v="53"/>
    <n v="50.931061147312349"/>
    <n v="55.392946723318815"/>
    <n v="31.746031746031743"/>
    <n v="43.694906950834323"/>
    <n v="1.1276844370837213"/>
    <n v="38.202198292281174"/>
    <n v="103.288898098264"/>
    <n v="221.16096863772671"/>
    <n v="41.3"/>
    <n v="48.1"/>
    <n v="1.5470000000000001E-2"/>
    <n v="89.415469999999999"/>
    <n v="0.42865999999999999"/>
    <n v="46.4"/>
    <n v="77.5"/>
    <n v="1.4119999999999999"/>
    <n v="0.30299999999999999"/>
    <n v="125.61499999999998"/>
    <n v="14.41"/>
    <n v="61.4"/>
    <n v="87.9"/>
    <n v="42.34"/>
    <n v="0.155"/>
    <n v="191.79500000000002"/>
    <n v="42.6"/>
    <n v="58.7"/>
    <n v="121.9"/>
    <x v="53"/>
    <x v="47"/>
    <n v="271.10000000000002"/>
    <n v="3.7999999999999972"/>
    <n v="18.799999999999997"/>
    <n v="22.599999999999994"/>
    <n v="145.48500000000004"/>
    <n v="53.664699372925128"/>
    <n v="1.2512415986061094"/>
    <n v="0.72709273922443396"/>
    <n v="1.186227536494E-3"/>
    <n v="1.9795205653670374"/>
    <n v="2.0327407167243957E-2"/>
    <n v="1.2015242156982422"/>
    <n v="0.68006976115105877"/>
    <n v="5.1778501987457273E-2"/>
    <n v="1.1111109137535095E-2"/>
    <n v="1.9444835879742934"/>
    <n v="0.33484694948196408"/>
    <n v="1.0783634254932404"/>
    <n v="0.44232646965980532"/>
    <n v="0.72442956211566933"/>
    <n v="2.6520213067531585E-3"/>
    <n v="2.2477714785754679"/>
    <n v="0.4848438155651093"/>
    <n v="0.3491156883239746"/>
    <n v="0.91251693689823166"/>
    <n v="1.8602208144649339"/>
    <n v="7.8557433009147651E-2"/>
    <n v="2.7727377513631666"/>
    <n v="0.71668040013313283"/>
    <n v="0.33095407282708417"/>
    <n v="1.0476344729602172"/>
    <n v="68.409394558014696"/>
    <n v="0.48378453714630965"/>
    <n v="0.82825416338887314"/>
    <n v="29.871348741209907"/>
    <n v="0.79321718599612923"/>
    <n v="28.607724823819286"/>
    <n v="0.5249662727876987"/>
    <n v="18.933138286504324"/>
    <n v="0.26825091320843053"/>
    <n v="42.641023034907114"/>
    <n v="97.773400988506268"/>
  </r>
  <r>
    <x v="0"/>
    <n v="220"/>
    <n v="2"/>
    <n v="1311"/>
    <x v="6"/>
    <x v="3"/>
    <n v="3"/>
    <n v="33.5"/>
    <n v="292"/>
    <n v="0"/>
    <x v="2"/>
    <n v="14.5"/>
    <n v="13.1"/>
    <n v="10.7"/>
    <n v="1.4000000000000004"/>
    <n v="2.4000000000000004"/>
    <n v="3.8000000000000007"/>
    <m/>
    <n v="6.4599999999999991"/>
    <n v="5.3400000000000007"/>
    <n v="5.2919999999999998"/>
    <n v="4.7039999999999997"/>
    <n v="4.83"/>
    <n v="4.4580000000000002"/>
    <n v="17.600000000000001"/>
    <n v="45.6"/>
    <n v="804"/>
    <x v="2"/>
    <x v="1"/>
    <n v="53"/>
    <n v="60.2"/>
    <n v="55.4"/>
    <n v="51.2"/>
    <n v="227.17746425617392"/>
    <n v="14271.742659501359"/>
    <n v="308.45916141913688"/>
    <n v="0"/>
    <n v="562.5"/>
    <n v="562.5"/>
    <x v="54"/>
    <n v="0.98350557515287063"/>
    <n v="2695.3610650642354"/>
    <n v="2954.3747409863245"/>
    <n v="0.19992618110236224"/>
    <n v="5649.9357322316628"/>
    <n v="12.562163282221304"/>
    <n v="4344.7455315963261"/>
    <n v="7803.8313971364787"/>
    <n v="275.47357726294399"/>
    <n v="8.355279868454474"/>
    <n v="12432.405785864205"/>
    <n v="1017.3481604273151"/>
    <n v="4937.4481972648155"/>
    <n v="7972.7647119767926"/>
    <n v="2913.0944363862413"/>
    <n v="20.073559883961877"/>
    <n v="15843.380905511813"/>
    <n v="484.46214668803867"/>
    <n v="310.08864724069167"/>
    <n v="407.73780693120602"/>
    <n v="117.81317618086362"/>
    <n v="53.882060515317214"/>
    <n v="346.38976115358247"/>
    <n v="15.35757407639217"/>
    <n v="1.0960960960960962"/>
    <n v="1.7961538461538462"/>
    <n v="1.6147540983606559"/>
    <n v="47.706048224367983"/>
    <n v="34.946941134565876"/>
    <n v="31.164107122786579"/>
    <n v="52.290413218901854"/>
    <n v="62.770082730162571"/>
    <n v="50.32236969827013"/>
    <n v="4409.4488188976375"/>
    <n v="5130.5428926647337"/>
    <n v="10808.122668876917"/>
    <n v="14381.125428782801"/>
    <n v="1268.1309573145463"/>
    <n v="26083.71322005802"/>
    <n v="1.1635338345864665"/>
    <n v="16.904988878296791"/>
    <n v="19.669526533206231"/>
    <n v="-64.70328730131132"/>
    <n v="2673.288504471745"/>
    <n v="1340.4542598558874"/>
    <n v="527.999378367178"/>
    <n v="2842.2218193120589"/>
    <n v="3370.2211976792369"/>
    <n v="13651.307434193815"/>
    <n v="52.336518650635014"/>
    <n v="2.981055736541748"/>
    <n v="1.4197890758514404"/>
    <m/>
    <n v="2.1645574618694408"/>
    <n v="5.963658332824707"/>
    <n v="2.1419098377227783"/>
    <n v="0.78014733691135107"/>
    <n v="3.2544698715209961"/>
    <n v="3.2544698715209961"/>
    <n v="1.3125298694372969"/>
    <n v="2.0636346340179443"/>
    <n v="2.5208828449249268"/>
    <n v="0.61367231607437134"/>
    <n v="1.5801115036010742"/>
    <n v="1.5801115036010742"/>
    <n v="1.3869593913355702"/>
    <n v="0.96529197692871094"/>
    <n v="0.44897758960723877"/>
    <n v="0.67679723516746537"/>
    <n v="1.2957537174224854"/>
    <n v="0.59536689519882202"/>
    <n v="0.99484701644229045"/>
    <n v="80.350215650610139"/>
    <n v="41.945889832238123"/>
    <m/>
    <n v="122.29610548284826"/>
    <n v="0.74916449736323654"/>
    <n v="93.060531965282536"/>
    <n v="60.881382821812117"/>
    <n v="8.9652045760236234"/>
    <n v="0.27192006600010993"/>
    <n v="163.1790394291184"/>
    <n v="20.994348987122514"/>
    <n v="124.4672845819038"/>
    <n v="48.926649863148164"/>
    <n v="46.03014030010187"/>
    <n v="0.31718462890873206"/>
    <n v="219.74125937406257"/>
    <n v="2.9202095675907245"/>
    <n v="5.1420199949949241"/>
    <n v="3.8978061556485724"/>
    <n v="0.90787973676231404"/>
    <n v="2.8551593287837509"/>
    <n v="1.3525352135409996"/>
    <n v="-1.0867939053330866"/>
    <n v="0.52203829812520997"/>
    <n v="0.65421271011565596"/>
    <n v="0.39308843305690283"/>
    <n v="65.701369093784479"/>
    <n v="57.02970938599384"/>
    <n v="56.642655519701393"/>
    <n v="34.298630906215514"/>
    <n v="37.309560734519295"/>
    <n v="22.265572702421345"/>
    <n v="42.564055675596698"/>
    <n v="23.034987813251625"/>
    <n v="73.14907539646704"/>
    <n v="186.34396735064348"/>
    <n v="7.5500319076187141"/>
    <n v="259.49304274711051"/>
    <n v="0.54118404479153759"/>
    <x v="54"/>
    <x v="54"/>
    <x v="54"/>
    <n v="50.496476289685837"/>
    <n v="37.846395008560492"/>
    <n v="1.3342479852642244"/>
    <n v="88.342871298246322"/>
    <n v="57.159650289392658"/>
    <n v="42.840349710607349"/>
    <n v="100.24485904858493"/>
    <n v="81.903228906307106"/>
    <n v="25.891662049896539"/>
    <n v="31.406752616621269"/>
    <n v="11.954732958663953"/>
    <n v="11.954732958663953"/>
    <n v="-31.406752616621262"/>
    <n v="-33.748735315996228"/>
    <n v="19.636106153589044"/>
    <n v="31.5875077559168"/>
    <n v="96.314003317992103"/>
    <n v="37.116217952654367"/>
    <n v="1.2082207783335714"/>
    <n v="0.98087958090106087"/>
    <n v="1.1337793378455312"/>
    <n v="1.7915247781575887"/>
    <n v="1.3381151927248538"/>
    <n v="1.2233062863635753"/>
    <n v="55.134502160236579"/>
    <x v="54"/>
    <n v="25.103745895640234"/>
    <n v="55.42008092601526"/>
    <n v="57.140979770624945"/>
    <n v="239.67104384384382"/>
    <n v="121.80230030769231"/>
    <n v="95.271885639344262"/>
    <n v="1.2438113877803427"/>
    <n v="1.7585134536145604"/>
    <n v="2.6459881926425131"/>
    <n v="75.500908501109706"/>
    <n v="69.962686567164184"/>
    <n v="69.962686567164184"/>
    <x v="54"/>
    <x v="54"/>
    <n v="37.835848572412559"/>
    <n v="65.803017380371898"/>
    <n v="26.206896551724139"/>
    <n v="51.686139716429899"/>
    <n v="1.2167479159277361"/>
    <n v="43.93299869272731"/>
    <n v="124.32405785864206"/>
    <n v="260.83713220058019"/>
    <n v="33.299999999999997"/>
    <n v="36.5"/>
    <n v="2.47E-3"/>
    <n v="69.80247"/>
    <n v="0.1552"/>
    <n v="52"/>
    <n v="93.4"/>
    <n v="3.2969999999999997"/>
    <n v="0.1"/>
    <n v="148.797"/>
    <n v="14.14"/>
    <n v="61"/>
    <n v="98.5"/>
    <n v="35.99"/>
    <n v="0.248"/>
    <n v="195.738"/>
    <n v="53.2"/>
    <n v="61.9"/>
    <n v="130.4"/>
    <x v="54"/>
    <x v="33"/>
    <n v="314.7"/>
    <n v="-1.2000000000000028"/>
    <n v="31.500000000000007"/>
    <n v="30.300000000000011"/>
    <n v="165.90299999999999"/>
    <n v="52.717826501429933"/>
    <n v="0.992691560268402"/>
    <n v="0.51822301268577575"/>
    <n v="0"/>
    <n v="1.510914572954178"/>
    <n v="9.2555977325439447E-3"/>
    <n v="1.1137931156158447"/>
    <n v="0.7286576126752019"/>
    <n v="0.10729987166404722"/>
    <n v="3.2544698715209958E-3"/>
    <n v="1.9530050698266146"/>
    <n v="0.29179793725013736"/>
    <n v="1.5377385354042055"/>
    <n v="0.60446723133325575"/>
    <n v="0.56868213014602653"/>
    <n v="3.9186765289306634E-3"/>
    <n v="2.7148065734124187"/>
    <n v="0.51353533172607424"/>
    <n v="0.27791712796688078"/>
    <n v="0.88254359465837484"/>
    <n v="2.2482399660855132"/>
    <n v="9.1091134965419776E-2"/>
    <n v="3.1307835607438883"/>
    <n v="0.60025778388977047"/>
    <n v="0.45074048470832112"/>
    <n v="1.0509982685980914"/>
    <n v="57.113108729517137"/>
    <n v="0.78920670706788176"/>
    <n v="1.1777784909172737"/>
    <n v="37.619288209033144"/>
    <n v="1.6198689877897103"/>
    <n v="51.740050257732349"/>
    <n v="0.41597698733146959"/>
    <n v="13.286673424100629"/>
    <n v="1.2038920004582407"/>
    <n v="72.050537852955216"/>
    <n v="100.5179674334389"/>
  </r>
  <r>
    <x v="0"/>
    <n v="221"/>
    <n v="2"/>
    <s v="34N425"/>
    <x v="4"/>
    <x v="3"/>
    <n v="3"/>
    <n v="33"/>
    <n v="259.39999999999998"/>
    <n v="0"/>
    <x v="2"/>
    <n v="13.3"/>
    <n v="12.3"/>
    <n v="10.9"/>
    <n v="1"/>
    <n v="1.4000000000000004"/>
    <n v="2.4000000000000004"/>
    <m/>
    <n v="5.2840000000000007"/>
    <n v="5.3759999999999994"/>
    <n v="4.13"/>
    <n v="5.3179999999999996"/>
    <n v="3.9699999999999998"/>
    <n v="3.4099999999999993"/>
    <n v="17.600000000000001"/>
    <n v="39"/>
    <n v="684.4"/>
    <x v="3"/>
    <x v="3"/>
    <n v="58.1"/>
    <n v="56.5"/>
    <n v="58.3"/>
    <n v="34.1"/>
    <n v="210.29632250453807"/>
    <n v="13211.235572380092"/>
    <n v="239.43088879189079"/>
    <n v="0"/>
    <n v="597.5"/>
    <n v="597.5"/>
    <x v="55"/>
    <n v="0.8504325151100095"/>
    <n v="2849.1504351429758"/>
    <n v="3266.9144285656994"/>
    <n v="1.1572062617809449"/>
    <n v="6117.2220699704567"/>
    <n v="29.334476133067096"/>
    <n v="4473.1250698925787"/>
    <n v="7301.7188640893564"/>
    <n v="199.2349640505463"/>
    <n v="10.360547036883547"/>
    <n v="11984.439445069365"/>
    <n v="955.72292593860539"/>
    <n v="4526.7620899614267"/>
    <n v="6367.751601899964"/>
    <n v="2659.4727278523387"/>
    <n v="9.1650993018585218"/>
    <n v="13563.15151901559"/>
    <n v="533.38339773626444"/>
    <n v="112.76514813901602"/>
    <n v="297.83717796180531"/>
    <n v="147.63405770450936"/>
    <n v="3.8312157192034255"/>
    <n v="366.80040322942335"/>
    <n v="-66.711947299242311"/>
    <n v="1.1466275659824046"/>
    <n v="1.6323529411764706"/>
    <n v="1.4066901408450703"/>
    <n v="46.575886939424713"/>
    <n v="37.324441334074329"/>
    <n v="33.375444369362754"/>
    <n v="53.40519587482423"/>
    <n v="60.926661589444862"/>
    <n v="46.948908540705695"/>
    <n v="4027.2448965950566"/>
    <n v="4085.7318556742384"/>
    <n v="9178.2749354972402"/>
    <n v="11953.059707929058"/>
    <n v="1065.2981832279456"/>
    <n v="21748.793497586998"/>
    <n v="1.0145228215767637"/>
    <n v="18.517095658855165"/>
    <n v="18.786016135228582"/>
    <n v="445.88017329752211"/>
    <n v="3215.987008415118"/>
    <n v="2596.568998484694"/>
    <n v="499.51719336637007"/>
    <n v="2282.0197462257256"/>
    <n v="2781.5369395920957"/>
    <n v="9764.3540525176322"/>
    <n v="44.896072297532164"/>
    <n v="2.8835442066192627"/>
    <n v="1.3123055696487427"/>
    <n v="6.9316296580000003"/>
    <n v="2.0451869187284371"/>
    <n v="4.5956764221191406"/>
    <n v="2.8328127861022949"/>
    <n v="0.90502365113446503"/>
    <n v="3.1492378711700439"/>
    <n v="3.1492378711700439"/>
    <n v="1.6638091727443602"/>
    <n v="2.248715877532959"/>
    <n v="2.3372228145599365"/>
    <n v="0.50317937135696411"/>
    <n v="1.3237060308456421"/>
    <n v="1.3237060308456421"/>
    <n v="1.2767434502529136"/>
    <n v="1.2081077098846436"/>
    <n v="0.59215909242630005"/>
    <n v="0.84666836561535941"/>
    <n v="1.1916857957839966"/>
    <n v="0.45640382170677185"/>
    <n v="1.0122513927655574"/>
    <n v="82.156512310432788"/>
    <n v="42.871900001726068"/>
    <n v="8.0213252445841099E-2"/>
    <n v="125.10862556460469"/>
    <n v="1.3481176031995312"/>
    <n v="126.71525891826418"/>
    <n v="66.082282659355485"/>
    <n v="6.2743829404918259"/>
    <n v="0.32627827094592243"/>
    <n v="199.39820278905739"/>
    <n v="21.491493180803982"/>
    <n v="105.80051632742865"/>
    <n v="32.04121248001325"/>
    <n v="35.203600887276515"/>
    <n v="0.12131897219169309"/>
    <n v="173.16664866691011"/>
    <n v="6.7535979294957"/>
    <n v="-1.8736824372962348"/>
    <n v="1.9223209240922166"/>
    <n v="4.0507951461664904"/>
    <n v="-1.4939101850596808"/>
    <n v="2.1100347870572196"/>
    <n v="-2.4315050128101596"/>
    <n v="0.52183203493025965"/>
    <n v="0.5215021712734762"/>
    <n v="0.30284552091270472"/>
    <n v="65.66814393465468"/>
    <n v="63.5488470537098"/>
    <n v="61.097513373339162"/>
    <n v="34.26774117951404"/>
    <n v="33.140861720435701"/>
    <n v="18.503108264019843"/>
    <n v="48.653456091700718"/>
    <n v="24.194032675532796"/>
    <n v="77.709550388058673"/>
    <n v="142.44291470097068"/>
    <n v="4.8620616208251528"/>
    <n v="220.15246508902936"/>
    <n v="0.49727264246002456"/>
    <x v="55"/>
    <x v="55"/>
    <x v="55"/>
    <n v="78.061802826563465"/>
    <n v="41.888249983822689"/>
    <n v="1.8635727884719715"/>
    <n v="119.95005281038614"/>
    <n v="65.078589794338399"/>
    <n v="34.921410205661616"/>
    <n v="60.132178419383237"/>
    <n v="57.147060235727935"/>
    <n v="7.8471798044804544"/>
    <n v="-20.91474259083553"/>
    <n v="34.041070179342235"/>
    <n v="34.041070179342235"/>
    <n v="20.91474259083553"/>
    <n v="16.505307071444548"/>
    <n v="51.513157247940391"/>
    <n v="81.266393779852237"/>
    <n v="20.75426229997197"/>
    <n v="9.4272223077670159"/>
    <n v="1.1756530110801549"/>
    <n v="1.2266287953301582"/>
    <n v="0.98536730603553602"/>
    <n v="1.7396178119336252"/>
    <n v="1.3564080503234321"/>
    <n v="1.2957030768452038"/>
    <n v="54.95964504539176"/>
    <x v="55"/>
    <n v="24.242590521406242"/>
    <n v="54.294462263210441"/>
    <n v="51.152803739169286"/>
    <n v="185.45879272727277"/>
    <n v="92.329186764705895"/>
    <n v="117.47911408450703"/>
    <n v="1.55481665992492"/>
    <n v="3.0681660755027647"/>
    <n v="1.9894794345135138"/>
    <n v="62.753563466627533"/>
    <n v="87.302746931618941"/>
    <n v="87.302746931618941"/>
    <x v="55"/>
    <x v="55"/>
    <n v="36.611980854610451"/>
    <n v="54.013971027202466"/>
    <n v="18.045112781954888"/>
    <n v="14.570231410625958"/>
    <n v="1.4138962893401419"/>
    <n v="47.392496108366664"/>
    <n v="119.84439445069364"/>
    <n v="217.48793497586996"/>
    <n v="34.1"/>
    <n v="39.1"/>
    <n v="1.3850000000000001E-2"/>
    <n v="73.213850000000008"/>
    <n v="0.37374000000000002"/>
    <n v="54.4"/>
    <n v="88.8"/>
    <n v="2.423"/>
    <n v="0.126"/>
    <n v="145.749"/>
    <n v="12.729999999999999"/>
    <n v="56.8"/>
    <n v="79.900000000000006"/>
    <n v="33.370000000000005"/>
    <n v="0.11499999999999999"/>
    <n v="170.185"/>
    <n v="48.2"/>
    <n v="48.9"/>
    <n v="109.85"/>
    <x v="55"/>
    <x v="16"/>
    <n v="260.3"/>
    <n v="6.1999999999999957"/>
    <n v="39.9"/>
    <n v="46.099999999999994"/>
    <n v="114.55100000000002"/>
    <n v="44.007299270072998"/>
    <n v="0.98328857445716866"/>
    <n v="0.51311147773265842"/>
    <n v="9.6003070763300011E-4"/>
    <n v="1.4973600828974598"/>
    <n v="1.7175881060028077E-2"/>
    <n v="1.5410501556396483"/>
    <n v="0.80366100220740488"/>
    <n v="7.6306033618450161E-2"/>
    <n v="3.9680397176742547E-3"/>
    <n v="2.4249852311831774"/>
    <n v="0.28626153120994563"/>
    <n v="1.3275425586700438"/>
    <n v="0.40204031771421439"/>
    <n v="0.44172070249319079"/>
    <n v="1.5222619354724881E-3"/>
    <n v="2.1728258408129211"/>
    <n v="0.58230791616439825"/>
    <n v="0.28956579619646072"/>
    <n v="0.93006519962847223"/>
    <n v="1.7048251757402728"/>
    <n v="5.8191487267613411E-2"/>
    <n v="2.6348903753687458"/>
    <n v="0.95874223947525006"/>
    <n v="0.51409520601094416"/>
    <n v="1.4728374454861939"/>
    <n v="65.094912029396596"/>
    <n v="0.78976250214268795"/>
    <n v="0.20990514418556838"/>
    <n v="7.9663710546664674"/>
    <n v="1.137530292471286"/>
    <n v="43.171826164194464"/>
    <n v="0.46206453455582475"/>
    <n v="17.536385531453469"/>
    <n v="0.67546575791546126"/>
    <n v="66.724160849944354"/>
    <n v="98.789688722276239"/>
  </r>
  <r>
    <x v="0"/>
    <n v="222"/>
    <n v="2"/>
    <s v="34N425"/>
    <x v="4"/>
    <x v="0"/>
    <n v="0"/>
    <n v="31"/>
    <n v="258.2"/>
    <n v="0"/>
    <x v="2"/>
    <n v="10.7"/>
    <n v="9.1999999999999993"/>
    <n v="6"/>
    <n v="1.5"/>
    <n v="3.1999999999999993"/>
    <n v="4.6999999999999993"/>
    <m/>
    <n v="5.2620000000000005"/>
    <n v="5.29"/>
    <n v="3.75"/>
    <n v="4.0520000000000005"/>
    <n v="2.8660000000000001"/>
    <n v="2.6360000000000001"/>
    <n v="18.399999999999999"/>
    <n v="40"/>
    <n v="737.2"/>
    <x v="3"/>
    <x v="5"/>
    <n v="43.8"/>
    <n v="43.4"/>
    <n v="35.1"/>
    <n v="4.5999999999999996"/>
    <n v="119.1898794978502"/>
    <n v="7487.7466098139457"/>
    <n v="204.56004582378839"/>
    <n v="0"/>
    <n v="400.1"/>
    <n v="400.1"/>
    <x v="56"/>
    <n v="0.46407638100365062"/>
    <n v="2902.4767801857579"/>
    <n v="3694.7539065356768"/>
    <n v="2.828581702055045"/>
    <n v="6600.0592684234907"/>
    <n v="26.985300581446452"/>
    <n v="3814.5650453980329"/>
    <n v="6812.8445666779689"/>
    <n v="172.91125092617011"/>
    <n v="10.988458978512853"/>
    <n v="10811.309321980683"/>
    <n v="685.1329492132669"/>
    <n v="3917.5818483215921"/>
    <n v="5949.2203688354757"/>
    <n v="1080.5726792374637"/>
    <n v="2.832962080397845"/>
    <n v="10950.207858474929"/>
    <n v="382.8409139597448"/>
    <n v="9.9213240353032486"/>
    <n v="174.00594360205753"/>
    <n v="82.917115019297725"/>
    <n v="7.3583430659685165"/>
    <n v="283.4627872856629"/>
    <n v="-61.687442703035231"/>
    <n v="1.2729658792650922"/>
    <n v="1.786008230452675"/>
    <n v="1.5185950413223142"/>
    <n v="43.976525999880181"/>
    <n v="35.283099685646455"/>
    <n v="35.776324056621213"/>
    <n v="55.980617086461656"/>
    <n v="63.015906434446769"/>
    <n v="54.329748309125179"/>
    <n v="3155.982020466065"/>
    <n v="5076.6680480729374"/>
    <n v="8858.2677165354326"/>
    <n v="6522.71943113406"/>
    <n v="625.61764799642958"/>
    <n v="15899.454875832827"/>
    <n v="1.6085858585858583"/>
    <n v="19.849624060150376"/>
    <n v="31.929824561403507"/>
    <n v="658.58302493196788"/>
    <n v="1736.1765186050316"/>
    <n v="1769.1418955405697"/>
    <n v="761.59982785552711"/>
    <n v="872.55232076253833"/>
    <n v="1634.1521486180654"/>
    <n v="5088.1455538521441"/>
    <n v="32.002012607275773"/>
    <n v="2.3493106365203857"/>
    <n v="0.64326733350753784"/>
    <n v="6.2757201189999998"/>
    <n v="1.3959398056533119"/>
    <n v="4.3109927177429199"/>
    <n v="1.8897571563720703"/>
    <n v="0.39202140786273942"/>
    <n v="2.9849228858947754"/>
    <n v="2.9849228858947754"/>
    <n v="0.96457410049018733"/>
    <n v="2.0819563865661621"/>
    <n v="0.85380738973617554"/>
    <n v="0.18801303207874298"/>
    <n v="1.4168027639389038"/>
    <n v="1.4168027639389038"/>
    <n v="0.54778534587234895"/>
    <n v="0.56379777193069458"/>
    <n v="0.28598809242248535"/>
    <n v="0.40500770304796135"/>
    <n v="1.0684733390808105"/>
    <n v="0.56977999210357666"/>
    <n v="0.66398619033006512"/>
    <n v="68.188195719438426"/>
    <n v="23.767144934237635"/>
    <n v="0.1775138709582211"/>
    <n v="92.132854524634283"/>
    <n v="1.1633343429271945"/>
    <n v="72.086015929876837"/>
    <n v="26.707809185791124"/>
    <n v="5.161267501182194"/>
    <n v="0.32799702685678939"/>
    <n v="104.28308964370694"/>
    <n v="14.264169192614711"/>
    <n v="33.448603319932801"/>
    <n v="11.185309600493754"/>
    <n v="15.309583585805051"/>
    <n v="4.0137485056417739E-2"/>
    <n v="59.983633991288023"/>
    <n v="1.1045668290066055"/>
    <n v="-3.1642468323156372"/>
    <n v="-1.2859688213338503"/>
    <n v="0.35434729185803737"/>
    <n v="-2.7598151864245741"/>
    <n v="0.26733311377758989"/>
    <n v="-1.1087499703783836"/>
    <n v="0.34855218976651009"/>
    <n v="0.37049917159760498"/>
    <n v="0.33440288951700919"/>
    <n v="74.010727303804984"/>
    <n v="69.12531665120926"/>
    <n v="55.762882463558064"/>
    <n v="25.796601067953262"/>
    <n v="25.610872555695163"/>
    <n v="18.647269023611173"/>
    <n v="17.793356313920992"/>
    <n v="14.518666109305615"/>
    <n v="35.876666608579249"/>
    <n v="69.693518104710932"/>
    <n v="3.5646441853526385"/>
    <n v="105.57018471329017"/>
    <n v="0.81595994893592072"/>
    <x v="56"/>
    <x v="56"/>
    <x v="56"/>
    <n v="54.292659615955841"/>
    <n v="12.189143076485509"/>
    <n v="4.454181830115167"/>
    <n v="66.481802692441349"/>
    <n v="81.6654444030722"/>
    <n v="18.33455559692781"/>
    <n v="8.7572463118473038"/>
    <n v="15.655247006011809"/>
    <n v="-3.3333565088118604"/>
    <n v="-38.637412609944036"/>
    <n v="15.52249958529737"/>
    <n v="15.52249958529737"/>
    <n v="38.637412609944036"/>
    <n v="53.599040134954024"/>
    <n v="58.119703781452529"/>
    <n v="127.34693068983948"/>
    <n v="1.2870950695832306"/>
    <n v="1.2191842546063092"/>
    <n v="0.82531639702784643"/>
    <n v="0.68452867897885405"/>
    <n v="0.39058698457075575"/>
    <n v="1.6913995780047641"/>
    <n v="1.409106922925554"/>
    <n v="1.4024669728161829"/>
    <n v="41.024799164961273"/>
    <x v="56"/>
    <m/>
    <n v="61.785621090354297"/>
    <m/>
    <n v="181.29344000000006"/>
    <n v="98.307407407407425"/>
    <n v="103.43115107438017"/>
    <n v="1.2958608080471004"/>
    <n v="1.922293758130049"/>
    <n v="0.82548379368047375"/>
    <m/>
    <n v="54.272924579489967"/>
    <n v="54.272924579489967"/>
    <x v="56"/>
    <x v="56"/>
    <n v="54.361127145650421"/>
    <n v="46.80388850999492"/>
    <n v="43.925233644859809"/>
    <n v="1.8467930800242232"/>
    <n v="1.480645721161844"/>
    <m/>
    <n v="108.11309321980683"/>
    <n v="158.99454875832828"/>
    <n v="38.1"/>
    <n v="48.5"/>
    <n v="3.7130000000000003E-2"/>
    <n v="86.637129999999999"/>
    <n v="0.34381"/>
    <n v="48.6"/>
    <n v="86.8"/>
    <n v="2.2030000000000003"/>
    <n v="0.13999999999999999"/>
    <n v="137.74299999999999"/>
    <n v="8.1999999999999993"/>
    <n v="48.4"/>
    <n v="73.5"/>
    <n v="13.35"/>
    <n v="3.4999999999999996E-2"/>
    <n v="135.285"/>
    <n v="39.6"/>
    <n v="63.7"/>
    <n v="111.15"/>
    <x v="56"/>
    <x v="48"/>
    <n v="199.5"/>
    <n v="9"/>
    <n v="23.099999999999994"/>
    <n v="32.099999999999994"/>
    <n v="61.757000000000005"/>
    <n v="30.955889724310779"/>
    <n v="0.89508735251426697"/>
    <n v="0.31198465675115589"/>
    <n v="2.3301748801847003E-3"/>
    <n v="1.2094021841456071"/>
    <n v="1.4821624062871934E-2"/>
    <n v="0.91842197799682623"/>
    <n v="0.34027458202485783"/>
    <n v="6.5757851176261914E-2"/>
    <n v="4.1788920402526849E-3"/>
    <n v="1.3286333032381987"/>
    <n v="0.17072042369842527"/>
    <n v="0.41324277663230891"/>
    <n v="0.13818957857787609"/>
    <n v="0.18914316898584366"/>
    <n v="4.9588096737861632E-4"/>
    <n v="0.74107140516340719"/>
    <n v="0.22326391768455509"/>
    <n v="0.18217441487312316"/>
    <n v="0.45016606193780906"/>
    <n v="0.87448638777067089"/>
    <n v="4.4727729380130768E-2"/>
    <n v="1.3246524497084797"/>
    <n v="0.69515806031227112"/>
    <n v="0.15810016715173467"/>
    <n v="0.85325822746400593"/>
    <n v="81.471005838217465"/>
    <n v="0.19405697220147858"/>
    <n v="-3.9808535297189973E-3"/>
    <n v="-0.30052060301515887"/>
    <n v="0.11525026556287266"/>
    <n v="8.7004153873143188"/>
    <n v="0.58358104454507254"/>
    <n v="44.055408244894949"/>
    <n v="-0.46833077898219988"/>
    <n v="13.179194916536128"/>
    <n v="150.60554188678287"/>
  </r>
  <r>
    <x v="0"/>
    <n v="223"/>
    <n v="2"/>
    <n v="1311"/>
    <x v="6"/>
    <x v="0"/>
    <n v="0"/>
    <n v="32"/>
    <n v="293"/>
    <n v="0"/>
    <x v="2"/>
    <n v="12.7"/>
    <n v="10.9"/>
    <n v="8.5"/>
    <n v="1.7999999999999989"/>
    <n v="2.4000000000000004"/>
    <n v="4.1999999999999993"/>
    <m/>
    <n v="6.508"/>
    <n v="5.2419999999999991"/>
    <n v="3.508"/>
    <n v="4.8620000000000001"/>
    <n v="4.1339999999999995"/>
    <n v="4.242"/>
    <n v="17.2"/>
    <n v="42.8"/>
    <n v="732"/>
    <x v="3"/>
    <x v="2"/>
    <n v="45.5"/>
    <n v="47.9"/>
    <n v="39.6"/>
    <n v="12.7"/>
    <n v="130.40751986475064"/>
    <n v="8192.4612129433644"/>
    <n v="257.12887918611227"/>
    <n v="0"/>
    <n v="420.8"/>
    <n v="420.8"/>
    <x v="57"/>
    <n v="0.59893991555979387"/>
    <n v="3229.5767716535438"/>
    <n v="3958.0527351844185"/>
    <n v="1.1113305532532118"/>
    <n v="7188.7408373912149"/>
    <n v="7.1479925655226104"/>
    <n v="3841.3720552137461"/>
    <n v="7571.1689884918223"/>
    <n v="203.5449010169275"/>
    <n v="8.3681341451751727"/>
    <n v="11624.454078867671"/>
    <n v="832.08143389970985"/>
    <n v="4807.9413593037716"/>
    <n v="8328.9085163696654"/>
    <n v="1875.4208972233737"/>
    <n v="5.2612152921674271"/>
    <n v="15017.531988188977"/>
    <n v="316.83666010546119"/>
    <n v="308.46162812011875"/>
    <n v="313.1516460319105"/>
    <n v="43.699663111443023"/>
    <n v="87.869936735456861"/>
    <n v="258.07973237910028"/>
    <n v="68.88541162525847"/>
    <n v="1.2255639097744362"/>
    <n v="1.9709543568464729"/>
    <n v="1.7323232323232325"/>
    <n v="44.925486183273691"/>
    <n v="33.045612543620898"/>
    <n v="32.015522677661892"/>
    <n v="55.059054495290319"/>
    <n v="65.131394017510061"/>
    <n v="55.461233729485002"/>
    <n v="3593.8147534189807"/>
    <n v="5301.6861790302528"/>
    <n v="9866.8022171570665"/>
    <n v="8757.8863481593889"/>
    <n v="971.30128470783256"/>
    <n v="19223.671259842522"/>
    <n v="1.4752252252252251"/>
    <n v="18.694736842105261"/>
    <n v="27.578947368421048"/>
    <n v="247.55730179476541"/>
    <n v="2269.4828094615696"/>
    <n v="1545.7388265485024"/>
    <n v="1214.1266058847909"/>
    <n v="3027.2223373394127"/>
    <n v="4241.348943224204"/>
    <n v="7599.2171809748506"/>
    <n v="39.530519838056691"/>
    <n v="2.1198375225067139"/>
    <n v="0.57756292819976807"/>
    <n v="6.9891948700000004"/>
    <n v="1.2714284827644515"/>
    <n v="5.5966458320617676"/>
    <n v="1.7822411060333252"/>
    <n v="0.31039536792513134"/>
    <n v="3.0331175327301025"/>
    <n v="3.0331175327301025"/>
    <n v="0.84641085420318996"/>
    <n v="2.1391816139221191"/>
    <n v="1.2630292177200317"/>
    <n v="0.19285891950130463"/>
    <n v="1.3479244709014893"/>
    <n v="1.3479244709014893"/>
    <n v="0.68013120667610016"/>
    <n v="0.59825921058654785"/>
    <n v="0.20324596762657166"/>
    <n v="0.38421123601355639"/>
    <n v="1.0686126947402954"/>
    <n v="0.58000248670578003"/>
    <n v="0.68403816463301215"/>
    <n v="68.46178022367279"/>
    <n v="22.860245277022138"/>
    <n v="7.7673058016716104E-2"/>
    <n v="91.399698558711648"/>
    <n v="0.40004782799440619"/>
    <n v="68.462511803696543"/>
    <n v="23.500557838062637"/>
    <n v="6.173756079722561"/>
    <n v="0.25381534391968247"/>
    <n v="98.390641065401425"/>
    <n v="17.799733046842125"/>
    <n v="60.725704138852294"/>
    <n v="16.063042970922677"/>
    <n v="25.279257206074124"/>
    <n v="7.0917208389936037E-2"/>
    <n v="102.13892152423902"/>
    <n v="0.4993530361921269"/>
    <n v="0.34075276898523621"/>
    <n v="0.42956891862109503"/>
    <n v="5.225571598239347E-5"/>
    <n v="-0.7033461513494772"/>
    <n v="4.57366115028928E-2"/>
    <n v="-0.6761377151945418"/>
    <n v="0.33391251589332022"/>
    <n v="0.34326169488852665"/>
    <n v="0.26451801916028411"/>
    <n v="74.903726492812865"/>
    <n v="69.582341432442433"/>
    <n v="59.454029113124342"/>
    <n v="25.011291763000287"/>
    <n v="23.884952454412343"/>
    <n v="15.726662012101517"/>
    <n v="21.500327773747287"/>
    <n v="10.775463375094251"/>
    <n v="37.909362753552152"/>
    <n v="93.587885307358491"/>
    <n v="5.6335716047106175"/>
    <n v="131.49724806091064"/>
    <n v="0.50117670244318313"/>
    <x v="57"/>
    <x v="57"/>
    <x v="57"/>
    <n v="46.962184029949256"/>
    <n v="12.725094462968386"/>
    <n v="3.6905175176982046"/>
    <n v="59.687278492917642"/>
    <n v="78.680390890198964"/>
    <n v="21.319609109801039"/>
    <n v="38.879384356222822"/>
    <n v="39.225376365105006"/>
    <n v="5.2875795958284257"/>
    <n v="-7.7368076648442496"/>
    <n v="7.43751486713996"/>
    <n v="7.43751486713996"/>
    <n v="7.7368076648442496"/>
    <n v="11.300794348632868"/>
    <n v="31.64824817517226"/>
    <n v="58.447620084739306"/>
    <n v="33.10660699550921"/>
    <n v="25.176653872006472"/>
    <n v="0.77584428486244472"/>
    <n v="0.61700709278970256"/>
    <n v="0.54507373359701472"/>
    <n v="1.6387676078452684"/>
    <n v="1.3718008497702574"/>
    <n v="1.2477783550269852"/>
    <n v="45.557824152217286"/>
    <x v="57"/>
    <m/>
    <n v="66.601289968461259"/>
    <m/>
    <n v="201.51247238095235"/>
    <n v="91.321536929460592"/>
    <n v="101.12436148148147"/>
    <n v="1.0519634330619667"/>
    <n v="1.9516109408123301"/>
    <n v="1.2489860991125523"/>
    <m/>
    <n v="57.486338797814206"/>
    <n v="57.486338797814206"/>
    <x v="57"/>
    <x v="57"/>
    <n v="45.851947214809471"/>
    <n v="64.594354106482271"/>
    <n v="33.070866141732282"/>
    <n v="35.374885207397831"/>
    <n v="1.3311053614112482"/>
    <m/>
    <n v="116.24454078867673"/>
    <n v="192.23671259842521"/>
    <n v="39.9"/>
    <n v="48.9"/>
    <n v="1.3730000000000001E-2"/>
    <n v="88.813729999999993"/>
    <n v="9.1069999999999998E-2"/>
    <n v="48.2"/>
    <n v="95"/>
    <n v="2.5539999999999998"/>
    <n v="0.10500000000000001"/>
    <n v="145.85899999999998"/>
    <n v="10.279999999999998"/>
    <n v="59.4"/>
    <n v="102.9"/>
    <n v="23.17"/>
    <n v="6.5000000000000002E-2"/>
    <n v="185.53500000000003"/>
    <n v="44.4"/>
    <n v="65.5"/>
    <n v="121.9"/>
    <x v="57"/>
    <x v="49"/>
    <n v="237.5"/>
    <n v="3.8000000000000043"/>
    <n v="29.5"/>
    <n v="33.299999999999983"/>
    <n v="91.64100000000002"/>
    <n v="38.585684210526324"/>
    <n v="0.84581517148017871"/>
    <n v="0.28242827188968656"/>
    <n v="9.5961645565100005E-4"/>
    <n v="1.1292030598255163"/>
    <n v="5.0968653592586514E-3"/>
    <n v="0.85904021310806278"/>
    <n v="0.29487559952887477"/>
    <n v="7.7465821785926814E-2"/>
    <n v="3.184773409366608E-3"/>
    <n v="1.2345664078322307"/>
    <n v="0.21990786991119379"/>
    <n v="0.75023935532569885"/>
    <n v="0.19845182816684245"/>
    <n v="0.31231409990787512"/>
    <n v="8.761509060859681E-4"/>
    <n v="1.2618814343065026"/>
    <n v="0.26562708950042724"/>
    <n v="0.13312610879540443"/>
    <n v="0.46835349670052523"/>
    <n v="1.1562371443028787"/>
    <n v="6.9600298404693603E-2"/>
    <n v="1.6245906410034039"/>
    <n v="0.59341312360763554"/>
    <n v="0.16174949073347034"/>
    <n v="0.75516261434110588"/>
    <n v="78.580839720912309"/>
    <n v="0.20583833324757"/>
    <n v="0.39002423317117318"/>
    <n v="24.007539088756573"/>
    <n v="0.49538758117788761"/>
    <n v="30.493071218969902"/>
    <n v="0.36270920669690132"/>
    <n v="22.326190828778838"/>
    <n v="0.13267837448098629"/>
    <n v="42.844807712570756"/>
    <n v="146.19067351841429"/>
  </r>
  <r>
    <x v="0"/>
    <n v="224"/>
    <n v="2"/>
    <s v="352HYB"/>
    <x v="0"/>
    <x v="0"/>
    <n v="0"/>
    <n v="32.5"/>
    <n v="289.39999999999998"/>
    <n v="1"/>
    <x v="2"/>
    <n v="10.9"/>
    <n v="9.8000000000000007"/>
    <n v="6.1"/>
    <n v="1.0999999999999996"/>
    <n v="3.7000000000000011"/>
    <n v="4.8000000000000007"/>
    <m/>
    <n v="6.128000000000001"/>
    <n v="6.4680000000000009"/>
    <n v="4.5280000000000005"/>
    <n v="4.5239999999999991"/>
    <n v="3.9240000000000004"/>
    <n v="3.2039999999999997"/>
    <n v="16"/>
    <n v="45.8"/>
    <n v="730.8"/>
    <x v="1"/>
    <x v="0"/>
    <n v="43.2"/>
    <n v="42.9"/>
    <n v="35.299999999999997"/>
    <n v="18.5"/>
    <n v="83.079100853488939"/>
    <n v="5219.1952738178825"/>
    <n v="194.71906954326082"/>
    <n v="20"/>
    <n v="315.89999999999998"/>
    <n v="394.875"/>
    <x v="58"/>
    <n v="0.71598730123269083"/>
    <n v="2566.5900614097877"/>
    <n v="3445.6667796908159"/>
    <n v="0.26529279533838168"/>
    <n v="6012.5221338959418"/>
    <n v="7.8662839965114344"/>
    <n v="3108.1641110650644"/>
    <n v="5982.3803858134033"/>
    <n v="38.684945790944212"/>
    <m/>
    <n v="9129.2294426694134"/>
    <n v="527.59093372437746"/>
    <n v="3573.6379634467885"/>
    <n v="7184.814140795329"/>
    <n v="904.67095503222276"/>
    <n v="1.5766049838735832"/>
    <n v="11664.699664258214"/>
    <n v="283.33702807031563"/>
    <n v="181.1050158277715"/>
    <n v="226.0871012144909"/>
    <n v="49.234004514116059"/>
    <n v="33.248132312980296"/>
    <n v="230.61032782932614"/>
    <n v="85.888125355851827"/>
    <n v="1.3425076452599389"/>
    <n v="1.9247311827956988"/>
    <n v="2.0105042016806722"/>
    <n v="42.687411443202642"/>
    <n v="34.046291974410366"/>
    <n v="30.636347838399701"/>
    <n v="57.308176218856147"/>
    <n v="65.52995982171457"/>
    <n v="61.59450605325317"/>
    <n v="3564.0281806879402"/>
    <n v="6506.423539162869"/>
    <n v="11089.92954828015"/>
    <n v="5098.3633708011694"/>
    <n v="1019.4778284293411"/>
    <n v="16552.009946125156"/>
    <n v="1.8255813953488376"/>
    <n v="21.532298447671504"/>
    <n v="39.308963445167763"/>
    <n v="-455.86406962287583"/>
    <n v="-524.04315334946568"/>
    <n v="-1999.3850514016813"/>
    <n v="9.6097827588482687"/>
    <n v="678.39060163245995"/>
    <n v="688.00038439130822"/>
    <n v="7422.7805034557423"/>
    <n v="44.84519117385755"/>
    <n v="2.0265483856201172"/>
    <n v="0.73962032794952393"/>
    <m/>
    <n v="1.2889439683570352"/>
    <n v="4.884239673614502"/>
    <n v="1.6598340272903442"/>
    <n v="0.42172705927524923"/>
    <n v="3.0201735496520996"/>
    <n v="3.0201735496520996"/>
    <n v="0.85426744289281431"/>
    <n v="2.4192440509796143"/>
    <n v="0.96911048889160156"/>
    <n v="0.25588798522949219"/>
    <n v="1.6165180206298828"/>
    <n v="1.6165180206298828"/>
    <n v="0.58010264775747034"/>
    <n v="0.56829261779785156"/>
    <n v="0.43172314763069153"/>
    <n v="0.48297974906071062"/>
    <n v="0.98009628057479858"/>
    <n v="0.51185697317123413"/>
    <n v="0.62548889233201543"/>
    <n v="52.013189454986431"/>
    <n v="25.48485193599701"/>
    <m/>
    <n v="77.498041390983445"/>
    <n v="0.38420816379679984"/>
    <n v="51.590365539484388"/>
    <n v="25.229316875750175"/>
    <n v="1.1683525004753503"/>
    <m/>
    <n v="77.988034915709918"/>
    <n v="12.7637122776348"/>
    <n v="34.632500338775046"/>
    <n v="18.385076147364817"/>
    <n v="14.624169015500343"/>
    <n v="2.5486103678465329E-2"/>
    <n v="67.667231605318662"/>
    <n v="4.4544865884224745E-2"/>
    <n v="-0.73720023645651822"/>
    <n v="-0.39323239142659133"/>
    <n v="-3.843853777291302E-2"/>
    <n v="-1.2112760857649529"/>
    <n v="-2.3230460022439559E-2"/>
    <n v="-0.48887433774181133"/>
    <n v="0.48996902906814177"/>
    <n v="0.48903155874018889"/>
    <n v="0.53086193510494595"/>
    <n v="67.115489012910629"/>
    <n v="66.151641845115932"/>
    <n v="51.180607684344693"/>
    <n v="32.884510987089364"/>
    <n v="32.350240524739746"/>
    <n v="27.169836435158288"/>
    <n v="20.254109047084636"/>
    <n v="28.089736501458177"/>
    <n v="53.562113903293067"/>
    <n v="49.968869767410183"/>
    <n v="5.2182683547502533"/>
    <n v="103.53098367070325"/>
    <n v="1.3868660643703503"/>
    <x v="58"/>
    <x v="58"/>
    <x v="58"/>
    <n v="31.336256492399752"/>
    <n v="-2.8604196257080012"/>
    <n v="-10.955125678332426"/>
    <n v="28.475836866691751"/>
    <n v="110.04507659985173"/>
    <n v="-10.045076599851717"/>
    <n v="-0.54453741715320803"/>
    <n v="14.378391291690409"/>
    <n v="-9.7046603540933596"/>
    <n v="-16.957865200709342"/>
    <n v="6.8442407283853584"/>
    <n v="6.8442407283853584"/>
    <n v="16.957865200709342"/>
    <n v="32.870217187607906"/>
    <n v="27.128125434755155"/>
    <n v="-239.27400954995531"/>
    <n v="25.542948754993333"/>
    <n v="24.671791814744793"/>
    <n v="0.73621743161237019"/>
    <n v="0.56947618031458069"/>
    <n v="0.42341783612563139"/>
    <n v="1.7507653486744443"/>
    <n v="1.5000933707550574"/>
    <n v="1.3700477359799963"/>
    <n v="30.802080154589937"/>
    <x v="58"/>
    <m/>
    <n v="49.244807593225659"/>
    <m/>
    <n v="238.76037284403677"/>
    <n v="145.68085333333332"/>
    <n v="126.59368537815125"/>
    <n v="0.84877920128894302"/>
    <n v="1.139363196543383"/>
    <n v="0.76552830103393132"/>
    <m/>
    <n v="54.033251231527103"/>
    <n v="43.226600985221673"/>
    <x v="58"/>
    <x v="58"/>
    <n v="111.3376816336132"/>
    <n v="41.517046563317741"/>
    <n v="44.036697247706428"/>
    <n v="51.117723642515735"/>
    <n v="0.79331588621458671"/>
    <m/>
    <n v="91.292294426694127"/>
    <n v="165.52009946125153"/>
    <n v="32.700000000000003"/>
    <n v="43.9"/>
    <n v="3.3799999999999998E-3"/>
    <n v="76.603380000000001"/>
    <n v="0.10174000000000001"/>
    <n v="37.200000000000003"/>
    <n v="71.599999999999994"/>
    <n v="0.46299999999999997"/>
    <n v="0"/>
    <n v="109.26300000000001"/>
    <n v="6.6199999999999992"/>
    <n v="47.6"/>
    <n v="95.7"/>
    <n v="12.05"/>
    <n v="2.0999999999999998E-2"/>
    <n v="155.37100000000001"/>
    <n v="43"/>
    <n v="78.5"/>
    <n v="133.80000000000001"/>
    <x v="58"/>
    <x v="35"/>
    <n v="199.7"/>
    <n v="-5.7999999999999972"/>
    <n v="-6.9000000000000057"/>
    <n v="-12.700000000000003"/>
    <n v="90.436999999999983"/>
    <n v="45.286429644466693"/>
    <n v="0.66268132209777841"/>
    <n v="0.32469332396984096"/>
    <n v="0"/>
    <n v="0.98737464606761949"/>
    <n v="4.9692254439353944E-3"/>
    <n v="0.61745825815200805"/>
    <n v="0.30195657444107843"/>
    <n v="1.398340353488922E-2"/>
    <n v="0"/>
    <n v="0.93339823612797579"/>
    <n v="0.16015395617485045"/>
    <n v="0.46129659271240236"/>
    <n v="0.24488480186462402"/>
    <n v="0.19479042148590087"/>
    <n v="3.3946878433227534E-4"/>
    <n v="0.90131128484725931"/>
    <n v="0.24436582565307616"/>
    <n v="0.33890267089009285"/>
    <n v="0.64622690424323093"/>
    <n v="0.60287441374380379"/>
    <n v="6.2958407700061808E-2"/>
    <n v="1.2491013179870347"/>
    <n v="0.37309243249893187"/>
    <n v="-3.6946096449014421E-2"/>
    <n v="0.33614633604991739"/>
    <n v="110.99107516183903"/>
    <n v="-3.3287448017908054E-2"/>
    <n v="0.31570308185905893"/>
    <n v="25.274417480226841"/>
    <n v="0.26172667191941523"/>
    <n v="20.953197963252158"/>
    <n v="0.34779003313977541"/>
    <n v="27.843220412276064"/>
    <n v="-8.6063361220360179E-2"/>
    <n v="43.413133142292885"/>
    <n v="159.87494138731893"/>
  </r>
  <r>
    <x v="0"/>
    <n v="225"/>
    <n v="2"/>
    <n v="3335"/>
    <x v="5"/>
    <x v="0"/>
    <n v="0"/>
    <n v="30"/>
    <n v="283.39999999999998"/>
    <n v="0"/>
    <x v="2"/>
    <n v="10.5"/>
    <n v="9.1999999999999993"/>
    <n v="6.2"/>
    <n v="1.3000000000000007"/>
    <n v="2.9999999999999991"/>
    <n v="4.3"/>
    <m/>
    <n v="5.863999999999999"/>
    <n v="5.016"/>
    <n v="3.6420000000000003"/>
    <n v="4.0640000000000001"/>
    <n v="2.1960000000000002"/>
    <n v="3.66"/>
    <n v="15.2"/>
    <n v="45"/>
    <n v="684"/>
    <x v="3"/>
    <x v="2"/>
    <n v="49.5"/>
    <n v="48.5"/>
    <n v="35.700000000000003"/>
    <n v="5.9"/>
    <n v="137.57040922044328"/>
    <n v="8642.4482480466886"/>
    <n v="238.23633933002193"/>
    <n v="0"/>
    <n v="350.6"/>
    <n v="350.6"/>
    <x v="59"/>
    <n v="0.7311022385325856"/>
    <n v="2832.4398754060667"/>
    <n v="3985.4684972527843"/>
    <n v="0.52554710372578639"/>
    <n v="6818.4339197625777"/>
    <n v="14.939756466200238"/>
    <n v="3539.8535709352118"/>
    <n v="6389.0040060781866"/>
    <n v="112.81484551273195"/>
    <n v="8.6337891974029564"/>
    <n v="10050.306211723535"/>
    <n v="990.10066441185518"/>
    <n v="4829.3517639666861"/>
    <n v="7795.4761172680246"/>
    <n v="3041.3218721174285"/>
    <n v="33.254013876448809"/>
    <n v="15699.403767228589"/>
    <n v="293.80657199645066"/>
    <n v="403.50696825036096"/>
    <n v="355.23879389864044"/>
    <n v="64.310335957195008"/>
    <n v="92.107013787962458"/>
    <n v="218.50322807503656"/>
    <n v="100.462293656417"/>
    <n v="1.4070796460176993"/>
    <n v="1.8048780487804876"/>
    <n v="1.6141868512110726"/>
    <n v="41.540915534819675"/>
    <n v="35.221350438119231"/>
    <n v="30.76137053081991"/>
    <n v="58.451376725985206"/>
    <n v="63.570242254166423"/>
    <n v="49.654599836081275"/>
    <n v="3826.8687253353642"/>
    <n v="5665.6324787282101"/>
    <n v="10724.566257098375"/>
    <n v="7796.1399559728743"/>
    <n v="1232.0650530348003"/>
    <n v="19125.009800517466"/>
    <n v="1.4804878048780488"/>
    <n v="20.009760858955588"/>
    <n v="29.624206930209862"/>
    <n v="-287.01515440015237"/>
    <n v="723.37152734997653"/>
    <n v="-795.70868008497746"/>
    <n v="1002.483038631322"/>
    <n v="2129.8436385398145"/>
    <n v="3132.3266771711365"/>
    <n v="9074.703588793931"/>
    <n v="47.449406214413528"/>
    <n v="2.2752737998962402"/>
    <n v="0.64262360334396362"/>
    <m/>
    <n v="1.3207919107214601"/>
    <n v="4.9444446563720703"/>
    <n v="2.0439178943634033"/>
    <n v="0.38782673312931404"/>
    <n v="3.2345321178436279"/>
    <n v="3.2345321178436279"/>
    <n v="1.005524200500276"/>
    <n v="2.2429633140563965"/>
    <n v="1.4811090230941772"/>
    <n v="0.22954718768596649"/>
    <n v="1.3706481456756592"/>
    <n v="1.3706481456756592"/>
    <n v="0.83801831105449254"/>
    <n v="0.52848845720291138"/>
    <n v="0.31052687764167786"/>
    <n v="0.41377073985478274"/>
    <n v="1.0857589244842529"/>
    <n v="0.53221589326858521"/>
    <n v="0.67462659539123238"/>
    <n v="64.445762382927938"/>
    <n v="25.611561267184364"/>
    <m/>
    <n v="90.057323650112295"/>
    <n v="0.73868799026803855"/>
    <n v="72.351700570606724"/>
    <n v="24.778265516274033"/>
    <n v="3.6490324118049853"/>
    <n v="0.27926268457691217"/>
    <n v="101.05826118326264"/>
    <n v="22.207594674986545"/>
    <n v="71.527964733068401"/>
    <n v="17.894296193919928"/>
    <n v="41.685821844205776"/>
    <n v="0.455795524560272"/>
    <n v="131.56387829575439"/>
    <n v="1.0000852302863954"/>
    <n v="2.1789726508922675"/>
    <n v="1.6602621858256839"/>
    <n v="0.71872165342534411"/>
    <n v="-5.883827410988017E-2"/>
    <n v="-7.5754159173666444E-2"/>
    <n v="-0.4917120944538646"/>
    <n v="0.39741265088934719"/>
    <n v="0.34246970452468312"/>
    <n v="0.25017203076724953"/>
    <n v="71.560823452083099"/>
    <n v="71.594048545325322"/>
    <n v="54.367479630141482"/>
    <n v="28.439176547916912"/>
    <n v="24.518792651043388"/>
    <n v="13.601222786769569"/>
    <n v="20.224559485705583"/>
    <n v="17.59331163484751"/>
    <n v="44.375117148212325"/>
    <n v="84.647285337258182"/>
    <n v="6.5572460276592297"/>
    <n v="129.02240248547051"/>
    <n v="0.86989838504429229"/>
    <x v="59"/>
    <x v="59"/>
    <x v="59"/>
    <n v="52.12714108490114"/>
    <n v="7.184953881426523"/>
    <n v="7.2550418478888909"/>
    <n v="59.312094966327663"/>
    <n v="87.886191028144395"/>
    <n v="12.113808971855615"/>
    <n v="45.047143778776004"/>
    <n v="51.303405247362818"/>
    <n v="0.30098455907241828"/>
    <n v="-0.82373583753832236"/>
    <n v="6.8839693223541047"/>
    <n v="6.8839693223541047"/>
    <n v="0.82373583753832236"/>
    <n v="1.1385162076936304"/>
    <n v="27.782288949292301"/>
    <n v="95.810904787426978"/>
    <n v="27.964141302207864"/>
    <n v="21.673864975004605"/>
    <n v="0.79034880075917435"/>
    <n v="0.69457628202249122"/>
    <n v="0.68273373103043078"/>
    <n v="1.6711506482362792"/>
    <n v="1.4476800122980817"/>
    <n v="1.2274453025628236"/>
    <n v="40.764109599368332"/>
    <x v="59"/>
    <m/>
    <n v="60.424699941940816"/>
    <m/>
    <n v="207.02999032448375"/>
    <n v="102.88561170731708"/>
    <n v="84.152080830449833"/>
    <n v="1.0990068619189624"/>
    <n v="1.9865925472434574"/>
    <n v="1.7600385022900689"/>
    <m/>
    <n v="51.257309941520468"/>
    <n v="51.257309941520468"/>
    <x v="59"/>
    <x v="59"/>
    <n v="71.002999073088702"/>
    <n v="71.724961613013036"/>
    <n v="40.952380952380949"/>
    <n v="33.036075747486755"/>
    <n v="0.99226840425599117"/>
    <m/>
    <n v="100.50306211723534"/>
    <n v="191.25009800517466"/>
    <n v="33.9"/>
    <n v="47.7"/>
    <n v="6.2899999999999996E-3"/>
    <n v="81.606290000000001"/>
    <n v="0.19611000000000001"/>
    <n v="49.2"/>
    <n v="88.8"/>
    <n v="1.5680000000000001"/>
    <n v="0.12"/>
    <n v="139.68800000000002"/>
    <n v="11.85"/>
    <n v="57.8"/>
    <n v="93.3"/>
    <n v="36.4"/>
    <n v="0.39800000000000002"/>
    <n v="187.898"/>
    <n v="41"/>
    <n v="60.7"/>
    <n v="114.9"/>
    <x v="59"/>
    <x v="2"/>
    <n v="204.9"/>
    <n v="8.2000000000000028"/>
    <n v="28.099999999999994"/>
    <n v="36.299999999999997"/>
    <n v="65.211999999999989"/>
    <n v="31.826256710590528"/>
    <n v="0.77131781816482536"/>
    <n v="0.30653145879507071"/>
    <n v="0"/>
    <n v="1.0778492769598957"/>
    <n v="9.6965504156112676E-3"/>
    <n v="1.0056076040267945"/>
    <n v="0.34439013901883087"/>
    <n v="5.0717463607788081E-2"/>
    <n v="3.881438541412353E-3"/>
    <n v="1.4045966451948257"/>
    <n v="0.26579115271568299"/>
    <n v="0.85608101534843439"/>
    <n v="0.21416752611100676"/>
    <n v="0.49891592502593995"/>
    <n v="5.4551796197891238E-3"/>
    <n v="1.5746196461051702"/>
    <n v="0.21668026745319366"/>
    <n v="0.18848981472849846"/>
    <n v="0.47542258009314542"/>
    <n v="0.90688731386348975"/>
    <n v="7.0252497911453243E-2"/>
    <n v="1.3823098939566352"/>
    <n v="0.78892733657360081"/>
    <n v="0.1559003242903324"/>
    <n v="0.94482766086393322"/>
    <n v="83.499602017601816"/>
    <n v="0.18670786509553475"/>
    <n v="-2.2286751238190572E-2"/>
    <n v="-1.612283275669713"/>
    <n v="0.30446061699673943"/>
    <n v="22.025496477151798"/>
    <n v="-0.19230975214853507"/>
    <n v="-13.912202537889677"/>
    <n v="0.4967703691452745"/>
    <n v="33.572044987561569"/>
    <n v="148.23014788204068"/>
  </r>
  <r>
    <x v="0"/>
    <n v="226"/>
    <n v="2"/>
    <s v="354A"/>
    <x v="1"/>
    <x v="0"/>
    <n v="0"/>
    <n v="31"/>
    <n v="263.8"/>
    <n v="1"/>
    <x v="2"/>
    <n v="10.3"/>
    <n v="8.9"/>
    <n v="5.9"/>
    <n v="1.4000000000000004"/>
    <n v="3"/>
    <n v="4.4000000000000004"/>
    <m/>
    <n v="6.4960000000000004"/>
    <n v="5.976"/>
    <n v="5.0140000000000002"/>
    <n v="4.8899999999999997"/>
    <n v="4.3379999999999992"/>
    <n v="4.0960000000000001"/>
    <n v="15.6"/>
    <n v="43.4"/>
    <n v="682"/>
    <x v="5"/>
    <x v="1"/>
    <n v="46.8"/>
    <n v="48"/>
    <n v="39.299999999999997"/>
    <n v="5.4"/>
    <n v="85.061692717227373"/>
    <n v="5343.745659881658"/>
    <n v="210.53184653184653"/>
    <n v="0"/>
    <n v="429"/>
    <n v="429"/>
    <x v="60"/>
    <n v="0.90756994786128009"/>
    <n v="2721.6992612765507"/>
    <n v="3576.8555246383671"/>
    <n v="0.67672461994882205"/>
    <n v="6299.2315105348662"/>
    <n v="14.209412943570586"/>
    <n v="3294.9936477957517"/>
    <n v="6182.3592154518228"/>
    <n v="93.83938094882231"/>
    <n v="15.540820555325324"/>
    <n v="9586.7330647517192"/>
    <n v="688.81449440530457"/>
    <n v="4128.0304600082891"/>
    <n v="6451.0593659345213"/>
    <n v="1677.1135515955243"/>
    <n v="10.603372358060508"/>
    <n v="12266.806749896396"/>
    <n v="298.86377765607756"/>
    <n v="191.43383465319116"/>
    <n v="238.70300957446116"/>
    <n v="52.117671501745548"/>
    <n v="59.502629443752667"/>
    <n v="236.86397189213233"/>
    <n v="19.192867891621322"/>
    <n v="1.3141993957703928"/>
    <n v="1.8762886597938144"/>
    <n v="1.5627450980392155"/>
    <n v="43.206846052963243"/>
    <n v="34.370349372829715"/>
    <n v="33.652037927826278"/>
    <n v="56.782410975948672"/>
    <n v="64.488696761391836"/>
    <n v="52.589557310740275"/>
    <n v="3236.6282208621715"/>
    <n v="4579.6620960137425"/>
    <n v="9138.4696287487332"/>
    <n v="6780.7649809127315"/>
    <n v="1189.961380685538"/>
    <n v="16329.957229793265"/>
    <n v="1.4149484536082473"/>
    <n v="19.820187985288111"/>
    <n v="28.044544340008169"/>
    <n v="58.365426933580238"/>
    <n v="1602.6971194380803"/>
    <n v="338.88323449884228"/>
    <n v="891.40223914611761"/>
    <n v="1871.3972699207789"/>
    <n v="2762.7995090668965"/>
    <n v="6743.2241650415453"/>
    <n v="41.293581300622392"/>
    <n v="2.1060097217559814"/>
    <n v="0.80213016271591187"/>
    <n v="6.9129014020000001"/>
    <n v="1.3661518748939065"/>
    <n v="4.5340514183044434"/>
    <n v="1.7479561567306519"/>
    <n v="0.40747270106911082"/>
    <n v="3.0786173343658447"/>
    <n v="3.0786173343658447"/>
    <n v="0.89867807601909688"/>
    <n v="2.0460338592529297"/>
    <n v="1.1710927486419678"/>
    <n v="0.27868032455444336"/>
    <n v="1.5980875492095947"/>
    <n v="1.5980875492095947"/>
    <n v="0.76052467840066218"/>
    <n v="0.45303252339363098"/>
    <n v="0.30523023009300232"/>
    <n v="0.39178956473107651"/>
    <n v="1.091105580329895"/>
    <n v="0.60187488794326782"/>
    <n v="0.67231575644941455"/>
    <n v="57.319251039444886"/>
    <n v="28.691037039894812"/>
    <n v="4.6781305740121293E-2"/>
    <n v="86.057069385079828"/>
    <n v="0.64426208910069727"/>
    <n v="57.595044330529731"/>
    <n v="25.191426084996628"/>
    <n v="2.8889554483520441"/>
    <n v="0.47844239551893575"/>
    <n v="86.153868259397356"/>
    <n v="14.093377782974409"/>
    <n v="48.343065378888738"/>
    <n v="17.977833178186142"/>
    <n v="26.801742854154906"/>
    <n v="0.16945117345049676"/>
    <n v="93.29209258468029"/>
    <n v="8.7998976652298461E-3"/>
    <n v="0.50987316609163813"/>
    <n v="0.28940092798401851"/>
    <n v="2.5072117371349571E-2"/>
    <n v="-0.66085563940292802"/>
    <n v="-0.3181464504452895"/>
    <n v="-0.51525663620074902"/>
    <n v="0.50054800995481874"/>
    <n v="0.43738877845855334"/>
    <n v="0.3718802901157568"/>
    <n v="66.606092269954331"/>
    <n v="66.851373587914864"/>
    <n v="51.819038505335513"/>
    <n v="33.339546936592676"/>
    <n v="29.24004063189448"/>
    <n v="19.270479072883742"/>
    <n v="14.662978501842279"/>
    <n v="13.97851315314476"/>
    <n v="35.803570381556284"/>
    <n v="73.98530509579416"/>
    <n v="7.1620787265692449"/>
    <n v="109.78887547735044"/>
    <n v="0.95332016966324262"/>
    <x v="60"/>
    <x v="60"/>
    <x v="60"/>
    <n v="42.932065828687456"/>
    <n v="11.212912931851868"/>
    <n v="3.828805778624468"/>
    <n v="54.144978760539331"/>
    <n v="79.290945922350602"/>
    <n v="20.709054077649391"/>
    <n v="30.5173281755186"/>
    <n v="33.680086877046463"/>
    <n v="3.9993200250413814"/>
    <n v="-9.2519789516409929"/>
    <n v="7.2135929068104865"/>
    <n v="7.2135929068104865"/>
    <n v="9.2519789516409929"/>
    <n v="16.063845525571971"/>
    <n v="28.635111336974759"/>
    <n v="64.332907520571695"/>
    <n v="23.635007217953088"/>
    <n v="21.52768858883978"/>
    <n v="0.79388293442921198"/>
    <n v="0.61001900384107022"/>
    <n v="0.56554225316287654"/>
    <n v="1.7208480188280479"/>
    <n v="1.4731968518364909"/>
    <n v="1.3447707472736445"/>
    <n v="41.523470548603363"/>
    <x v="60"/>
    <m/>
    <n v="61.761858398045163"/>
    <m/>
    <n v="238.67442271903329"/>
    <n v="152.17024783505153"/>
    <n v="118.45842823529411"/>
    <n v="0.88237763299638061"/>
    <n v="1.1486845698151122"/>
    <n v="0.98861074394455506"/>
    <m/>
    <n v="62.903225806451616"/>
    <n v="62.903225806451616"/>
    <x v="60"/>
    <x v="60"/>
    <n v="55.48916963248066"/>
    <n v="69.668910345421438"/>
    <n v="42.71844660194175"/>
    <n v="31.945542682227401"/>
    <n v="1.1614301054317615"/>
    <m/>
    <n v="95.867330647517193"/>
    <n v="163.29957229793263"/>
    <n v="33.1"/>
    <n v="43.5"/>
    <n v="8.2299999999999995E-3"/>
    <n v="76.608230000000006"/>
    <n v="0.18378"/>
    <n v="38.799999999999997"/>
    <n v="72.8"/>
    <n v="1.105"/>
    <n v="0.183"/>
    <n v="112.88799999999999"/>
    <n v="8.51"/>
    <n v="51"/>
    <n v="79.7"/>
    <n v="20.72"/>
    <n v="0.13100000000000001"/>
    <n v="151.55099999999999"/>
    <n v="38.799999999999997"/>
    <n v="54.9"/>
    <n v="109.55"/>
    <x v="60"/>
    <x v="50"/>
    <n v="207.1"/>
    <n v="0"/>
    <n v="17.899999999999999"/>
    <n v="17.900000000000006"/>
    <n v="94.212000000000003"/>
    <n v="45.491067117334623"/>
    <n v="0.69708921790122991"/>
    <n v="0.34892662078142161"/>
    <n v="5.6893178538459997E-4"/>
    <n v="1.0465847704680362"/>
    <n v="8.3326796965599061E-3"/>
    <n v="0.67820698881149288"/>
    <n v="0.29664012637831266"/>
    <n v="3.4018721544742586E-2"/>
    <n v="5.6338697218894958E-3"/>
    <n v="1.0144997064564381"/>
    <n v="0.17411748142242431"/>
    <n v="0.59725730180740355"/>
    <n v="0.22210821866989139"/>
    <n v="0.33112374019622798"/>
    <n v="2.0934946894645692E-3"/>
    <n v="1.1525827553629875"/>
    <n v="0.17577661907672879"/>
    <n v="0.16757139632105827"/>
    <n v="0.42920546816289429"/>
    <n v="0.98546650740275521"/>
    <n v="9.5397169739007956E-2"/>
    <n v="1.3923659316067374"/>
    <n v="0.50243036973476407"/>
    <n v="0.12906873005725439"/>
    <n v="0.63149909979201846"/>
    <n v="79.561533801115061"/>
    <n v="0.16222504002989127"/>
    <n v="0.37786622515029933"/>
    <n v="27.138427950061665"/>
    <n v="0.34578116113870117"/>
    <n v="24.834072228389186"/>
    <n v="0.2397831762437499"/>
    <n v="17.22127572936586"/>
    <n v="0.10599798489495127"/>
    <n v="35.088068294682508"/>
    <n v="148.73963467420842"/>
  </r>
  <r>
    <x v="0"/>
    <n v="227"/>
    <n v="2"/>
    <n v="3390"/>
    <x v="2"/>
    <x v="0"/>
    <n v="0"/>
    <n v="29.5"/>
    <n v="255.8"/>
    <n v="2"/>
    <x v="2"/>
    <n v="13.1"/>
    <n v="11.4"/>
    <n v="8.5"/>
    <n v="1.6999999999999993"/>
    <n v="2.9000000000000004"/>
    <n v="4.5999999999999996"/>
    <m/>
    <n v="6.0739999999999998"/>
    <n v="5.0959999999999992"/>
    <n v="4.5380000000000003"/>
    <n v="4.444"/>
    <n v="4.3980000000000006"/>
    <n v="3.7"/>
    <n v="16.399999999999999"/>
    <n v="40.200000000000003"/>
    <n v="661.2"/>
    <x v="3"/>
    <x v="0"/>
    <n v="45.4"/>
    <n v="46.8"/>
    <n v="44.8"/>
    <n v="37.9"/>
    <n v="106.76004525809562"/>
    <n v="6706.8795632040828"/>
    <n v="227.90995771807764"/>
    <n v="0"/>
    <n v="396.2"/>
    <n v="396.2"/>
    <x v="61"/>
    <n v="0.77552392443611595"/>
    <n v="2698.7553975107953"/>
    <n v="3383.8883467240621"/>
    <n v="0.15791478951378957"/>
    <n v="6082.8016590243715"/>
    <n v="4.5277261607154804"/>
    <n v="3318.6127227517613"/>
    <n v="6896.2391214256113"/>
    <n v="113.88507563199339"/>
    <n v="4.4517975549109003"/>
    <n v="10333.188717364275"/>
    <n v="379.10183475869349"/>
    <n v="4225.1605884790724"/>
    <n v="7325.2305221715706"/>
    <n v="1359.8217985909655"/>
    <n v="3.8852051388313305"/>
    <n v="12914.09811438044"/>
    <n v="303.5990755957074"/>
    <n v="234.62812700146952"/>
    <n v="273.25185821424276"/>
    <n v="44.275523231497573"/>
    <n v="82.413442338846465"/>
    <n v="250.88219819296779"/>
    <n v="38.999218249632662"/>
    <n v="1.2538699690402477"/>
    <n v="2.0780487804878049"/>
    <n v="1.7337164750957852"/>
    <n v="44.366980033073318"/>
    <n v="32.116056461593899"/>
    <n v="32.717426730513708"/>
    <n v="55.630423880478915"/>
    <n v="66.738731964092693"/>
    <n v="56.722741745430838"/>
    <n v="3750.5180273518436"/>
    <n v="4164.9399088271857"/>
    <n v="9251.968503937007"/>
    <n v="7484.2872149110963"/>
    <n v="1069.2084542063822"/>
    <n v="16983.008702859508"/>
    <n v="1.1104972375690609"/>
    <n v="22.083943387018056"/>
    <n v="24.524158125915083"/>
    <n v="-431.90530460008222"/>
    <n v="2731.2992125984256"/>
    <n v="962.88334024036521"/>
    <n v="474.64256112722887"/>
    <n v="3160.2906133443848"/>
    <n v="3634.9331744716137"/>
    <n v="6649.8199854952327"/>
    <n v="39.155723828696928"/>
    <n v="2.7307853698730469"/>
    <n v="0.85508644580841064"/>
    <m/>
    <n v="1.6872552141454027"/>
    <n v="6.5012211799621582"/>
    <n v="1.8304561376571655"/>
    <n v="0.37075304505689127"/>
    <n v="2.8598287105560303"/>
    <n v="2.8598287105560303"/>
    <n v="0.86805729706274282"/>
    <n v="2.1834516525268555"/>
    <n v="1.2038390636444092"/>
    <n v="0.27639541029930115"/>
    <n v="1.7520973682403564"/>
    <n v="1.7520973682403564"/>
    <n v="0.73566274860504954"/>
    <n v="0.61594235897064209"/>
    <n v="0.29116687178611755"/>
    <n v="0.4371022015509653"/>
    <n v="1.1706315279006958"/>
    <n v="0.48751986026763916"/>
    <n v="0.75401235455022586"/>
    <n v="73.697217563883996"/>
    <n v="28.935170594127772"/>
    <m/>
    <n v="102.63238815801176"/>
    <n v="0.29435749213112228"/>
    <n v="60.745750268681192"/>
    <n v="25.56801653709006"/>
    <n v="3.2569180899621966"/>
    <n v="0.12731378461117329"/>
    <n v="89.697998680344625"/>
    <n v="8.2775052757983225"/>
    <n v="50.864133665819075"/>
    <n v="20.246600957125754"/>
    <n v="23.825401945870986"/>
    <n v="6.8072576988202821E-2"/>
    <n v="95.004209145804012"/>
    <n v="-0.9238849626905099"/>
    <n v="0.48238276958721699"/>
    <n v="-0.30512716048831012"/>
    <n v="-0.92510480680020024"/>
    <n v="-0.8983287820783743"/>
    <n v="-0.24051100407412232"/>
    <n v="-0.48376505272402781"/>
    <n v="0.39262229363063117"/>
    <n v="0.42090214416649019"/>
    <n v="0.39805260599044784"/>
    <n v="71.806979148161815"/>
    <n v="67.722525766890172"/>
    <n v="53.538821198708497"/>
    <n v="28.193020851838195"/>
    <n v="28.50455630365445"/>
    <n v="21.311267299802552"/>
    <n v="23.101029211290136"/>
    <n v="12.126925244303694"/>
    <n v="40.440558017510568"/>
    <n v="87.613425776390201"/>
    <n v="5.2126035619167386"/>
    <n v="128.05398379390076"/>
    <n v="0.52495172978600091"/>
    <x v="61"/>
    <x v="61"/>
    <x v="61"/>
    <n v="37.644721057391052"/>
    <n v="13.441091292786366"/>
    <n v="2.8007190961938049"/>
    <n v="51.08581235017742"/>
    <n v="73.68918947465913"/>
    <n v="26.310810525340866"/>
    <n v="30.670176605434264"/>
    <n v="27.763104454528939"/>
    <n v="8.11967571282206"/>
    <n v="-9.8816166028621133"/>
    <n v="5.3214155799643059"/>
    <n v="5.3214155799643059"/>
    <n v="9.8816166028621168"/>
    <n v="16.267173521036916"/>
    <n v="20.812782142270724"/>
    <n v="39.590651265200691"/>
    <n v="38.35598511355613"/>
    <n v="29.952980748563824"/>
    <n v="0.9678770998559918"/>
    <n v="0.60580965249355656"/>
    <n v="0.55756250242008554"/>
    <n v="1.7432535746495557"/>
    <n v="1.4328878608813114"/>
    <n v="1.3194265134615841"/>
    <n v="44.069265616350606"/>
    <x v="61"/>
    <m/>
    <n v="58.446344214927699"/>
    <m/>
    <n v="225.06671058823525"/>
    <n v="136.7438860487805"/>
    <n v="105.17943417624519"/>
    <n v="1.213322646754758"/>
    <n v="1.3386018128841162"/>
    <n v="1.1445574632272519"/>
    <m/>
    <n v="59.92135511191772"/>
    <n v="59.92135511191772"/>
    <x v="61"/>
    <x v="61"/>
    <n v="47.430058670025723"/>
    <n v="54.582870981219266"/>
    <n v="35.114503816793892"/>
    <n v="43.778661516386208"/>
    <n v="1.2999377053931698"/>
    <m/>
    <n v="103.33188717364274"/>
    <n v="169.8300870285951"/>
    <n v="32.299999999999997"/>
    <n v="40.5"/>
    <n v="1.89E-3"/>
    <n v="72.80189"/>
    <n v="5.4190000000000002E-2"/>
    <n v="41"/>
    <n v="85.2"/>
    <n v="1.407"/>
    <n v="5.5000000000000007E-2"/>
    <n v="127.66199999999999"/>
    <n v="4.83"/>
    <n v="52.2"/>
    <n v="90.5"/>
    <n v="16.8"/>
    <n v="4.8000000000000001E-2"/>
    <n v="159.548"/>
    <n v="36.200000000000003"/>
    <n v="40.200000000000003"/>
    <n v="89.3"/>
    <x v="61"/>
    <x v="51"/>
    <n v="185.8"/>
    <n v="4.7999999999999972"/>
    <n v="45"/>
    <n v="49.8"/>
    <n v="58.138000000000019"/>
    <n v="31.290635091496238"/>
    <n v="0.88204367446899412"/>
    <n v="0.34631001055240634"/>
    <n v="0"/>
    <n v="1.2283536850214005"/>
    <n v="3.5230117574214935E-3"/>
    <n v="0.75048701643943794"/>
    <n v="0.31588159438847135"/>
    <n v="4.0237789957523348E-2"/>
    <n v="1.572905790805817E-3"/>
    <n v="1.1081793065762386"/>
    <n v="0.10546071481704712"/>
    <n v="0.62840399122238155"/>
    <n v="0.25013784632086755"/>
    <n v="0.29435235786437985"/>
    <n v="8.4100673675537106E-4"/>
    <n v="1.1737352021443843"/>
    <n v="0.22297113394737245"/>
    <n v="0.11704908245801926"/>
    <n v="0.39033226598501203"/>
    <n v="1.0570559819921477"/>
    <n v="6.2890061974525444E-2"/>
    <n v="1.4009549547543199"/>
    <n v="0.52751588249206549"/>
    <n v="0.19883251193045209"/>
    <n v="0.72634839442251764"/>
    <n v="72.625738081443174"/>
    <n v="0.27377692424616668"/>
    <n v="0.29277564817808122"/>
    <n v="20.898291353659133"/>
    <n v="0.17260126973291934"/>
    <n v="12.3202583457216"/>
    <n v="0.22721975260993554"/>
    <n v="16.218919233543964"/>
    <n v="-5.4618482877016206E-2"/>
    <n v="16.328488999005682"/>
    <n v="132.62382160787109"/>
  </r>
  <r>
    <x v="0"/>
    <n v="228"/>
    <n v="2"/>
    <n v="3382"/>
    <x v="3"/>
    <x v="0"/>
    <n v="0"/>
    <n v="26"/>
    <m/>
    <m/>
    <x v="4"/>
    <m/>
    <m/>
    <m/>
    <m/>
    <m/>
    <m/>
    <m/>
    <m/>
    <m/>
    <m/>
    <m/>
    <m/>
    <m/>
    <m/>
    <m/>
    <m/>
    <x v="6"/>
    <x v="7"/>
    <m/>
    <m/>
    <m/>
    <m/>
    <n v="113.23345234885515"/>
    <n v="7113.5519434597791"/>
    <m/>
    <m/>
    <m/>
    <m/>
    <x v="2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0"/>
    <x v="20"/>
    <x v="20"/>
    <m/>
    <m/>
    <m/>
    <m/>
    <m/>
    <m/>
    <m/>
    <m/>
    <m/>
    <m/>
    <m/>
    <m/>
    <m/>
    <m/>
    <m/>
    <m/>
    <m/>
    <m/>
    <m/>
    <m/>
    <m/>
    <m/>
    <m/>
    <m/>
    <m/>
    <x v="20"/>
    <m/>
    <m/>
    <m/>
    <m/>
    <m/>
    <m/>
    <m/>
    <m/>
    <m/>
    <m/>
    <m/>
    <m/>
    <x v="20"/>
    <x v="20"/>
    <m/>
    <m/>
    <m/>
    <m/>
    <m/>
    <m/>
    <m/>
    <m/>
    <m/>
    <m/>
    <m/>
    <m/>
    <m/>
    <m/>
    <m/>
    <m/>
    <m/>
    <m/>
    <m/>
    <m/>
    <m/>
    <m/>
    <m/>
    <m/>
    <m/>
    <m/>
    <m/>
    <x v="20"/>
    <x v="1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n v="229"/>
    <n v="2"/>
    <n v="1311"/>
    <x v="6"/>
    <x v="1"/>
    <n v="4"/>
    <n v="32.5"/>
    <n v="298.2"/>
    <n v="2"/>
    <x v="2"/>
    <n v="14.1"/>
    <n v="13.2"/>
    <n v="10.9"/>
    <n v="0.90000000000000036"/>
    <n v="2.2999999999999989"/>
    <n v="3.1999999999999993"/>
    <m/>
    <n v="6.3449999999999998"/>
    <n v="5.9120000000000008"/>
    <n v="4.032"/>
    <n v="5.03"/>
    <n v="4.2219999999999995"/>
    <n v="6.0020000000000007"/>
    <n v="18.399999999999999"/>
    <n v="41.4"/>
    <n v="766.8"/>
    <x v="4"/>
    <x v="1"/>
    <n v="54.6"/>
    <n v="56.3"/>
    <n v="52.6"/>
    <n v="53.6"/>
    <n v="254.012825049501"/>
    <n v="15957.593695259753"/>
    <n v="354.37106776581521"/>
    <n v="10"/>
    <n v="505.8"/>
    <n v="562"/>
    <x v="62"/>
    <n v="1"/>
    <n v="3417.3094661978803"/>
    <n v="4035.6001764635112"/>
    <n v="0.66675133350266702"/>
    <n v="7453.5763939948938"/>
    <n v="17.632664338010379"/>
    <n v="4415.1869680257569"/>
    <n v="7682.7441104274922"/>
    <n v="257.26035257738533"/>
    <n v="15.939303133666996"/>
    <n v="12371.130734164301"/>
    <n v="990.00782796887222"/>
    <n v="5250.5145153020003"/>
    <n v="8718.6637352757298"/>
    <n v="2537.4560115757158"/>
    <n v="14.662808094572474"/>
    <n v="16521.29707024802"/>
    <n v="351.25388144067193"/>
    <n v="377.28784873488354"/>
    <n v="362.70882705012502"/>
    <n v="71.276964416276897"/>
    <n v="75.938867934203941"/>
    <n v="260.51028099742723"/>
    <n v="94.17451134983979"/>
    <n v="1.1809290953545231"/>
    <n v="1.7400722021660655"/>
    <n v="1.6605351170568563"/>
    <n v="45.847916296277532"/>
    <n v="35.689437472620916"/>
    <n v="31.780280282940147"/>
    <n v="54.143138315652926"/>
    <n v="62.102198057051574"/>
    <n v="52.772271439731725"/>
    <n v="4437.9036126493302"/>
    <n v="4935.5361868618465"/>
    <n v="10641.994968200461"/>
    <n v="14622.312056083138"/>
    <n v="1268.5551686892845"/>
    <n v="26080.841635367477"/>
    <n v="1.1121323529411764"/>
    <n v="17.015952455426962"/>
    <n v="18.923991241789178"/>
    <n v="-22.716644623573302"/>
    <n v="2747.2079235656456"/>
    <n v="1455.9361102527891"/>
    <n v="812.61090265267012"/>
    <n v="3783.1275484138832"/>
    <n v="4595.7384510665534"/>
    <n v="13709.710901203176"/>
    <n v="52.566213517480328"/>
    <n v="2.8967335224151611"/>
    <n v="1.6018804311752319"/>
    <n v="7.5959520339999997"/>
    <n v="2.1960797855727159"/>
    <n v="5.6998047828674316"/>
    <n v="2.7273197174072266"/>
    <n v="0.8801951111116868"/>
    <n v="3.2816627025604248"/>
    <n v="3.2816627025604248"/>
    <n v="1.5924566495729127"/>
    <n v="2.1656763553619385"/>
    <n v="2.3221926689147949"/>
    <n v="0.56203615665435791"/>
    <n v="1.7015764713287354"/>
    <n v="1.7015764713287354"/>
    <n v="1.2974487303777751"/>
    <n v="0.98587417602539062"/>
    <n v="0.44260597229003906"/>
    <n v="0.6704012001095353"/>
    <n v="1.239374041557312"/>
    <n v="0.45303022861480713"/>
    <n v="0.96840893945121054"/>
    <n v="98.99034887202059"/>
    <n v="64.645489507242118"/>
    <n v="5.0646111478917961E-2"/>
    <n v="163.68648449074163"/>
    <n v="1.0050274452848755"/>
    <n v="120.41626473936077"/>
    <n v="67.623138059203839"/>
    <n v="8.442417039007502"/>
    <n v="0.52307416598559486"/>
    <n v="197.00489400355769"/>
    <n v="21.440365446554161"/>
    <n v="121.92706315465024"/>
    <n v="49.002042569360995"/>
    <n v="43.17675446328893"/>
    <n v="0.24949889257333047"/>
    <n v="214.35535907987349"/>
    <n v="2.3798863937725758"/>
    <n v="1.5773150069377999"/>
    <n v="2.0267549835652745"/>
    <n v="1.53042256195287"/>
    <n v="0.13734531048086104"/>
    <n v="0.21268918228298009"/>
    <n v="-1.6928268627129859"/>
    <n v="0.65304840566648437"/>
    <n v="0.56157810745560932"/>
    <n v="0.40189635755605485"/>
    <n v="60.475578774874137"/>
    <n v="61.123489011996924"/>
    <n v="56.880809361625317"/>
    <n v="39.493480300689434"/>
    <n v="34.325613280440962"/>
    <n v="22.86019009727756"/>
    <n v="43.752145674007622"/>
    <n v="21.844977927586598"/>
    <n v="71.344061982412242"/>
    <n v="181.22513989859965"/>
    <n v="5.7469383808180181"/>
    <n v="252.56920188101191"/>
    <n v="0.49928929406916639"/>
    <x v="62"/>
    <x v="62"/>
    <x v="62"/>
    <n v="76.664119065353148"/>
    <n v="45.778160131617241"/>
    <n v="1.6746876424245838"/>
    <n v="122.44227919697038"/>
    <n v="62.612456716870781"/>
    <n v="37.387543283129233"/>
    <n v="99.585043741598994"/>
    <n v="78.17491748064262"/>
    <n v="27.157064641774397"/>
    <n v="1.5107984152894716"/>
    <n v="18.621095489842844"/>
    <n v="18.621095489842844"/>
    <n v="-1.5107984152894716"/>
    <n v="-1.2546464703581137"/>
    <n v="27.536574054786005"/>
    <n v="40.676810593315999"/>
    <n v="55.564307877454212"/>
    <n v="21.99963711475446"/>
    <n v="1.3581387449698752"/>
    <n v="1.1879008094810088"/>
    <n v="1.0771783605607552"/>
    <n v="1.6169774949034585"/>
    <n v="1.3405636538530969"/>
    <n v="1.2044882982075058"/>
    <n v="56.065338153252853"/>
    <x v="62"/>
    <n v="26.180471910373878"/>
    <n v="57.894279853534428"/>
    <n v="54.049979383973778"/>
    <n v="185.67238533007333"/>
    <n v="91.321161010830352"/>
    <n v="95.800135117056882"/>
    <n v="1.560131581907338"/>
    <n v="2.9865145024643049"/>
    <n v="2.4239972794165059"/>
    <n v="76.767138294436464"/>
    <n v="73.291601460615553"/>
    <n v="65.962441314553999"/>
    <x v="62"/>
    <x v="62"/>
    <n v="32.30399912595211"/>
    <n v="64.116132594358362"/>
    <n v="22.695035460992905"/>
    <n v="30.660375215350332"/>
    <n v="1.2318837754116208"/>
    <n v="48.437524322417374"/>
    <n v="123.71130734164301"/>
    <n v="260.80841635367472"/>
    <n v="40.9"/>
    <n v="48.3"/>
    <n v="7.9799999999999992E-3"/>
    <n v="89.207979999999992"/>
    <n v="0.21444000000000002"/>
    <n v="55.4"/>
    <n v="96.4"/>
    <n v="3.2280000000000002"/>
    <n v="0.2"/>
    <n v="155.22800000000001"/>
    <n v="12.040000000000001"/>
    <n v="59.8"/>
    <n v="99.3"/>
    <n v="28.9"/>
    <n v="0.16699999999999998"/>
    <n v="188.167"/>
    <n v="54.4"/>
    <n v="60.5"/>
    <n v="130.44999999999999"/>
    <x v="62"/>
    <x v="52"/>
    <n v="319.7"/>
    <n v="1"/>
    <n v="35.900000000000006"/>
    <n v="36.900000000000006"/>
    <n v="164.47199999999998"/>
    <n v="51.445730372223949"/>
    <n v="1.1847640106678008"/>
    <n v="0.77370824825763695"/>
    <n v="6.0615697231319995E-4"/>
    <n v="1.9590784158977512"/>
    <n v="1.2222661376380922E-2"/>
    <n v="1.5109351234436035"/>
    <n v="0.84850808711166614"/>
    <n v="0.10593207203865052"/>
    <n v="6.5633254051208501E-3"/>
    <n v="2.4719386079990406"/>
    <n v="0.26074743318557742"/>
    <n v="1.3886712160110475"/>
    <n v="0.55810190355777745"/>
    <n v="0.49175560021400444"/>
    <n v="2.8416327071189877E-3"/>
    <n v="2.4413703524899479"/>
    <n v="0.53631555175781243"/>
    <n v="0.26777661323547364"/>
    <n v="0.87453836554288866"/>
    <n v="2.2214650138826308"/>
    <n v="7.0446200549602517E-2"/>
    <n v="3.09600337942552"/>
    <n v="0.97461957168579105"/>
    <n v="0.58073147387619251"/>
    <n v="1.5553510455619839"/>
    <n v="62.662353586783922"/>
    <n v="0.92676294558887151"/>
    <n v="0.62406477142647931"/>
    <n v="20.157108857622692"/>
    <n v="1.1369249635277687"/>
    <n v="36.722342458771195"/>
    <n v="0.65463302693557202"/>
    <n v="21.144454534059413"/>
    <n v="0.48229193659219671"/>
    <n v="51.179062304504839"/>
    <n v="103.26216118643968"/>
  </r>
  <r>
    <x v="0"/>
    <n v="230"/>
    <n v="2"/>
    <n v="3335"/>
    <x v="5"/>
    <x v="1"/>
    <n v="4"/>
    <n v="29.5"/>
    <n v="281.60000000000002"/>
    <n v="0"/>
    <x v="2"/>
    <n v="13"/>
    <n v="12.1"/>
    <n v="8.6999999999999993"/>
    <n v="0.90000000000000036"/>
    <n v="3.4000000000000004"/>
    <n v="4.3000000000000007"/>
    <m/>
    <n v="5.7479999999999993"/>
    <n v="4.5220000000000002"/>
    <n v="3.9980000000000002"/>
    <n v="5.0900000000000007"/>
    <n v="4.5679999999999996"/>
    <n v="5.548"/>
    <n v="15.6"/>
    <n v="46.8"/>
    <n v="730.4"/>
    <x v="7"/>
    <x v="5"/>
    <n v="59.1"/>
    <n v="58"/>
    <n v="58.2"/>
    <n v="37.5"/>
    <n v="211.19097063172003"/>
    <n v="13267.439157025916"/>
    <n v="300.25802852743112"/>
    <n v="0"/>
    <n v="418.2"/>
    <n v="418.2"/>
    <x v="63"/>
    <n v="1"/>
    <n v="3030.4600082884376"/>
    <n v="3721.1631440806741"/>
    <n v="1.3114725790855091"/>
    <n v="6752.9346249481978"/>
    <n v="28.864327066772155"/>
    <n v="3930.4297489129649"/>
    <n v="6578.1251027832041"/>
    <n v="116.92617370197146"/>
    <n v="18.74765654293213"/>
    <n v="10644.228681941073"/>
    <n v="1364.3926281660611"/>
    <n v="4995.7706260041214"/>
    <n v="6890.4734060369346"/>
    <n v="3092.5523278588016"/>
    <n v="109.63729569852795"/>
    <n v="15088.433655598385"/>
    <n v="353.75400518117044"/>
    <n v="317.44321240409369"/>
    <n v="333.41996122600744"/>
    <n v="81.815430965866113"/>
    <n v="76.095776935082611"/>
    <n v="259.7238144275027"/>
    <n v="22.310593089552185"/>
    <n v="1.2279202279202279"/>
    <n v="1.6736401673640164"/>
    <n v="1.3792613636363638"/>
    <n v="44.876193486201331"/>
    <n v="36.925453843182702"/>
    <n v="33.109935332157555"/>
    <n v="55.104385733768588"/>
    <n v="61.799922750096556"/>
    <n v="45.667254556143448"/>
    <n v="4025.3272913793453"/>
    <n v="5528.4558368944181"/>
    <n v="11146.080316319392"/>
    <n v="10663.542723683506"/>
    <n v="1592.2971880456273"/>
    <n v="23718.858913127664"/>
    <n v="1.3734177215189876"/>
    <n v="16.970998925886143"/>
    <n v="23.30827067669173"/>
    <n v="-94.897542466380401"/>
    <n v="1049.669265888786"/>
    <n v="-637.52546462322425"/>
    <n v="970.44333462477607"/>
    <n v="1362.0175691425165"/>
    <n v="2332.4609037672926"/>
    <n v="13074.630231186591"/>
    <n v="55.12335259918504"/>
    <n v="2.7153644561767578"/>
    <n v="1.56645667552948"/>
    <n v="7.887785912"/>
    <n v="2.0832704055967652"/>
    <n v="4.9313135147094727"/>
    <n v="2.607602596282959"/>
    <n v="0.9431228587944025"/>
    <n v="3.5498652458190918"/>
    <n v="3.5498652458190918"/>
    <n v="1.5909657046077954"/>
    <n v="2.3708393573760986"/>
    <n v="2.4299681186676025"/>
    <n v="0.66978216171264648"/>
    <n v="1.7071338891983032"/>
    <n v="1.7071338891983032"/>
    <n v="1.4727337811008612"/>
    <n v="0.88444703817367554"/>
    <n v="0.88362210988998413"/>
    <n v="0.84479058231626214"/>
    <n v="1.4080545902252197"/>
    <n v="0.60971599817276001"/>
    <n v="1.0300223147577645"/>
    <n v="82.28803392371546"/>
    <n v="58.290408477794401"/>
    <n v="0.10344614933284985"/>
    <n v="140.6818885508427"/>
    <n v="1.4233904615736797"/>
    <n v="102.48998817773226"/>
    <n v="62.039801524441181"/>
    <n v="4.1507216035123484"/>
    <n v="0.66551654402307681"/>
    <n v="169.34602784970886"/>
    <n v="32.347557417699107"/>
    <n v="121.39563349366105"/>
    <n v="46.151161731189205"/>
    <n v="52.79400883006862"/>
    <n v="1.871655430070124"/>
    <n v="222.21245948498898"/>
    <n v="2.6058308453514694"/>
    <n v="3.7761736882342944"/>
    <n v="3.2612228373658514"/>
    <n v="1.8365412958197089"/>
    <n v="1.3504032368520567"/>
    <n v="0.34085391333152548"/>
    <n v="-1.1349028423751411"/>
    <n v="0.70837041181263505"/>
    <n v="0.60532548229838135"/>
    <n v="0.38017151361213575"/>
    <n v="58.49227272349021"/>
    <n v="60.521046450933014"/>
    <n v="54.630435113770758"/>
    <n v="41.434195316995719"/>
    <n v="36.634931632113762"/>
    <n v="20.7689352064918"/>
    <n v="35.601888005401257"/>
    <n v="48.85065811030244"/>
    <n v="94.161036809672879"/>
    <n v="150.14850280145302"/>
    <n v="9.7084906939691855"/>
    <n v="244.30953961112593"/>
    <n v="1.3721367277738523"/>
    <x v="63"/>
    <x v="63"/>
    <x v="63"/>
    <n v="66.888100172331008"/>
    <n v="13.189143414138741"/>
    <n v="5.071451425770916"/>
    <n v="80.077243586469748"/>
    <n v="83.529473763795679"/>
    <n v="16.470526236204318"/>
    <n v="73.385758415177378"/>
    <n v="85.793745488259788"/>
    <n v="-2.6994963791132349"/>
    <n v="18.90564531592878"/>
    <n v="15.888639793251976"/>
    <n v="15.888639793251976"/>
    <n v="-18.905645315928794"/>
    <n v="-18.446333785446154"/>
    <n v="25.610397523584101"/>
    <n v="120.46756407409582"/>
    <n v="74.963511761417067"/>
    <n v="30.683825069106391"/>
    <n v="1.2421640876697606"/>
    <n v="1.1225718657151404"/>
    <n v="1.1823435047861337"/>
    <n v="1.6771297981290694"/>
    <n v="1.4172506484422378"/>
    <n v="1.245605676471538"/>
    <n v="44.958076451905363"/>
    <x v="63"/>
    <n v="12.800905212993891"/>
    <n v="43.647672295797186"/>
    <n v="51.467471931096163"/>
    <n v="189.67417435897434"/>
    <n v="101.71915682008368"/>
    <n v="101.88618295454546"/>
    <n v="1.4315941879560798"/>
    <n v="2.5635314701783956"/>
    <n v="2.3849829762998236"/>
    <n v="55.983599299338394"/>
    <n v="57.256297918948519"/>
    <n v="57.256297918948519"/>
    <x v="63"/>
    <x v="63"/>
    <n v="78.740835576427898"/>
    <n v="70.672843016828693"/>
    <n v="33.07692307692308"/>
    <n v="49.926246591046016"/>
    <n v="0.94200689641504831"/>
    <n v="24.871836001837316"/>
    <n v="106.44228681941074"/>
    <n v="237.18858913127664"/>
    <n v="35.1"/>
    <n v="43.1"/>
    <n v="1.519E-2"/>
    <n v="78.215189999999993"/>
    <n v="0.36775000000000002"/>
    <n v="47.8"/>
    <n v="80"/>
    <n v="1.4220000000000002"/>
    <n v="0.22799999999999998"/>
    <n v="129.44999999999999"/>
    <n v="17.91"/>
    <n v="70.400000000000006"/>
    <n v="97.1"/>
    <n v="43.58"/>
    <n v="1.5449999999999999"/>
    <n v="212.625"/>
    <n v="47.4"/>
    <n v="65.099999999999994"/>
    <n v="131.25"/>
    <x v="63"/>
    <x v="53"/>
    <n v="279.3"/>
    <n v="0.39999999999999858"/>
    <n v="14.900000000000006"/>
    <n v="15.299999999999997"/>
    <n v="149.85000000000002"/>
    <n v="53.651987110633733"/>
    <n v="0.95309292411804203"/>
    <n v="0.67514282715320595"/>
    <n v="1.1981546800328001E-3"/>
    <n v="1.6294339059512803"/>
    <n v="1.8134905450344088E-2"/>
    <n v="1.2464340410232544"/>
    <n v="0.75449828703552202"/>
    <n v="5.0479083795547497E-2"/>
    <n v="8.0936927604675288E-3"/>
    <n v="2.0595051046147912"/>
    <n v="0.4246173289060593"/>
    <n v="1.7106975555419923"/>
    <n v="0.65035847902297972"/>
    <n v="0.74396894891262044"/>
    <n v="2.6375218588113782E-2"/>
    <n v="3.1314002020657061"/>
    <n v="0.41922789609432221"/>
    <n v="0.57523799353837968"/>
    <n v="1.1087876392900942"/>
    <n v="1.7680646858283418"/>
    <n v="0.1143217496573925"/>
    <n v="2.8768523251184366"/>
    <n v="0.82720614492893219"/>
    <n v="0.17926029349714234"/>
    <n v="1.0064664384260744"/>
    <n v="82.189143457433929"/>
    <n v="0.21810702235871568"/>
    <n v="0.81734722050364539"/>
    <n v="28.411163595962343"/>
    <n v="1.2474184191671562"/>
    <n v="43.360530127864713"/>
    <n v="-0.25454787694726955"/>
    <n v="-8.8481384576036639"/>
    <n v="1.5019662961144258"/>
    <n v="70.552759136339986"/>
    <n v="97.085275306406828"/>
  </r>
  <r>
    <x v="0"/>
    <n v="231"/>
    <n v="2"/>
    <n v="3382"/>
    <x v="3"/>
    <x v="1"/>
    <n v="4"/>
    <n v="33.5"/>
    <n v="273.39999999999998"/>
    <n v="0"/>
    <x v="2"/>
    <n v="14.7"/>
    <n v="13.3"/>
    <n v="9"/>
    <n v="1.3999999999999986"/>
    <n v="4.3000000000000007"/>
    <n v="5.6999999999999993"/>
    <m/>
    <n v="6.6280000000000001"/>
    <n v="5.984"/>
    <n v="5.1440000000000001"/>
    <n v="5.1319999999999997"/>
    <n v="4.444"/>
    <n v="6.266"/>
    <n v="14.8"/>
    <n v="40.799999999999997"/>
    <n v="602.4"/>
    <x v="2"/>
    <x v="1"/>
    <n v="58.6"/>
    <n v="59.9"/>
    <n v="55.6"/>
    <n v="46"/>
    <n v="164.18346444170109"/>
    <n v="10314.333603156547"/>
    <n v="226.2935454421096"/>
    <n v="0"/>
    <n v="503.7"/>
    <n v="503.7"/>
    <x v="64"/>
    <n v="1"/>
    <n v="2524.3555081930544"/>
    <n v="3363.0664587979127"/>
    <n v="0.22283398785678102"/>
    <n v="5887.6448009788246"/>
    <n v="9.663999489942297"/>
    <n v="3933.7702030667224"/>
    <n v="7139.0644426025701"/>
    <n v="180.41921363447989"/>
    <n v="31.243524658101947"/>
    <n v="11284.497383961872"/>
    <n v="789.57394756894791"/>
    <n v="4824.1297140489023"/>
    <n v="8701.2406755076681"/>
    <n v="2180.5713841690845"/>
    <n v="15.13611168669706"/>
    <n v="15721.077885412351"/>
    <n v="385.48947021307487"/>
    <n v="403.3255001318617"/>
    <n v="393.33732337734108"/>
    <n v="100.672478205262"/>
    <n v="80.941773725652723"/>
    <n v="269.71414170033268"/>
    <n v="142.01602117319072"/>
    <n v="1.3322475570032573"/>
    <n v="1.8148148148148149"/>
    <n v="1.8036912751677854"/>
    <n v="42.875472171374518"/>
    <n v="34.859950507477684"/>
    <n v="30.685744000576648"/>
    <n v="57.120743055674836"/>
    <n v="63.264354624681715"/>
    <n v="55.347608725872313"/>
    <n v="3889.1899646147467"/>
    <n v="4853.5178042015996"/>
    <n v="10177.245050846375"/>
    <n v="9084.1323312179702"/>
    <n v="1434.5372820300295"/>
    <n v="19868.34135611591"/>
    <n v="1.2479508196721312"/>
    <n v="19.574809466506217"/>
    <n v="24.42839951865222"/>
    <n v="44.580238451975674"/>
    <n v="2285.5466384009706"/>
    <n v="895.58959482291721"/>
    <n v="934.9397494341556"/>
    <n v="3847.7228713060686"/>
    <n v="4782.6626207402242"/>
    <n v="8583.8439721540381"/>
    <n v="43.203626403931011"/>
    <n v="3.0670719146728516"/>
    <n v="1.4505186080932617"/>
    <m/>
    <n v="2.1435685723553055"/>
    <n v="6.3572731018066406"/>
    <n v="2.778733491897583"/>
    <n v="0.84237603266771299"/>
    <n v="2.871776819229126"/>
    <n v="2.871776819229126"/>
    <n v="1.5554546510045479"/>
    <n v="2.2953574657440186"/>
    <n v="2.5531387329101562"/>
    <n v="0.84105199575424194"/>
    <n v="1.7305742502212524"/>
    <n v="1.7305742502212524"/>
    <n v="1.4906549846868777"/>
    <n v="0.95106375217437744"/>
    <n v="0.57014960050582886"/>
    <n v="0.691346349852479"/>
    <n v="1.3566673994064331"/>
    <n v="0.39727261662483215"/>
    <n v="0.97442192360736524"/>
    <n v="77.423798818286315"/>
    <n v="48.78190478740683"/>
    <m/>
    <n v="126.20570360569315"/>
    <n v="0.6143668401328326"/>
    <n v="109.30899012690257"/>
    <n v="60.137767821186912"/>
    <n v="5.1812371545904679"/>
    <n v="0.89724429864150779"/>
    <n v="175.52523940132147"/>
    <n v="18.123544553093609"/>
    <n v="123.16672425521048"/>
    <n v="73.181958356737113"/>
    <n v="37.736406882123319"/>
    <n v="0.26194165133470898"/>
    <n v="234.34703114540562"/>
    <n v="3.5228239854020234"/>
    <n v="5.3474356130985594"/>
    <n v="4.3256531015884994"/>
    <n v="2.2775136649011611"/>
    <n v="1.2597940116643556"/>
    <n v="0.8111330738414344"/>
    <n v="1.1858355032318364"/>
    <n v="0.63006343697882838"/>
    <n v="0.55016305384735331"/>
    <n v="0.59416988475798649"/>
    <n v="61.347305713046808"/>
    <n v="62.275368773021953"/>
    <n v="52.557407556312953"/>
    <n v="38.652694286953185"/>
    <n v="34.261607063635864"/>
    <n v="31.228028790912994"/>
    <n v="36.988676006654352"/>
    <n v="27.672312371134694"/>
    <n v="70.360012174568482"/>
    <n v="123.24146185657382"/>
    <n v="5.6990237967794464"/>
    <n v="193.60147403114232"/>
    <n v="0.74812930222634566"/>
    <x v="64"/>
    <x v="64"/>
    <x v="64"/>
    <n v="72.320314120248213"/>
    <n v="32.465455450052218"/>
    <n v="2.2276081797624032"/>
    <n v="104.78576957030046"/>
    <n v="69.017304942088273"/>
    <n v="30.982695057911698"/>
    <n v="125.98867043737911"/>
    <n v="86.178048248556138"/>
    <n v="45.509645985602418"/>
    <n v="13.857734128307925"/>
    <n v="-13.0441905355502"/>
    <n v="-13.0441905355502"/>
    <n v="-13.857734128307911"/>
    <n v="-12.677579503954556"/>
    <n v="-21.690513313257114"/>
    <n v="-40.178677165390638"/>
    <n v="18.076234629820846"/>
    <n v="9.3368269638862049"/>
    <n v="1.2148897180321367"/>
    <n v="1.1214937516719248"/>
    <n v="1.215057072791812"/>
    <n v="1.7644141196844034"/>
    <n v="1.386949012141774"/>
    <n v="1.2268189026395526"/>
    <n v="45.721644139266189"/>
    <x v="64"/>
    <n v="13.123578856921268"/>
    <n v="46.921813879148026"/>
    <n v="39.063196445927844"/>
    <n v="262.5620669706841"/>
    <n v="130.76513711934155"/>
    <n v="106.38188241610736"/>
    <n v="1.1681321487369691"/>
    <n v="2.1249803679413408"/>
    <n v="2.3999751413719892"/>
    <n v="47.691694738894348"/>
    <n v="83.615537848605584"/>
    <n v="83.615537848605584"/>
    <x v="64"/>
    <x v="64"/>
    <n v="46.014864491504397"/>
    <n v="69.968612683072507"/>
    <n v="38.775510204081634"/>
    <n v="14.667332209072335"/>
    <n v="1.2223163511118482"/>
    <n v="33.59576289433258"/>
    <n v="112.84497383961872"/>
    <n v="198.68341356115909"/>
    <n v="30.7"/>
    <n v="40.9"/>
    <n v="2.7099999999999997E-3"/>
    <n v="71.602710000000002"/>
    <n v="0.12125999999999999"/>
    <n v="48.6"/>
    <n v="88.2"/>
    <n v="2.2290000000000001"/>
    <n v="0.38600000000000001"/>
    <n v="139.41499999999999"/>
    <n v="9.4499999999999993"/>
    <n v="59.6"/>
    <n v="107.5"/>
    <n v="26.940000000000005"/>
    <n v="0.187"/>
    <n v="194.227"/>
    <n v="48.8"/>
    <n v="60.9"/>
    <n v="127.7"/>
    <x v="64"/>
    <x v="54"/>
    <n v="249.3"/>
    <n v="-0.19999999999999574"/>
    <n v="27.300000000000004"/>
    <n v="27.100000000000023"/>
    <n v="109.88500000000002"/>
    <n v="44.077416766947458"/>
    <n v="0.94159107780456541"/>
    <n v="0.59326211071014401"/>
    <n v="0"/>
    <n v="1.5348531885147094"/>
    <n v="7.708829363250732E-3"/>
    <n v="1.3504644770622254"/>
    <n v="0.74297566081292288"/>
    <n v="6.401190530061722E-2"/>
    <n v="1.1085058522224427E-2"/>
    <n v="2.1685371016979902"/>
    <n v="0.21691128051280975"/>
    <n v="1.521670684814453"/>
    <n v="0.90413089543581004"/>
    <n v="0.46621670300960549"/>
    <n v="3.236173847913742E-3"/>
    <n v="2.8952544571077823"/>
    <n v="0.46411911106109616"/>
    <n v="0.34722110670804973"/>
    <n v="0.88284928876161572"/>
    <n v="1.5463845667915457"/>
    <n v="7.1509070992469795E-2"/>
    <n v="2.4292338555531616"/>
    <n v="0.88634536600112923"/>
    <n v="0.39575455410487315"/>
    <n v="1.2820999201060026"/>
    <n v="69.132315828227121"/>
    <n v="0.57245956447951696"/>
    <n v="0.26069675385517144"/>
    <n v="10.73164501059566"/>
    <n v="0.8943806670384522"/>
    <n v="36.817396768694074"/>
    <n v="-0.46602060155462066"/>
    <n v="-19.18385092852672"/>
    <n v="1.3604012685930729"/>
    <n v="57.836885225395271"/>
    <n v="102.62494877967681"/>
  </r>
  <r>
    <x v="0"/>
    <n v="232"/>
    <n v="2"/>
    <n v="3390"/>
    <x v="2"/>
    <x v="1"/>
    <n v="4"/>
    <n v="31.5"/>
    <n v="265.2"/>
    <n v="0"/>
    <x v="2"/>
    <n v="15.2"/>
    <n v="14.2"/>
    <n v="9.1999999999999993"/>
    <n v="1"/>
    <n v="5"/>
    <n v="6"/>
    <m/>
    <n v="5.8040000000000003"/>
    <n v="6.032"/>
    <n v="5.9099999999999993"/>
    <n v="5.4079999999999995"/>
    <n v="5.596000000000001"/>
    <n v="6.5419999999999998"/>
    <n v="16.8"/>
    <n v="42.4"/>
    <n v="712.4"/>
    <x v="4"/>
    <x v="1"/>
    <n v="60.6"/>
    <n v="58.8"/>
    <n v="54.1"/>
    <n v="44.5"/>
    <n v="131.10470636918092"/>
    <n v="8236.2598635246832"/>
    <n v="207.88923770943848"/>
    <n v="0"/>
    <n v="555.6"/>
    <n v="555.6"/>
    <x v="65"/>
    <n v="1"/>
    <n v="2771.0351995474248"/>
    <n v="3757.7539649649052"/>
    <n v="0.2886152388846131"/>
    <n v="6529.0777797512146"/>
    <n v="8.0039337188114636"/>
    <n v="3963.3203744268803"/>
    <n v="7235.9376130615246"/>
    <n v="232.04336300067752"/>
    <n v="8.3048829422637951"/>
    <n v="11439.606233431346"/>
    <n v="697.3445120979311"/>
    <n v="5265.196035137541"/>
    <n v="8959.3255114033964"/>
    <n v="1948.1225330008901"/>
    <n v="9.8510119367089466"/>
    <n v="16182.495091478539"/>
    <n v="350.7520324057237"/>
    <n v="431.17171436792654"/>
    <n v="386.13669246909296"/>
    <n v="85.163226777103972"/>
    <n v="118.35233279187824"/>
    <n v="248.44168914975853"/>
    <n v="156.67162712198834"/>
    <n v="1.3560830860534123"/>
    <n v="1.8257261410788383"/>
    <n v="1.7016129032258065"/>
    <n v="42.441448747039018"/>
    <n v="34.645601374323434"/>
    <n v="32.536367262117167"/>
    <n v="57.554130793462399"/>
    <n v="63.253380102499221"/>
    <n v="55.364302357312276"/>
    <n v="3392.2436265925166"/>
    <n v="5372.4449554162265"/>
    <n v="10147.487400237958"/>
    <n v="9650.620669572414"/>
    <n v="1382.7988182292154"/>
    <n v="21080.371108110638"/>
    <n v="1.5837438423645318"/>
    <n v="16.09195402298851"/>
    <n v="25.485533095521205"/>
    <n v="571.07674783436369"/>
    <n v="1863.4926576452981"/>
    <n v="1051.7705872504466"/>
    <n v="1872.9524085450244"/>
    <n v="3586.8805559871698"/>
    <n v="5459.8329645321937"/>
    <n v="9640.7648746792911"/>
    <n v="45.733373597820695"/>
    <n v="3.2626779079437256"/>
    <n v="1.7509678602218628"/>
    <n v="7.8005361559999997"/>
    <n v="2.3928269240459299"/>
    <n v="5.9888982772827148"/>
    <n v="2.7747998237609863"/>
    <n v="1.1149118583673514"/>
    <n v="2.7841629981994629"/>
    <n v="2.7841629981994629"/>
    <n v="1.7250613017642191"/>
    <n v="2.4655053615570068"/>
    <n v="3.0298762321472168"/>
    <n v="0.88718801736831665"/>
    <n v="1.8872778415679932"/>
    <n v="1.8872778415679932"/>
    <n v="1.7053450961432675"/>
    <n v="0.87826424837112427"/>
    <n v="0.9914480447769165"/>
    <n v="0.88145623325123712"/>
    <n v="1.5299630165100098"/>
    <n v="0.46194693446159363"/>
    <n v="1.1247268186122563"/>
    <n v="90.409953276978158"/>
    <n v="65.797064192748209"/>
    <n v="2.2513536060920016E-2"/>
    <n v="156.22953100578729"/>
    <n v="0.47934744860075007"/>
    <n v="109.97420676468033"/>
    <n v="80.674326512086409"/>
    <n v="6.4604654524425262"/>
    <n v="0.23122147792228742"/>
    <n v="197.34022020713152"/>
    <n v="17.193066334298042"/>
    <n v="159.52892324458998"/>
    <n v="79.486062374193594"/>
    <n v="36.766484891918914"/>
    <n v="0.18591596545172595"/>
    <n v="275.96738647615422"/>
    <n v="2.9364778000960166"/>
    <n v="7.1479242062747907"/>
    <n v="4.7895142188146771"/>
    <n v="1.3974466776930126"/>
    <n v="4.5049742254463316"/>
    <n v="1.062661594238443"/>
    <n v="-0.10802401253571051"/>
    <n v="0.72776350178142024"/>
    <n v="0.73357497985605868"/>
    <n v="0.49825486662581836"/>
    <n v="57.869951151315334"/>
    <n v="55.72822744864154"/>
    <n v="57.807165289212371"/>
    <n v="42.115638297800977"/>
    <n v="40.880833328051075"/>
    <n v="28.802701431193146"/>
    <n v="29.792862990010136"/>
    <n v="53.265000467190262"/>
    <n v="89.445660207781401"/>
    <n v="147.65092710812863"/>
    <n v="6.3877967505810052"/>
    <n v="237.09658731591003"/>
    <n v="1.7878443063713139"/>
    <x v="65"/>
    <x v="65"/>
    <x v="65"/>
    <n v="80.181343774670196"/>
    <n v="27.409326044896147"/>
    <n v="2.9253307302534224"/>
    <n v="107.59066981956633"/>
    <n v="74.52443962765301"/>
    <n v="25.475560372347005"/>
    <n v="149.56932541100215"/>
    <n v="129.73606025457985"/>
    <n v="26.221061907003332"/>
    <n v="49.554716479909658"/>
    <n v="1.1882641378928156"/>
    <n v="1.1882641378928156"/>
    <n v="-49.554716479909644"/>
    <n v="-45.060308173847901"/>
    <n v="1.4729148531717746"/>
    <n v="4.3352548543019749"/>
    <n v="39.756367108778505"/>
    <n v="16.768004786086056"/>
    <n v="1.409053721582519"/>
    <n v="1.2500797316626338"/>
    <n v="1.4050125021383812"/>
    <n v="1.6981800533187108"/>
    <n v="1.3799610201421708"/>
    <n v="1.213757951297793"/>
    <n v="45.780127019961967"/>
    <x v="65"/>
    <n v="9.6711314940237401"/>
    <n v="40.703330144156922"/>
    <n v="48.679733715182714"/>
    <n v="209.45240973293772"/>
    <n v="149.11739253112034"/>
    <n v="102.71222503225805"/>
    <n v="1.5577180095964533"/>
    <n v="1.8608156812974679"/>
    <n v="2.949869142836353"/>
    <n v="50.66575851525517"/>
    <n v="77.989893318360487"/>
    <n v="77.989893318360487"/>
    <x v="65"/>
    <x v="65"/>
    <n v="66.02472282084716"/>
    <n v="81.32447559723596"/>
    <n v="39.473684210526315"/>
    <n v="26.925917694823465"/>
    <n v="1.1561807614073707"/>
    <n v="19.866853731386399"/>
    <n v="114.39606233431346"/>
    <n v="210.80371108110637"/>
    <n v="33.700000000000003"/>
    <n v="45.7"/>
    <n v="3.5100000000000001E-3"/>
    <n v="79.403510000000011"/>
    <n v="9.734000000000001E-2"/>
    <n v="48.2"/>
    <n v="88"/>
    <n v="2.8220000000000001"/>
    <n v="0.10100000000000001"/>
    <n v="139.12299999999999"/>
    <n v="8.75"/>
    <n v="62"/>
    <n v="105.5"/>
    <n v="22.94"/>
    <n v="0.11599999999999999"/>
    <n v="190.55600000000001"/>
    <n v="40.6"/>
    <n v="64.3"/>
    <n v="121.45"/>
    <x v="65"/>
    <x v="55"/>
    <n v="252.3"/>
    <n v="7.6000000000000014"/>
    <n v="23.700000000000003"/>
    <n v="31.299999999999983"/>
    <n v="113.17700000000002"/>
    <n v="44.858105430043608"/>
    <n v="1.0995224549770357"/>
    <n v="0.8001923121213913"/>
    <n v="2.737988190756E-4"/>
    <n v="1.8999885659175026"/>
    <n v="5.8295935831069951E-3"/>
    <n v="1.3374535150527953"/>
    <n v="0.98112243536326915"/>
    <n v="7.8569079809188841E-2"/>
    <n v="2.8120046281814577E-3"/>
    <n v="2.3999570348534345"/>
    <n v="0.21573171913623809"/>
    <n v="1.8785232639312743"/>
    <n v="0.93598335832357415"/>
    <n v="0.43294153685569764"/>
    <n v="2.189242296218872E-3"/>
    <n v="3.249637401406765"/>
    <n v="0.35657528483867651"/>
    <n v="0.63750109279155731"/>
    <n v="1.0705285952836276"/>
    <n v="1.7671571680750948"/>
    <n v="7.6452217653393759E-2"/>
    <n v="2.8376857633587229"/>
    <n v="0.9808782302141188"/>
    <n v="0.34362134257171184"/>
    <n v="1.3244995727858306"/>
    <n v="74.056515409138996"/>
    <n v="0.46399879966443441"/>
    <n v="0.43772872850528843"/>
    <n v="15.42555325037776"/>
    <n v="0.93769719744122026"/>
    <n v="33.04443393800409"/>
    <n v="-0.41195163804804213"/>
    <n v="-14.517169003253223"/>
    <n v="1.3496488354892624"/>
    <n v="53.062467469298305"/>
    <n v="88.910478833771336"/>
  </r>
  <r>
    <x v="0"/>
    <n v="233"/>
    <n v="2"/>
    <s v="34N425"/>
    <x v="4"/>
    <x v="1"/>
    <n v="4"/>
    <n v="30.5"/>
    <n v="262.8"/>
    <n v="0"/>
    <x v="2"/>
    <n v="13"/>
    <n v="11.9"/>
    <n v="8.1999999999999993"/>
    <n v="1.0999999999999996"/>
    <n v="3.7000000000000011"/>
    <n v="4.8000000000000007"/>
    <m/>
    <n v="5.452"/>
    <n v="4.7159999999999993"/>
    <n v="3.3899999999999997"/>
    <n v="4.7680000000000007"/>
    <n v="4.87"/>
    <n v="5.6659999999999995"/>
    <n v="16"/>
    <n v="40.799999999999997"/>
    <n v="653.6"/>
    <x v="4"/>
    <x v="3"/>
    <n v="53.7"/>
    <n v="56.5"/>
    <n v="51"/>
    <n v="32.299999999999997"/>
    <n v="232.55198615046493"/>
    <n v="14609.380873944508"/>
    <n v="278.54779015820725"/>
    <n v="0"/>
    <n v="623.4"/>
    <n v="623.4"/>
    <x v="66"/>
    <n v="1"/>
    <n v="3194.5020030390933"/>
    <n v="4120.6721169423199"/>
    <n v="2.9080171796707228"/>
    <n v="7318.0821371610837"/>
    <n v="40.3246078278179"/>
    <n v="4097.125419131221"/>
    <n v="6718.6577754335722"/>
    <n v="155.09424958243858"/>
    <n v="34.927601753130141"/>
    <n v="11005.805045900363"/>
    <n v="1265.6877238342063"/>
    <n v="5056.5654941207758"/>
    <n v="7693.0927624620372"/>
    <n v="2911.0044473034741"/>
    <n v="19.484013830557117"/>
    <n v="15680.146717716843"/>
    <n v="335.24753715811624"/>
    <n v="333.88154798689146"/>
    <n v="334.4825832222304"/>
    <n v="82.056674190193419"/>
    <n v="68.531433927825347"/>
    <n v="236.18051440829566"/>
    <n v="69.602499073461786"/>
    <n v="1.28992628992629"/>
    <n v="1.639846743295019"/>
    <n v="1.5214067278287462"/>
    <n v="43.652174752418702"/>
    <n v="37.226948887827071"/>
    <n v="32.248202680446944"/>
    <n v="56.308087825601525"/>
    <n v="61.046490896513347"/>
    <n v="49.062632518416983"/>
    <n v="4824.1297140489023"/>
    <n v="5334.0628885205151"/>
    <n v="11392.554651885621"/>
    <n v="14055.271283204453"/>
    <n v="1234.3620493162039"/>
    <n v="26217.040509738916"/>
    <n v="1.1057046979865772"/>
    <n v="18.400740969435013"/>
    <n v="20.345785736338378"/>
    <n v="-727.00429491768136"/>
    <n v="1384.5948869130571"/>
    <n v="-576.77145732082863"/>
    <n v="232.43578007187352"/>
    <n v="2359.0298739415221"/>
    <n v="2591.4656540133956"/>
    <n v="15211.235463838553"/>
    <n v="58.020414082161544"/>
    <n v="2.9701089859008789"/>
    <n v="1.5547258853912354"/>
    <n v="6.9255509379999998"/>
    <n v="2.174705617256858"/>
    <n v="4.336209774017334"/>
    <n v="2.6668498516082764"/>
    <n v="0.90287782986498921"/>
    <n v="3.2402205467224121"/>
    <n v="3.2402205467224121"/>
    <n v="1.5999064222478092"/>
    <n v="2.1487603187561035"/>
    <n v="2.4830608367919922"/>
    <n v="0.72358894348144531"/>
    <n v="1.522841215133667"/>
    <n v="1.522841215133667"/>
    <n v="1.4403605799676351"/>
    <n v="1.1431739330291748"/>
    <n v="0.68940812349319458"/>
    <n v="0.85346186169510851"/>
    <n v="1.272735595703125"/>
    <n v="0.43013739585876465"/>
    <n v="1.0531987758802448"/>
    <n v="94.880191047047674"/>
    <n v="64.065156054201239"/>
    <n v="0.20139621106388689"/>
    <n v="159.14674331231279"/>
    <n v="1.7485595859639989"/>
    <n v="109.26418316030593"/>
    <n v="60.661271518889997"/>
    <n v="5.0253957417551138"/>
    <n v="1.1317313284823003"/>
    <n v="176.08258174943333"/>
    <n v="27.196595569116759"/>
    <n v="125.55759747125046"/>
    <n v="55.666368640946594"/>
    <n v="44.329975497911306"/>
    <n v="0.29671059297406771"/>
    <n v="225.85065220308243"/>
    <n v="1.5396216761018671"/>
    <n v="3.55486217526065"/>
    <n v="2.6681563556307855"/>
    <n v="1.3076356466598418"/>
    <n v="1.1638153079246092"/>
    <n v="-0.30944404866465836"/>
    <n v="-0.35677877699595734"/>
    <n v="0.67522161735987263"/>
    <n v="0.5551798381166807"/>
    <n v="0.44335324792824898"/>
    <n v="59.618053798847058"/>
    <n v="62.052806174655927"/>
    <n v="55.593196763651775"/>
    <n v="40.255398709905407"/>
    <n v="34.450466886731242"/>
    <n v="24.647424347879237"/>
    <n v="55.148193386521925"/>
    <n v="36.773462865696175"/>
    <n v="97.231109026615698"/>
    <n v="178.88644069398245"/>
    <n v="5.3094527743975997"/>
    <n v="276.11754972059816"/>
    <n v="0.6668117413739888"/>
    <x v="66"/>
    <x v="66"/>
    <x v="66"/>
    <n v="54.115989773784008"/>
    <n v="23.887808653193822"/>
    <n v="2.2654229427004662"/>
    <n v="78.003798426977824"/>
    <n v="69.376095606990134"/>
    <n v="30.623904393009866"/>
    <n v="83.992857085581349"/>
    <n v="70.409404084728536"/>
    <n v="18.892905775250419"/>
    <n v="16.293414310944527"/>
    <n v="4.994902877943403"/>
    <n v="4.994902877943403"/>
    <n v="-16.293414310944527"/>
    <n v="-14.911944463118163"/>
    <n v="8.2340886580130199"/>
    <n v="20.909841293774679"/>
    <n v="100.03496797116483"/>
    <n v="36.229123455712852"/>
    <n v="1.3358218799888495"/>
    <n v="1.1429197471538968"/>
    <n v="1.1729293538603205"/>
    <n v="1.6279907148062367"/>
    <n v="1.3998414378891453"/>
    <n v="1.2280028419675495"/>
    <n v="53.611204811554927"/>
    <x v="66"/>
    <n v="33.627463625314256"/>
    <n v="50.903216030371503"/>
    <n v="76.137216521119626"/>
    <n v="170.66822918918919"/>
    <n v="82.740937931034466"/>
    <n v="94.293251131498494"/>
    <n v="1.7402823009363109"/>
    <n v="3.2231322466166947"/>
    <n v="2.633338873138642"/>
    <n v="73.79017423682339"/>
    <n v="95.379436964504265"/>
    <n v="95.379436964504265"/>
    <x v="66"/>
    <x v="66"/>
    <n v="60.620989215903386"/>
    <n v="56.077374450280089"/>
    <n v="36.923076923076934"/>
    <n v="55.92093374046874"/>
    <n v="1.0672268120951522"/>
    <n v="44.166920149998354"/>
    <n v="110.05805045900361"/>
    <n v="262.17040509738916"/>
    <n v="40.700000000000003"/>
    <n v="52.5"/>
    <n v="3.705E-2"/>
    <n v="93.237049999999996"/>
    <n v="0.47484000000000004"/>
    <n v="52.2"/>
    <n v="85.6"/>
    <n v="1.9760000000000002"/>
    <n v="0.44500000000000001"/>
    <n v="140.221"/>
    <n v="16.369999999999997"/>
    <n v="65.400000000000006"/>
    <n v="99.5"/>
    <n v="37.65"/>
    <n v="0.252"/>
    <n v="202.80199999999999"/>
    <n v="59.6"/>
    <n v="65.900000000000006"/>
    <n v="140.75"/>
    <x v="66"/>
    <x v="56"/>
    <n v="323.89999999999998"/>
    <n v="-7.3999999999999986"/>
    <n v="19.699999999999989"/>
    <n v="12.300000000000011"/>
    <n v="183.67899999999997"/>
    <n v="56.708552022229078"/>
    <n v="1.2088343572616578"/>
    <n v="0.8162310898303986"/>
    <n v="2.5659166225289998E-3"/>
    <n v="2.0276313637145851"/>
    <n v="2.0590058490943912E-2"/>
    <n v="1.3920956225395202"/>
    <n v="0.77286342236443073"/>
    <n v="6.4026758003234874E-2"/>
    <n v="1.4418981432914736E-2"/>
    <n v="2.2434047843401004"/>
    <n v="0.35175206418037408"/>
    <n v="1.6239217872619629"/>
    <n v="0.71997099876403814"/>
    <n v="0.5733497174978256"/>
    <n v="3.8375598621368406E-3"/>
    <n v="2.921080063385963"/>
    <n v="0.68133166408538826"/>
    <n v="0.45431995338201531"/>
    <n v="1.2012475703358652"/>
    <n v="2.2100632647402478"/>
    <n v="6.5595952868461607E-2"/>
    <n v="3.4113108350761125"/>
    <n v="0.71076395845413198"/>
    <n v="0.31854346898241542"/>
    <n v="1.0293074274365472"/>
    <n v="69.052640591962287"/>
    <n v="0.46130526834551472"/>
    <n v="1.1679060507360122"/>
    <n v="34.236283563703864"/>
    <n v="1.3836794713615275"/>
    <n v="40.561518379800617"/>
    <n v="0.4902307716901495"/>
    <n v="14.370744719286524"/>
    <n v="0.89344869967137797"/>
    <n v="62.608138573994779"/>
    <n v="94.948838044766788"/>
  </r>
  <r>
    <x v="0"/>
    <n v="234"/>
    <n v="2"/>
    <s v="354A"/>
    <x v="1"/>
    <x v="1"/>
    <n v="4"/>
    <n v="31.5"/>
    <n v="272.60000000000002"/>
    <n v="2"/>
    <x v="1"/>
    <n v="12.6"/>
    <n v="11.8"/>
    <n v="6.7"/>
    <n v="0.79999999999999893"/>
    <n v="5.1000000000000005"/>
    <n v="5.8999999999999995"/>
    <m/>
    <n v="5.5440000000000005"/>
    <n v="6.7279999999999998"/>
    <n v="5.5100000000000007"/>
    <n v="5.5019999999999998"/>
    <n v="3.9240000000000004"/>
    <n v="5.6920000000000002"/>
    <n v="18"/>
    <n v="47.2"/>
    <n v="846.4"/>
    <x v="3"/>
    <x v="1"/>
    <n v="50.8"/>
    <n v="52"/>
    <n v="40.6"/>
    <n v="25.5"/>
    <n v="117.82114045983438"/>
    <n v="7401.759685967716"/>
    <n v="242.26659674442996"/>
    <n v="20"/>
    <n v="369.1"/>
    <n v="461.375"/>
    <x v="67"/>
    <n v="1"/>
    <n v="2672.3633230056766"/>
    <n v="3280.8398950131232"/>
    <n v="0.59203125925048827"/>
    <n v="5953.7952492780505"/>
    <n v="27.785888307023821"/>
    <n v="3946.8750616699226"/>
    <n v="6824.8047941375735"/>
    <n v="109.52578296134035"/>
    <n v="18.829883106716924"/>
    <n v="10900.035521875552"/>
    <n v="711.5681263526269"/>
    <n v="4249.3258136783243"/>
    <n v="6343.958149396085"/>
    <n v="2062.3494717622543"/>
    <n v="8.1833306305819331"/>
    <n v="12663.816765467245"/>
    <n v="449.65820659977288"/>
    <n v="125.98437454226379"/>
    <n v="268.40086064756781"/>
    <n v="115.86470351493145"/>
    <n v="21.603625143457261"/>
    <n v="322.17862719313183"/>
    <n v="-34.346188910106321"/>
    <n v="1.2276923076923076"/>
    <n v="1.7291666666666663"/>
    <n v="1.4929328621908127"/>
    <n v="44.885039056889369"/>
    <n v="36.209744947609032"/>
    <n v="33.554858636819048"/>
    <n v="55.105017180611867"/>
    <n v="62.612683971907281"/>
    <n v="50.095151145074368"/>
    <n v="3743.1653810676044"/>
    <n v="6124.4201435771301"/>
    <n v="11221.140863334358"/>
    <n v="7471.341461770342"/>
    <n v="1353.5553386896249"/>
    <n v="19208.788417576838"/>
    <n v="1.6361607142857144"/>
    <n v="19.486733362331446"/>
    <n v="31.883427577207478"/>
    <n v="203.70968060231826"/>
    <n v="700.38465056044333"/>
    <n v="-449.46100752686289"/>
    <n v="506.16043261071991"/>
    <n v="219.53800581895484"/>
    <n v="725.69843842967475"/>
    <n v="8308.7528957012855"/>
    <n v="43.254955570745068"/>
    <n v="2.9475376605987549"/>
    <n v="1.8678021430969238"/>
    <n v="7.6430249210000003"/>
    <n v="2.3530161262755356"/>
    <n v="4.6207599639892578"/>
    <n v="2.9026334285736084"/>
    <n v="1.2820400477072769"/>
    <n v="3.6438021659851074"/>
    <n v="3.6438021659851074"/>
    <n v="1.8966642052514688"/>
    <n v="2.2741663455963135"/>
    <n v="1.9046106338500977"/>
    <n v="0.67150968313217163"/>
    <n v="1.765278697013855"/>
    <n v="1.765278697013855"/>
    <n v="1.2641060907731796"/>
    <n v="0.85792988538742065"/>
    <n v="0.8549121618270874"/>
    <n v="0.82034794350479934"/>
    <n v="1.6638901233673096"/>
    <n v="0.56002521514892578"/>
    <n v="1.1263974919813191"/>
    <n v="78.768915373620672"/>
    <n v="61.279597870633985"/>
    <n v="4.5249096684624943E-2"/>
    <n v="140.09376234093926"/>
    <n v="1.2839192025297292"/>
    <n v="114.5633149240664"/>
    <n v="87.496730638689868"/>
    <n v="3.9909028518574678"/>
    <n v="0.68612368849501515"/>
    <n v="206.73707210310874"/>
    <n v="16.182242855501695"/>
    <n v="80.93311131425456"/>
    <n v="42.600293267047235"/>
    <n v="36.406215882996847"/>
    <n v="0.14445859232787242"/>
    <n v="160.08407905662651"/>
    <n v="6.0584827056517705"/>
    <n v="-3.3323566461773027"/>
    <n v="0.7996126686274897"/>
    <n v="3.254036322767794"/>
    <n v="-2.4021574007008462"/>
    <n v="2.3833757061868983"/>
    <n v="-3.2068883836887596"/>
    <n v="0.77796675985659469"/>
    <n v="0.76374126129890263"/>
    <n v="0.52636421083127372"/>
    <n v="56.225854782830844"/>
    <n v="55.41498375624122"/>
    <n v="50.556627361816609"/>
    <n v="43.741846065566328"/>
    <n v="42.322709588849868"/>
    <n v="26.611199263593377"/>
    <n v="32.113734463654907"/>
    <n v="52.358412648828853"/>
    <n v="92.052398310140092"/>
    <n v="124.3149126654435"/>
    <n v="7.5802511976563434"/>
    <n v="216.36731097558359"/>
    <n v="1.6304056044333959"/>
    <x v="67"/>
    <x v="67"/>
    <x v="67"/>
    <n v="82.449580460411497"/>
    <n v="35.138317989861015"/>
    <n v="2.3464293448594185"/>
    <n v="117.58789845027252"/>
    <n v="70.117402851007753"/>
    <n v="29.882597148992229"/>
    <n v="31.481006271161704"/>
    <n v="48.819376850599653"/>
    <n v="-9.7581193817816185"/>
    <n v="-33.630203609811844"/>
    <n v="44.896437371642634"/>
    <n v="44.896437371642634"/>
    <n v="33.630203609811844"/>
    <n v="29.355124397458511"/>
    <n v="51.312131372129279"/>
    <n v="127.77059330101478"/>
    <n v="9.6302388724748482"/>
    <n v="4.4508751479384019"/>
    <n v="1.3391207135904746"/>
    <n v="1.3500811042826468"/>
    <n v="0.95115986265228314"/>
    <n v="1.7571351875863277"/>
    <n v="1.4048520486917295"/>
    <n v="1.3290153846991131"/>
    <n v="38.89543317023449"/>
    <x v="67"/>
    <n v="3.0829307181143326"/>
    <n v="34.530823663161669"/>
    <n v="47.579658704568367"/>
    <n v="207.45682116923081"/>
    <n v="139.60411500000004"/>
    <n v="129.47936310954066"/>
    <n v="1.4207957318474147"/>
    <n v="2.079189018585597"/>
    <n v="1.4709762143630418"/>
    <n v="39.224542674294298"/>
    <n v="54.510278827977324"/>
    <n v="43.608223062381853"/>
    <x v="67"/>
    <x v="67"/>
    <n v="59.840421769629728"/>
    <n v="60.320647579010355"/>
    <n v="46.825396825396822"/>
    <n v="7.7466481421997715"/>
    <n v="1.0385914103678968"/>
    <n v="6.4795141496429531"/>
    <n v="109.00035521875553"/>
    <n v="192.08788417576835"/>
    <n v="32.5"/>
    <n v="39.9"/>
    <n v="7.1999999999999998E-3"/>
    <n v="72.407200000000003"/>
    <n v="0.35400999999999999"/>
    <n v="48"/>
    <n v="83"/>
    <n v="1.3320000000000001"/>
    <n v="0.22900000000000001"/>
    <n v="132.56099999999998"/>
    <n v="9.89"/>
    <n v="56.6"/>
    <n v="84.5"/>
    <n v="27.470000000000006"/>
    <n v="0.10900000000000001"/>
    <n v="168.679"/>
    <n v="44.8"/>
    <n v="73.3"/>
    <n v="134.30000000000001"/>
    <x v="67"/>
    <x v="57"/>
    <n v="229.9"/>
    <n v="3.2000000000000028"/>
    <n v="9.7000000000000028"/>
    <n v="12.900000000000006"/>
    <n v="97.339000000000027"/>
    <n v="42.339712918660297"/>
    <n v="0.9579497396945954"/>
    <n v="0.74525305509567263"/>
    <n v="5.5029779431200001E-4"/>
    <n v="1.7037530925845796"/>
    <n v="1.6357952348518372E-2"/>
    <n v="1.393264045715332"/>
    <n v="1.0640932395970399"/>
    <n v="4.8535444850921636E-2"/>
    <n v="8.3443069601058968E-3"/>
    <n v="2.5142370371233995"/>
    <n v="0.22491505157947542"/>
    <n v="1.0780096187591552"/>
    <n v="0.5674256822466851"/>
    <n v="0.48492205806970606"/>
    <n v="1.9241537797451021E-3"/>
    <n v="2.1322815128552914"/>
    <n v="0.38435258865356442"/>
    <n v="0.62665061461925498"/>
    <n v="1.1017272881269458"/>
    <n v="1.4878605459381071"/>
    <n v="9.0724084854125975E-2"/>
    <n v="2.5895878340650524"/>
    <n v="1.0089114570617677"/>
    <n v="0.43744262497778497"/>
    <n v="1.4463540820395526"/>
    <n v="69.755495531154281"/>
    <n v="0.62710847603743824"/>
    <n v="7.535079694165292E-2"/>
    <n v="2.909760230969638"/>
    <n v="0.88583474148047281"/>
    <n v="34.20755727331008"/>
    <n v="0.457306321209761"/>
    <n v="17.659424993972735"/>
    <n v="0.42852842027071181"/>
    <n v="59.537484470491655"/>
    <n v="88.778606763498075"/>
  </r>
  <r>
    <x v="0"/>
    <n v="235"/>
    <n v="2"/>
    <s v="352HYB"/>
    <x v="0"/>
    <x v="1"/>
    <n v="4"/>
    <n v="33.5"/>
    <n v="279.8"/>
    <n v="7"/>
    <x v="0"/>
    <n v="13.1"/>
    <n v="12.1"/>
    <n v="7.1"/>
    <n v="1"/>
    <n v="5"/>
    <n v="6"/>
    <m/>
    <n v="6.0039999999999996"/>
    <n v="5.8440000000000003"/>
    <n v="4.1940000000000008"/>
    <n v="5.3460000000000001"/>
    <n v="4.9739999999999993"/>
    <n v="3.8939999999999997"/>
    <n v="17.2"/>
    <n v="48.6"/>
    <n v="843.6"/>
    <x v="5"/>
    <x v="1"/>
    <n v="55.4"/>
    <n v="54.1"/>
    <n v="46.6"/>
    <n v="39.799999999999997"/>
    <n v="128.59646166850902"/>
    <n v="8078.6869149390741"/>
    <n v="236.10756260412751"/>
    <n v="20"/>
    <n v="372.6"/>
    <n v="465.75"/>
    <x v="68"/>
    <n v="1"/>
    <n v="3049.6771519858835"/>
    <n v="4252.8374530433275"/>
    <n v="0.71270537277916668"/>
    <n v="7303.2273104019896"/>
    <n v="13.700152400304802"/>
    <n v="3428.1221813217621"/>
    <n v="6124.911630628214"/>
    <n v="72.295287779430041"/>
    <n v="6.8562443626435243"/>
    <n v="9632.1853440920513"/>
    <n v="1029.7755842720615"/>
    <n v="5746.8659345213428"/>
    <n v="8992.6310609200173"/>
    <n v="2653.2713427268964"/>
    <n v="98.344255076668063"/>
    <n v="17491.112593244929"/>
    <n v="211.72345760818743"/>
    <n v="561.35194636806261"/>
    <n v="407.51541131371755"/>
    <n v="34.404093575988966"/>
    <n v="165.62455379997004"/>
    <n v="170.18856159862605"/>
    <n v="204.83710216370022"/>
    <n v="1.3945205479452054"/>
    <n v="1.7866666666666664"/>
    <n v="1.5647887323943663"/>
    <n v="41.757938269869086"/>
    <n v="35.590284643187623"/>
    <n v="32.855919850065938"/>
    <n v="58.232302957159909"/>
    <n v="63.587975229161877"/>
    <n v="51.412573173835575"/>
    <n v="3464.3079154579364"/>
    <n v="5188.3676958143396"/>
    <n v="9842.5196850393713"/>
    <n v="7120.7455244296771"/>
    <n v="1189.8440737670949"/>
    <n v="17426.763883133033"/>
    <n v="1.4976635514018692"/>
    <n v="19.879238272178352"/>
    <n v="29.772410589874593"/>
    <n v="-36.185734136174233"/>
    <n v="936.54393481387433"/>
    <n v="-289.48587308939568"/>
    <n v="2282.5580190634064"/>
    <n v="3804.2633651056776"/>
    <n v="6086.821384169084"/>
    <n v="7794.5785390409819"/>
    <n v="44.727630392612234"/>
    <n v="3.0249271392822266"/>
    <n v="1.807957649230957"/>
    <n v="7.8035550120000003"/>
    <n v="2.3167241143845958"/>
    <n v="5.3697538375854492"/>
    <n v="2.3994770050048828"/>
    <n v="1.1158901315714149"/>
    <n v="3.7908587455749512"/>
    <n v="3.7908587455749512"/>
    <n v="1.5947036439723017"/>
    <n v="2.340226411819458"/>
    <n v="2.1866366863250732"/>
    <n v="0.7020002007484436"/>
    <n v="1.6807659864425659"/>
    <n v="1.6807659864425659"/>
    <n v="1.3437657823704725"/>
    <n v="0.99714779853820801"/>
    <n v="0.95701515674591064"/>
    <n v="0.92795384498803246"/>
    <n v="1.4483275413513184"/>
    <n v="0.59976804256439209"/>
    <n v="1.1159028706936356"/>
    <n v="92.25051183091027"/>
    <n v="76.88950004165585"/>
    <n v="5.5616355838301948E-2"/>
    <n v="169.19562822840442"/>
    <n v="0.73566445927042212"/>
    <n v="82.257003444287477"/>
    <n v="68.347284453650076"/>
    <n v="2.7406122394251029"/>
    <n v="0.25991053903926165"/>
    <n v="153.60481067640191"/>
    <n v="24.099080205602924"/>
    <n v="125.66307883816195"/>
    <n v="63.128288100225411"/>
    <n v="44.595282256581633"/>
    <n v="1.652936788948953"/>
    <n v="235.03958598391796"/>
    <n v="-1.417347050182046"/>
    <n v="5.8167696648225746"/>
    <n v="2.6337583102205415"/>
    <n v="-0.9085007624202539"/>
    <n v="3.1004339567053196"/>
    <n v="-0.77656505345507043"/>
    <n v="-0.37278545381604744"/>
    <n v="0.83348589092480874"/>
    <n v="0.83089927412614262"/>
    <n v="0.50236146276128257"/>
    <n v="54.52298785544113"/>
    <n v="53.551059424549976"/>
    <n v="53.464644396863491"/>
    <n v="45.444141108574875"/>
    <n v="44.495536404544502"/>
    <n v="26.858576965220156"/>
    <n v="34.544270113573702"/>
    <n v="49.653465236651797"/>
    <n v="91.334039861026824"/>
    <n v="103.13171857985638"/>
    <n v="7.1363045108013266"/>
    <n v="194.46575844088321"/>
    <n v="1.4373864340859568"/>
    <x v="68"/>
    <x v="68"/>
    <x v="68"/>
    <n v="47.712733330713775"/>
    <n v="18.693819216998278"/>
    <n v="2.5523266688771984"/>
    <n v="66.406552547712053"/>
    <n v="71.849435786375054"/>
    <n v="28.15056421362495"/>
    <n v="97.457327077360546"/>
    <n v="91.118808724588249"/>
    <n v="13.474822863573614"/>
    <n v="43.406075393874474"/>
    <n v="5.2189963534246644"/>
    <n v="5.2189963534246644"/>
    <n v="-43.406075393874474"/>
    <n v="-52.76885076815779"/>
    <n v="7.635996653186627"/>
    <n v="27.918299052978078"/>
    <n v="40.860947764481296"/>
    <n v="21.011898491580901"/>
    <n v="1.4219878474269656"/>
    <n v="1.0843744019508121"/>
    <n v="1.1394285892728995"/>
    <n v="1.6292151290720398"/>
    <n v="1.4706208862025851"/>
    <n v="1.1793330402811519"/>
    <n v="40.860974373570777"/>
    <x v="68"/>
    <n v="9.0284917572701229"/>
    <n v="36.616963220259443"/>
    <n v="40.595881593830335"/>
    <n v="196.87329841095888"/>
    <n v="122.34103040000001"/>
    <n v="93.024616563380292"/>
    <n v="1.5364842077100314"/>
    <n v="1.9613019419238786"/>
    <n v="2.3506000530894493"/>
    <n v="37.383914003255811"/>
    <n v="55.209815078236126"/>
    <n v="44.167852062588906"/>
    <x v="68"/>
    <x v="68"/>
    <n v="72.648775490596776"/>
    <n v="72.510406053266991"/>
    <n v="45.801526717557252"/>
    <n v="39.620155978339554"/>
    <n v="1.055151479906467"/>
    <n v="22.239920412621981"/>
    <n v="96.321853440920506"/>
    <n v="174.26763883133034"/>
    <n v="36.5"/>
    <n v="50.9"/>
    <n v="8.5299999999999994E-3"/>
    <n v="87.408529999999999"/>
    <n v="0.16397"/>
    <n v="45"/>
    <n v="80.400000000000006"/>
    <n v="0.94900000000000007"/>
    <n v="0.09"/>
    <n v="126.43900000000001"/>
    <n v="13.12"/>
    <n v="71"/>
    <n v="111.1"/>
    <n v="32.78"/>
    <n v="1.2150000000000001"/>
    <n v="216.09500000000003"/>
    <n v="42.8"/>
    <n v="64.099999999999994"/>
    <n v="121.6"/>
    <x v="68"/>
    <x v="13"/>
    <n v="215.3"/>
    <n v="2.2000000000000028"/>
    <n v="16.300000000000011"/>
    <n v="18.500000000000014"/>
    <n v="88.861000000000004"/>
    <n v="41.273107292150485"/>
    <n v="1.1040984058380128"/>
    <n v="0.92025044345855722"/>
    <n v="6.6564324252359999E-4"/>
    <n v="2.0250144925390936"/>
    <n v="8.8047853674888613E-3"/>
    <n v="1.0797646522521973"/>
    <n v="0.89717566578341768"/>
    <n v="3.597524949550629E-2"/>
    <n v="3.4117728710174561E-3"/>
    <n v="2.0163273404021385"/>
    <n v="0.30703770523071289"/>
    <n v="1.5525120472908021"/>
    <n v="0.77992222303152081"/>
    <n v="0.55095509035587309"/>
    <n v="2.0421306735277176E-2"/>
    <n v="2.9038106674134729"/>
    <n v="0.42677925777435305"/>
    <n v="0.61344671547412866"/>
    <n v="1.1283918755054474"/>
    <n v="1.2741470050979506"/>
    <n v="8.8165902256965634E-2"/>
    <n v="2.4025388806033976"/>
    <n v="0.65298539447784432"/>
    <n v="0.28372895030928902"/>
    <n v="0.93671434478713334"/>
    <n v="69.710194800767582"/>
    <n v="0.40701213232897876"/>
    <n v="0.38621154020125914"/>
    <n v="16.075142147304692"/>
    <n v="0.377524388064304"/>
    <n v="15.713559980743735"/>
    <n v="-0.50127178681007534"/>
    <n v="-20.864252847561865"/>
    <n v="0.87879617487437933"/>
    <n v="29.629578577181654"/>
    <n v="89.61353414015403"/>
  </r>
  <r>
    <x v="0"/>
    <n v="301"/>
    <n v="3"/>
    <n v="1311"/>
    <x v="6"/>
    <x v="3"/>
    <n v="3"/>
    <n v="33"/>
    <n v="313.39999999999998"/>
    <n v="0"/>
    <x v="2"/>
    <n v="13.9"/>
    <n v="12.8"/>
    <n v="11.2"/>
    <n v="1.0999999999999996"/>
    <n v="1.6000000000000014"/>
    <n v="2.7000000000000011"/>
    <m/>
    <n v="7.2920000000000016"/>
    <n v="7.7"/>
    <n v="4.0359999999999996"/>
    <n v="4.8480000000000008"/>
    <n v="4.6840000000000002"/>
    <n v="4.7720000000000002"/>
    <n v="18.8"/>
    <n v="42.8"/>
    <n v="806.4"/>
    <x v="4"/>
    <x v="1"/>
    <n v="53.6"/>
    <n v="56.8"/>
    <n v="52.8"/>
    <n v="51.8"/>
    <n v="250.11111120995389"/>
    <n v="15712.480228431725"/>
    <n v="319.53421217631262"/>
    <n v="0"/>
    <n v="499.3"/>
    <n v="499.3"/>
    <x v="69"/>
    <n v="0.92543691996523092"/>
    <n v="3585.7205760464153"/>
    <n v="4281.819830087029"/>
    <n v="1.2400279734769999"/>
    <n v="7868.7804341069213"/>
    <n v="21.731987448937303"/>
    <n v="4558.6406962287601"/>
    <n v="8033.4087793681656"/>
    <n v="284.11807835761419"/>
    <n v="1.4345372820300295"/>
    <n v="12877.602091236571"/>
    <n v="1059.1666932321718"/>
    <n v="5325.0164549864703"/>
    <n v="8646.4859462226668"/>
    <n v="3366.4159820579703"/>
    <n v="12.417420345676604"/>
    <n v="17350.335803612783"/>
    <n v="357.77297550926068"/>
    <n v="406.61215567056473"/>
    <n v="379.2622147802345"/>
    <n v="69.494294298738922"/>
    <n v="69.670523523428201"/>
    <n v="267.9706392343669"/>
    <n v="55.734287895863751"/>
    <n v="1.1941309255079007"/>
    <n v="1.7622377622377625"/>
    <n v="1.6237482117310444"/>
    <n v="45.568949420729162"/>
    <n v="35.399763588991412"/>
    <n v="30.691143475607348"/>
    <n v="54.415291746198022"/>
    <n v="62.38280017081005"/>
    <n v="49.834689334498343"/>
    <n v="4738.5447688072036"/>
    <n v="5228.462109310999"/>
    <n v="11023.140161335403"/>
    <n v="12813.621962081432"/>
    <n v="1056.1332832171988"/>
    <n v="24568.14991149362"/>
    <n v="1.1033898305084746"/>
    <n v="19.28734880679961"/>
    <n v="21.28146453089245"/>
    <n v="-179.90407257844345"/>
    <n v="2804.9466700571666"/>
    <n v="1568.9093142615238"/>
    <n v="586.47168617926673"/>
    <n v="3418.0238369116678"/>
    <n v="4004.4955230909345"/>
    <n v="11690.547820257048"/>
    <n v="47.584160233359313"/>
    <n v="2.8832051753997803"/>
    <n v="1.6353472471237183"/>
    <n v="7.4142503739999999"/>
    <n v="2.2048936829995998"/>
    <n v="5.5870699882507324"/>
    <n v="2.7240400314331055"/>
    <n v="0.94753301754010777"/>
    <n v="3.0506374835968018"/>
    <n v="3.0506374835968018"/>
    <n v="1.6230473011996549"/>
    <n v="2.1186022758483887"/>
    <n v="2.0628962516784668"/>
    <n v="0.72322684526443481"/>
    <n v="1.4444645643234253"/>
    <n v="1.4444645643234253"/>
    <n v="1.2748417441319106"/>
    <n v="1.4350128173828125"/>
    <n v="0.34429249167442322"/>
    <n v="0.83855670729621501"/>
    <n v="1.3104661703109741"/>
    <n v="0.60933160781860352"/>
    <n v="1.0597194461938511"/>
    <n v="103.38368122394506"/>
    <n v="70.022622718125703"/>
    <n v="9.1938778661223089E-2"/>
    <n v="173.49824272073198"/>
    <n v="1.2141813486099922"/>
    <n v="124.17919745447226"/>
    <n v="76.119200618479113"/>
    <n v="8.6674125960523103"/>
    <n v="4.3762532041778844E-2"/>
    <n v="209.00957320104547"/>
    <n v="22.439529667844912"/>
    <n v="109.84956485117746"/>
    <n v="62.533707535098912"/>
    <n v="48.626685948547816"/>
    <n v="0.17936523669638593"/>
    <n v="221.18932357152056"/>
    <n v="2.536523605736678"/>
    <n v="1.1072500336795537"/>
    <n v="1.9076432340315432"/>
    <n v="1.4853940164662285"/>
    <n v="-1.3026938730267998"/>
    <n v="0.43546985002524352"/>
    <n v="-1.2350448257618363"/>
    <n v="0.6773082742763421"/>
    <n v="0.61297868063921612"/>
    <n v="0.56926677515581092"/>
    <n v="59.587739681233863"/>
    <n v="59.413162542093126"/>
    <n v="49.663140642345745"/>
    <n v="40.359269131524421"/>
    <n v="36.419001987655541"/>
    <n v="28.27157591757765"/>
    <n v="67.998724789806133"/>
    <n v="18.001202472399942"/>
    <n v="92.43528117754083"/>
    <n v="167.91818100461444"/>
    <n v="6.4353539153347636"/>
    <n v="260.35346218215528"/>
    <n v="0.26472853024882831"/>
    <x v="69"/>
    <x v="69"/>
    <x v="69"/>
    <n v="56.180472664666127"/>
    <n v="58.117998146079174"/>
    <n v="0.96666221234008975"/>
    <n v="114.29847081074531"/>
    <n v="49.152427207612774"/>
    <n v="50.847572792387211"/>
    <n v="79.94799120873553"/>
    <n v="41.850840061371329"/>
    <n v="44.532505062698974"/>
    <n v="-14.329632603294797"/>
    <n v="13.5854930833802"/>
    <n v="13.5854930833802"/>
    <n v="14.329632603294797"/>
    <n v="11.539479153542171"/>
    <n v="17.847656009254138"/>
    <n v="23.375707210756229"/>
    <n v="51.343888981109814"/>
    <n v="19.720839719499203"/>
    <n v="1.391215745332367"/>
    <n v="1.2288283162860032"/>
    <n v="1.0777580518094991"/>
    <n v="1.5848682638887484"/>
    <n v="1.3208088385407122"/>
    <n v="1.18286450469242"/>
    <n v="52.15542077137394"/>
    <x v="69"/>
    <n v="29.283973611817711"/>
    <n v="49.216253376021676"/>
    <n v="77.600528648520879"/>
    <n v="203.36219304740411"/>
    <n v="88.535163636363649"/>
    <n v="91.041972188841228"/>
    <n v="1.4177685302241503"/>
    <n v="3.0767888368303336"/>
    <n v="2.2658738624417789"/>
    <n v="67.271515300927518"/>
    <n v="61.917162698412696"/>
    <n v="61.917162698412696"/>
    <x v="69"/>
    <x v="69"/>
    <n v="23.648701413227759"/>
    <n v="38.098321206888905"/>
    <n v="19.424460431654683"/>
    <n v="30.576730091960009"/>
    <n v="1.2659572155001579"/>
    <n v="37.736822315289572"/>
    <n v="128.77602091236571"/>
    <n v="245.68149911493617"/>
    <n v="44.3"/>
    <n v="52.9"/>
    <n v="1.532E-2"/>
    <n v="97.215319999999991"/>
    <n v="0.29365999999999998"/>
    <n v="57.2"/>
    <n v="100.8"/>
    <n v="3.5649999999999999"/>
    <n v="1.7999999999999999E-2"/>
    <n v="161.58300000000003"/>
    <n v="13.290000000000001"/>
    <n v="69.900000000000006"/>
    <n v="113.5"/>
    <n v="44.190000000000005"/>
    <n v="0.16299999999999998"/>
    <n v="227.75300000000001"/>
    <n v="59"/>
    <n v="65.099999999999994"/>
    <n v="137.25"/>
    <x v="69"/>
    <x v="0"/>
    <n v="305.89999999999998"/>
    <n v="-1.7999999999999972"/>
    <n v="35.700000000000003"/>
    <n v="33.900000000000006"/>
    <n v="144.31699999999995"/>
    <n v="47.177835894083017"/>
    <n v="1.2772598927021026"/>
    <n v="0.86509869372844694"/>
    <n v="1.1358631572968001E-3"/>
    <n v="2.1434944495878461"/>
    <n v="1.6406989727497101E-2"/>
    <n v="1.5581508979797365"/>
    <n v="0.95511328168042864"/>
    <n v="0.10875522629022598"/>
    <n v="5.4911474704742421E-4"/>
    <n v="2.6225685206974387"/>
    <n v="0.28156224246025086"/>
    <n v="1.4419644799232485"/>
    <n v="0.82086246937513352"/>
    <n v="0.6383088909745217"/>
    <n v="2.3544772398471831E-3"/>
    <n v="2.9034903175127504"/>
    <n v="0.84665756225585942"/>
    <n v="0.2241344120800495"/>
    <n v="1.150919080764055"/>
    <n v="2.0907627051429349"/>
    <n v="8.0127106428146369E-2"/>
    <n v="3.2416817859069904"/>
    <n v="0.71149333572387707"/>
    <n v="0.73097886960037917"/>
    <n v="1.4424722053242565"/>
    <n v="49.324578532446587"/>
    <n v="1.4819769197207195"/>
    <n v="0.61911326520955168"/>
    <n v="19.098520647557326"/>
    <n v="1.0981873363191443"/>
    <n v="33.877086304196958"/>
    <n v="0.33819146839423997"/>
    <n v="10.4325930405787"/>
    <n v="0.75999586792490437"/>
    <n v="52.525680394900043"/>
    <n v="94.364598440809701"/>
  </r>
  <r>
    <x v="0"/>
    <n v="302"/>
    <n v="3"/>
    <n v="3390"/>
    <x v="2"/>
    <x v="3"/>
    <n v="3"/>
    <n v="31.5"/>
    <n v="279"/>
    <n v="1"/>
    <x v="2"/>
    <n v="14.5"/>
    <n v="13.7"/>
    <n v="10.3"/>
    <n v="0.80000000000000071"/>
    <n v="3.3999999999999986"/>
    <n v="4.1999999999999993"/>
    <m/>
    <n v="7.35"/>
    <n v="5.1660000000000004"/>
    <n v="4.87"/>
    <n v="5.8559999999999999"/>
    <n v="4.0739999999999998"/>
    <n v="5.9580000000000002"/>
    <n v="17.2"/>
    <n v="41.2"/>
    <n v="708.4"/>
    <x v="2"/>
    <x v="2"/>
    <n v="55"/>
    <n v="54.9"/>
    <n v="54.3"/>
    <n v="50.7"/>
    <n v="138.71333175596399"/>
    <n v="8714.2489275731696"/>
    <n v="234.52890704920847"/>
    <n v="0"/>
    <n v="508.9"/>
    <n v="508.9"/>
    <x v="70"/>
    <n v="0.95464436821344056"/>
    <n v="3011.7869293266126"/>
    <n v="4023.7473375803538"/>
    <n v="0.28993468839650854"/>
    <n v="7035.8242015953638"/>
    <n v="7.1389102677954721"/>
    <n v="4176.5955242436803"/>
    <n v="8401.7561127227527"/>
    <n v="248.24842001657689"/>
    <n v="1.1331848321591382"/>
    <n v="12827.733241815169"/>
    <n v="799.93060842914815"/>
    <n v="4046.2136400801955"/>
    <n v="7721.4076903260484"/>
    <n v="1904.8005734702792"/>
    <m/>
    <n v="13672.421903876522"/>
    <n v="413.70778858712896"/>
    <n v="76.789878369213923"/>
    <n v="265.46390809124637"/>
    <n v="83.20061392264769"/>
    <n v="-11.852898560316795"/>
    <n v="312.71491251017136"/>
    <n v="-61.849856581518573"/>
    <n v="1.3359999999999999"/>
    <n v="2.0116279069767442"/>
    <n v="1.9083044982698962"/>
    <n v="42.806455122111977"/>
    <n v="32.559108031877635"/>
    <n v="29.593978802928678"/>
    <n v="57.189424043141592"/>
    <n v="65.496810343195705"/>
    <n v="56.47432287133276"/>
    <n v="4291.0612137013741"/>
    <n v="4919.2203647565184"/>
    <n v="10478.836747147177"/>
    <n v="9736.6104856357288"/>
    <n v="1268.5551686892845"/>
    <n v="20810.831095346399"/>
    <n v="1.1463878326996197"/>
    <n v="20.619364954919639"/>
    <n v="23.637789102312816"/>
    <n v="-114.46568945769377"/>
    <n v="3482.5357479662343"/>
    <n v="2099.5148898192547"/>
    <n v="-244.84757362117853"/>
    <n v="2802.18732556953"/>
    <n v="2557.3397519483515"/>
    <n v="7983.0978535312297"/>
    <n v="38.360302944923546"/>
    <n v="2.8293719291687012"/>
    <n v="1.6801259517669678"/>
    <m/>
    <n v="2.1720081801121141"/>
    <n v="6.5028481483459473"/>
    <n v="2.9825029373168945"/>
    <n v="1.2715821727809733"/>
    <n v="2.6950023174285889"/>
    <n v="2.6950023174285889"/>
    <n v="1.8563151623236493"/>
    <n v="2.2087929248809814"/>
    <n v="2.4670987129211426"/>
    <n v="0.79634076356887817"/>
    <n v="1.7307971715927124"/>
    <n v="1.7307971715927124"/>
    <n v="1.4209701646998465"/>
    <n v="1.147236704826355"/>
    <n v="0.9177013635635376"/>
    <n v="0.94984966046664443"/>
    <n v="1.4333744049072266"/>
    <n v="0.40682610869407654"/>
    <n v="1.1488982673244239"/>
    <n v="85.214653944739169"/>
    <n v="67.604023252219946"/>
    <m/>
    <n v="152.81867719695913"/>
    <n v="0.46423249416141654"/>
    <n v="124.56708419041372"/>
    <n v="106.83523292991822"/>
    <n v="6.6903006724266039"/>
    <n v="3.0539357487438041E-2"/>
    <n v="238.12315715024599"/>
    <n v="17.668810682940414"/>
    <n v="99.82408463645821"/>
    <n v="61.488716959408535"/>
    <n v="32.968234450105363"/>
    <m/>
    <n v="194.28103604597212"/>
    <n v="6.0931771395204901"/>
    <n v="-3.9856473731158064"/>
    <n v="1.6584943539605195"/>
    <n v="2.8108878746910397"/>
    <n v="-2.2493635958141378"/>
    <n v="2.8022292626927339"/>
    <n v="-4.1224105427736077"/>
    <n v="0.79333800142004285"/>
    <n v="0.85765219298710949"/>
    <n v="0.61597075679020397"/>
    <n v="55.761936634820451"/>
    <n v="52.31204124839357"/>
    <n v="51.381280781741943"/>
    <n v="44.238063365179528"/>
    <n v="44.865536896316868"/>
    <n v="31.649366407979546"/>
    <n v="49.22862927014944"/>
    <n v="45.143752364065797"/>
    <n v="99.533195263631427"/>
    <n v="139.56208260661575"/>
    <n v="5.1608136294161948"/>
    <n v="239.09527787024717"/>
    <n v="0.91702233097600028"/>
    <x v="70"/>
    <x v="70"/>
    <x v="70"/>
    <n v="75.338454920264283"/>
    <n v="61.691480565852423"/>
    <n v="1.2212132733602403"/>
    <n v="137.0299354861167"/>
    <n v="54.979559505008488"/>
    <n v="45.020440494991512"/>
    <n v="61.779606332235318"/>
    <n v="50.595455366308769"/>
    <n v="16.344964595342738"/>
    <n v="-24.742999553955514"/>
    <n v="45.346515970509685"/>
    <n v="45.346515970509685"/>
    <n v="24.742999553955514"/>
    <n v="19.86319236318743"/>
    <n v="42.445282073055516"/>
    <n v="73.505313139801615"/>
    <n v="0.9721207200011861"/>
    <n v="0.4065829859378231"/>
    <n v="1.3148889689142564"/>
    <n v="1.4034219519106692"/>
    <n v="1.099939654636664"/>
    <n v="1.6518567205758878"/>
    <n v="1.3227063747979679"/>
    <n v="1.2918619296157901"/>
    <n v="46.786264522674323"/>
    <x v="70"/>
    <n v="22.637850777780947"/>
    <n v="40.722721805152574"/>
    <n v="62.849574270521714"/>
    <n v="244.041168"/>
    <n v="116.60214573643411"/>
    <n v="144.72789923875433"/>
    <n v="1.1593830468671997"/>
    <n v="2.5578456712610622"/>
    <n v="1.7046462540378795"/>
    <n v="51.117205049587568"/>
    <n v="71.83794466403161"/>
    <n v="71.83794466403161"/>
    <x v="70"/>
    <x v="70"/>
    <n v="42.255491120311589"/>
    <n v="50.684617395259401"/>
    <n v="28.965517241379306"/>
    <n v="0.69655074060574684"/>
    <n v="1.4086993943002744"/>
    <n v="36.019099636763585"/>
    <n v="128.2773324181517"/>
    <n v="208.10831095346396"/>
    <n v="37.5"/>
    <n v="50.1"/>
    <n v="3.6099999999999999E-3"/>
    <n v="87.603610000000003"/>
    <n v="8.6819999999999994E-2"/>
    <n v="51.6"/>
    <n v="103.8"/>
    <n v="3.0670000000000002"/>
    <n v="1.4000000000000002E-2"/>
    <n v="158.48100000000002"/>
    <n v="9.9599999999999991"/>
    <n v="57.8"/>
    <n v="110.3"/>
    <n v="27.21"/>
    <n v="0"/>
    <n v="195.31"/>
    <n v="52.6"/>
    <n v="60.3"/>
    <n v="128.44999999999999"/>
    <x v="70"/>
    <x v="52"/>
    <n v="255.1"/>
    <n v="-1"/>
    <n v="43.5"/>
    <n v="42.5"/>
    <n v="96.618999999999971"/>
    <n v="37.874950999607989"/>
    <n v="1.0610144734382629"/>
    <n v="0.84174310183525081"/>
    <n v="0"/>
    <n v="1.902757575273514"/>
    <n v="5.6457727623939503E-3"/>
    <n v="1.5389715156555177"/>
    <n v="1.3199022953466502"/>
    <n v="8.2655721075534816E-2"/>
    <n v="3.7730032444000249E-4"/>
    <n v="2.9419068324021431"/>
    <n v="0.21999577531814574"/>
    <n v="1.4259830560684204"/>
    <n v="0.87836386221647256"/>
    <n v="0.47094991039037709"/>
    <n v="0"/>
    <n v="2.7752968286752702"/>
    <n v="0.60344650673866274"/>
    <n v="0.5533739222288131"/>
    <n v="1.2200818888694047"/>
    <n v="1.7107575910752002"/>
    <n v="6.3261459901928913E-2"/>
    <n v="2.9308394799446056"/>
    <n v="0.93552500891685497"/>
    <n v="0.76652837311783706"/>
    <n v="1.7020533820346917"/>
    <n v="54.964492817404874"/>
    <n v="1.3945882765884645"/>
    <n v="-1.1067352457537538E-2"/>
    <n v="-0.37761714803114077"/>
    <n v="1.0280819046710916"/>
    <n v="35.078069328127206"/>
    <n v="0.15554265126933542"/>
    <n v="5.3071023620944002"/>
    <n v="0.8725392534017562"/>
    <n v="60.095124524623543"/>
    <n v="87.039908444532614"/>
  </r>
  <r>
    <x v="0"/>
    <n v="303"/>
    <n v="3"/>
    <s v="352HYB"/>
    <x v="0"/>
    <x v="3"/>
    <n v="3"/>
    <n v="32.5"/>
    <n v="302.60000000000002"/>
    <n v="10"/>
    <x v="1"/>
    <n v="13.1"/>
    <n v="12.5"/>
    <n v="9"/>
    <n v="0.59999999999999964"/>
    <n v="3.5"/>
    <n v="4.0999999999999996"/>
    <m/>
    <n v="7.6440000000000001"/>
    <n v="6.8980000000000006"/>
    <n v="5.4620000000000006"/>
    <n v="5.3100000000000005"/>
    <n v="4.4319999999999995"/>
    <n v="3.8180000000000001"/>
    <n v="16"/>
    <n v="49.8"/>
    <n v="800.8"/>
    <x v="5"/>
    <x v="1"/>
    <n v="51.5"/>
    <n v="61.7"/>
    <n v="53.8"/>
    <n v="42.3"/>
    <n v="121.04390411239076"/>
    <n v="7604.2201441486131"/>
    <n v="210.75973507750442"/>
    <n v="10"/>
    <n v="517.70000000000005"/>
    <n v="575.22222222222217"/>
    <x v="71"/>
    <n v="1.2666652336545243"/>
    <n v="3316.8140166689686"/>
    <n v="4194.5825850716028"/>
    <n v="0.78855274669613673"/>
    <n v="7512.1851544872679"/>
    <n v="27.365392585036183"/>
    <n v="3577.6263986738504"/>
    <n v="6847.6740571902201"/>
    <n v="78.432578740157481"/>
    <m/>
    <n v="10503.733034604229"/>
    <n v="736.1825324095422"/>
    <n v="4646.0578118524663"/>
    <n v="9284.0214463323682"/>
    <n v="1635.0238292581848"/>
    <m/>
    <n v="15565.10308744302"/>
    <n v="271.95889819245099"/>
    <n v="361.52643234562794"/>
    <n v="322.11671731823009"/>
    <n v="23.710216545898344"/>
    <n v="76.316529512758279"/>
    <n v="241.1901338289652"/>
    <n v="174.02481351015345"/>
    <n v="1.2646420824295013"/>
    <n v="1.9140271493212668"/>
    <n v="1.9982578397212545"/>
    <n v="44.1524529608769"/>
    <n v="34.060522929204964"/>
    <n v="29.849193967758708"/>
    <n v="55.837050056813965"/>
    <n v="65.192765606577836"/>
    <n v="59.646385855434211"/>
    <n v="5027.1176057226248"/>
    <n v="5720.8237986270015"/>
    <n v="12351.573902232471"/>
    <n v="9829.9352105104626"/>
    <n v="1603.6324978828443"/>
    <n v="22856.267680498742"/>
    <n v="1.1379928315412187"/>
    <n v="21.994481671265277"/>
    <n v="25.029562475364607"/>
    <n v="-1449.4912070487744"/>
    <n v="1126.8502585632186"/>
    <n v="-1926.2734463683992"/>
    <n v="-381.0597938701585"/>
    <n v="3563.1976477053668"/>
    <n v="3182.1378538352083"/>
    <n v="12352.534645894513"/>
    <n v="54.044408380961748"/>
    <n v="2.7625458240509033"/>
    <n v="1.9473934173583984"/>
    <n v="7.4485335350000001"/>
    <n v="2.3078806539877124"/>
    <n v="4.5187034606933594"/>
    <n v="2.826352596282959"/>
    <n v="1.1595458608165432"/>
    <n v="3.3864562511444092"/>
    <n v="3.3864562511444092"/>
    <n v="1.7438975463180362"/>
    <n v="2.3092629909515381"/>
    <n v="2.4889247417449951"/>
    <n v="0.88346278667449951"/>
    <n v="1.5896663665771484"/>
    <n v="1.5896663665771484"/>
    <n v="1.4368628310586906"/>
    <n v="1.1821653842926025"/>
    <n v="0.72350239753723145"/>
    <n v="0.8651983504917915"/>
    <n v="1.3197293281555176"/>
    <n v="0.37704849243164062"/>
    <n v="1.0351390475512652"/>
    <n v="91.62850710902363"/>
    <n v="81.685025147346138"/>
    <n v="5.8735615778825349E-2"/>
    <n v="173.3722678721486"/>
    <n v="1.236560941772354"/>
    <n v="101.11633660422291"/>
    <n v="79.401921092357455"/>
    <n v="2.6560849656798236"/>
    <m/>
    <n v="183.17434266226016"/>
    <n v="17.000390766783369"/>
    <n v="115.63688239497218"/>
    <n v="82.02087458522611"/>
    <n v="25.991423899239148"/>
    <m/>
    <n v="223.64918087943744"/>
    <n v="0.8910977081919601"/>
    <n v="2.8910598726555201"/>
    <n v="2.0110765202915535"/>
    <n v="0.86252995410902533"/>
    <n v="1.0371818421963763"/>
    <n v="-0.20755491408988033"/>
    <n v="0.1870681066334754"/>
    <n v="0.89148047615960502"/>
    <n v="0.78525314265629165"/>
    <n v="0.7092968340764636"/>
    <n v="52.850728800867984"/>
    <n v="55.202238007024192"/>
    <n v="51.704585699917473"/>
    <n v="47.115392876779943"/>
    <n v="43.34773087667633"/>
    <n v="36.673898944186654"/>
    <n v="59.428844162531945"/>
    <n v="41.390297341946869"/>
    <n v="106.86561366188994"/>
    <n v="129.72853791179239"/>
    <n v="6.0464721574111255"/>
    <n v="236.59415157368232"/>
    <n v="0.69646815322116218"/>
    <x v="71"/>
    <x v="71"/>
    <x v="71"/>
    <n v="41.687492441690964"/>
    <n v="38.011623750410585"/>
    <n v="1.0967038060624987"/>
    <n v="79.699116192101542"/>
    <n v="52.306091251012312"/>
    <n v="47.693908748987695"/>
    <n v="90.792143318308348"/>
    <n v="56.208038232440231"/>
    <n v="40.630577243279241"/>
    <n v="14.520545790749267"/>
    <n v="-2.6189534928686555"/>
    <n v="-2.6189534928686555"/>
    <n v="-14.520545790749267"/>
    <n v="-14.360237206361418"/>
    <n v="-3.2983502878001945"/>
    <n v="-6.889875344618412"/>
    <n v="53.419808911422166"/>
    <n v="22.578668388929167"/>
    <n v="1.4314228793126198"/>
    <n v="1.2244447948489543"/>
    <n v="1.1668972974252705"/>
    <n v="1.6122982853927654"/>
    <n v="1.4242353380522645"/>
    <n v="1.2313532940980259"/>
    <n v="43.007613263549096"/>
    <x v="71"/>
    <n v="19.58147320606037"/>
    <n v="41.547667789451395"/>
    <n v="60.69305040180474"/>
    <n v="230.46212303687636"/>
    <n v="152.67105592760183"/>
    <n v="114.29044181184669"/>
    <n v="1.1986984184853955"/>
    <n v="1.8512694361813054"/>
    <n v="2.1777190658186849"/>
    <n v="51.60715985517993"/>
    <n v="71.830946830946829"/>
    <n v="64.647852147852163"/>
    <x v="71"/>
    <x v="71"/>
    <n v="52.127576729287405"/>
    <n v="48.607362173994517"/>
    <n v="31.297709923664119"/>
    <n v="41.178147669978699"/>
    <n v="0.91912919037333429"/>
    <n v="32.263122509785902"/>
    <n v="105.0373303460423"/>
    <n v="228.5626768049874"/>
    <n v="46.1"/>
    <n v="58.3"/>
    <n v="1.0960000000000001E-2"/>
    <n v="104.41096"/>
    <n v="0.34337000000000001"/>
    <n v="44.2"/>
    <n v="84.6"/>
    <n v="0.96899999999999997"/>
    <n v="0"/>
    <n v="129.76900000000001"/>
    <n v="10.09"/>
    <n v="57.4"/>
    <n v="114.7"/>
    <n v="20.2"/>
    <n v="0"/>
    <n v="192.3"/>
    <n v="55.8"/>
    <n v="63.5"/>
    <n v="137.1"/>
    <x v="71"/>
    <x v="41"/>
    <n v="253.7"/>
    <n v="-11.599999999999994"/>
    <n v="21.099999999999994"/>
    <n v="9.5000000000000142"/>
    <n v="123.93099999999998"/>
    <n v="48.849428458809612"/>
    <n v="1.2735336248874665"/>
    <n v="1.1353303623199462"/>
    <n v="8.1635927543600008E-4"/>
    <n v="2.4096803464828489"/>
    <n v="1.5515872072982788E-2"/>
    <n v="1.2492478475570681"/>
    <n v="0.98097579825079551"/>
    <n v="3.281476107358932E-2"/>
    <n v="0"/>
    <n v="2.2630384068814524"/>
    <n v="0.23300463578701017"/>
    <n v="1.4286428017616273"/>
    <n v="1.0133318163156508"/>
    <n v="0.32111260604858399"/>
    <n v="0"/>
    <n v="2.7630872241258624"/>
    <n v="0.65964828443527224"/>
    <n v="0.45942402243614194"/>
    <n v="1.1861869385242461"/>
    <n v="1.4399608251133134"/>
    <n v="6.7114631652832032E-2"/>
    <n v="2.6261477636375599"/>
    <n v="0.58959956312179584"/>
    <n v="0.52155177581465351"/>
    <n v="1.1111513389364496"/>
    <n v="53.062039567547778"/>
    <n v="0.98290940202311672"/>
    <n v="0.36310935675610745"/>
    <n v="13.826691772025548"/>
    <n v="0.21646741715471096"/>
    <n v="8.2427736988750073"/>
    <n v="-0.13693946048830252"/>
    <n v="-5.2144613636904946"/>
    <n v="0.35340687764301348"/>
    <n v="15.032868490549159"/>
    <n v="96.605378993827884"/>
  </r>
  <r>
    <x v="0"/>
    <n v="304"/>
    <n v="3"/>
    <n v="3382"/>
    <x v="3"/>
    <x v="3"/>
    <n v="3"/>
    <n v="32.5"/>
    <n v="287.60000000000002"/>
    <n v="0"/>
    <x v="2"/>
    <n v="14.2"/>
    <n v="12.7"/>
    <n v="9.6999999999999993"/>
    <n v="1.5"/>
    <n v="3"/>
    <n v="4.5"/>
    <m/>
    <n v="5.5980000000000008"/>
    <n v="5.0980000000000008"/>
    <n v="3.9839999999999995"/>
    <n v="4.7080000000000002"/>
    <n v="4.2080000000000002"/>
    <n v="4.4799999999999995"/>
    <n v="15.6"/>
    <n v="44.8"/>
    <n v="698"/>
    <x v="4"/>
    <x v="1"/>
    <n v="56.6"/>
    <n v="57.3"/>
    <n v="56"/>
    <n v="47.3"/>
    <n v="160.36927178046824"/>
    <n v="10074.718391792576"/>
    <n v="223.71326408633473"/>
    <n v="0"/>
    <n v="554.79999999999995"/>
    <n v="554.79999999999995"/>
    <x v="72"/>
    <n v="0.97246558838870978"/>
    <n v="2974.7328234688366"/>
    <n v="4042.1831242386565"/>
    <n v="0.80608195506662139"/>
    <n v="7017.7220296625601"/>
    <n v="11.251390923834478"/>
    <n v="3917.5818483215921"/>
    <n v="7495.2082469954421"/>
    <n v="198.22640385412348"/>
    <n v="10.198663489432242"/>
    <n v="11621.21516266059"/>
    <n v="668.04807293825115"/>
    <n v="4568.0593753532003"/>
    <n v="9081.1764558138366"/>
    <n v="2481.8219492898315"/>
    <n v="5.6512074746637531"/>
    <n v="16136.708987931528"/>
    <n v="328.82093807128786"/>
    <n v="410.49943866099437"/>
    <n v="364.75947833075872"/>
    <n v="67.346358918053966"/>
    <n v="59.134320639237103"/>
    <n v="246.64465162548467"/>
    <n v="144.17892807439949"/>
    <n v="1.3588390501319261"/>
    <n v="1.9132231404958675"/>
    <n v="1.9879725085910653"/>
    <n v="42.388866513880345"/>
    <n v="33.710604213825526"/>
    <n v="28.308494493949187"/>
    <n v="57.599647109890171"/>
    <n v="64.495908061988501"/>
    <n v="56.276508813572526"/>
    <n v="5034.5783257355997"/>
    <n v="4573.210215499379"/>
    <n v="11133.540975963531"/>
    <n v="10046.17881293211"/>
    <n v="1525.7524347285539"/>
    <n v="21894.749792789062"/>
    <n v="0.90836012861736337"/>
    <n v="22.994454713493532"/>
    <n v="20.887245841035121"/>
    <n v="-1116.9964774140076"/>
    <n v="2921.998031496063"/>
    <n v="279.24911935350246"/>
    <n v="-466.51895038239945"/>
    <n v="4507.9662403144575"/>
    <n v="4041.4472899320581"/>
    <n v="10273.534630128472"/>
    <n v="46.922365988909426"/>
    <n v="3.0530691146850586"/>
    <n v="1.6450649499893188"/>
    <n v="7.8436441419999996"/>
    <n v="2.2426139479989486"/>
    <n v="6.0939197540283203"/>
    <n v="2.1839377880096436"/>
    <n v="1.0172397348731843"/>
    <n v="2.8892626762390137"/>
    <n v="2.8892626762390137"/>
    <n v="1.4441151995837653"/>
    <n v="2.1923329830169678"/>
    <n v="2.5980303287506104"/>
    <n v="0.78115308284759521"/>
    <n v="1.5727094411849976"/>
    <n v="1.5727094411849976"/>
    <n v="1.4175020644226786"/>
    <n v="1.3218395709991455"/>
    <n v="1.0059981346130371"/>
    <n v="1.0731040967871432"/>
    <n v="1.3360557556152344"/>
    <n v="0.45348289608955383"/>
    <n v="1.1587117321782394"/>
    <n v="90.820649077725861"/>
    <n v="66.496537791233337"/>
    <n v="6.3226200048302122E-2"/>
    <n v="157.38041306900749"/>
    <n v="0.68565073411049871"/>
    <n v="85.5575503617019"/>
    <n v="76.244236499929485"/>
    <n v="5.7272815010080036"/>
    <n v="0.29466617767538117"/>
    <n v="167.82373454031477"/>
    <n v="14.645838245434531"/>
    <n v="118.67956800701182"/>
    <n v="70.937889843419768"/>
    <n v="39.031848109882723"/>
    <n v="8.887707349498912E-2"/>
    <n v="228.73818303380932"/>
    <n v="0.74595153366480615"/>
    <n v="5.5376771357722312"/>
    <n v="2.8543107985920733"/>
    <n v="-0.37593562257314012"/>
    <n v="3.0110925132099933"/>
    <n v="0.69626419347829638"/>
    <n v="-0.4823951505917925"/>
    <n v="0.73217421882026479"/>
    <n v="0.89114562277204545"/>
    <n v="0.59772622225275218"/>
    <n v="57.707720615718053"/>
    <n v="50.98060211569728"/>
    <n v="51.884458656152752"/>
    <n v="42.252105261711456"/>
    <n v="45.431140421686912"/>
    <n v="31.012701466171301"/>
    <n v="66.549048542519415"/>
    <n v="46.006409459856613"/>
    <n v="119.47448433053995"/>
    <n v="134.22255024957769"/>
    <n v="6.919026328163925"/>
    <n v="253.69703458011764"/>
    <n v="0.69131581093097472"/>
    <x v="72"/>
    <x v="72"/>
    <x v="72"/>
    <n v="19.008501819182484"/>
    <n v="30.237827040072872"/>
    <n v="0.62863319490489"/>
    <n v="49.246328859255371"/>
    <n v="38.598819971958214"/>
    <n v="61.401180028041757"/>
    <n v="70.142973519891655"/>
    <n v="52.130519464492409"/>
    <n v="24.931480383563155"/>
    <n v="33.122017645309924"/>
    <n v="5.3063466565097173"/>
    <n v="5.3063466565097173"/>
    <n v="-33.122017645309924"/>
    <n v="-38.713143966001532"/>
    <n v="6.9596692158031184"/>
    <n v="17.548703646850839"/>
    <n v="85.873300039802871"/>
    <n v="33.84875987294366"/>
    <n v="1.3563387883050091"/>
    <n v="1.0526063668016274"/>
    <n v="1.166638544034633"/>
    <n v="1.6534319945251295"/>
    <n v="1.3719422997333257"/>
    <n v="1.2150310579663126"/>
    <n v="45.883962630350652"/>
    <x v="72"/>
    <n v="15.931827679284108"/>
    <n v="39.599118017122592"/>
    <n v="64.866515662248219"/>
    <n v="188.18496759894464"/>
    <n v="101.69538644628096"/>
    <n v="103.06345896907217"/>
    <n v="1.6223767252183969"/>
    <n v="2.1475288745407104"/>
    <n v="2.5208064572432418"/>
    <n v="52.742438767893589"/>
    <n v="79.484240687679076"/>
    <n v="79.484240687679076"/>
    <x v="72"/>
    <x v="72"/>
    <n v="60.340835677329082"/>
    <n v="43.925437495199205"/>
    <n v="31.690140845070424"/>
    <n v="63.978295659058269"/>
    <n v="1.1294395694066481"/>
    <n v="24.560942601324744"/>
    <n v="116.2121516266059"/>
    <n v="218.94749792789062"/>
    <n v="37.9"/>
    <n v="51.5"/>
    <n v="1.027E-2"/>
    <n v="89.410269999999997"/>
    <n v="0.13791999999999999"/>
    <n v="48.4"/>
    <n v="92.6"/>
    <n v="2.4489999999999998"/>
    <n v="0.126"/>
    <n v="143.57499999999999"/>
    <n v="8.0599999999999987"/>
    <n v="58.2"/>
    <n v="115.7"/>
    <n v="31.620000000000005"/>
    <n v="7.1999999999999995E-2"/>
    <n v="205.59199999999996"/>
    <n v="62.2"/>
    <n v="56.5"/>
    <n v="137.55000000000001"/>
    <x v="72"/>
    <x v="58"/>
    <n v="270.5"/>
    <n v="-13.800000000000004"/>
    <n v="36.099999999999994"/>
    <n v="22.299999999999997"/>
    <n v="126.92500000000001"/>
    <n v="46.922365988909434"/>
    <n v="1.1571131944656372"/>
    <n v="0.84720844924449912"/>
    <n v="8.055422533834E-4"/>
    <n v="2.0051271859635196"/>
    <n v="8.4047341247558589E-3"/>
    <n v="1.0570258893966675"/>
    <n v="0.94196399449256862"/>
    <n v="7.0758042941093446E-2"/>
    <n v="3.6404709720611575E-3"/>
    <n v="2.073388397802391"/>
    <n v="0.17670203843116758"/>
    <n v="1.5120536513328553"/>
    <n v="0.90379411685466771"/>
    <n v="0.49729072530269625"/>
    <n v="1.1323507976531981E-3"/>
    <n v="2.9142708442878731"/>
    <n v="0.82218421316146861"/>
    <n v="0.56838894605636603"/>
    <n v="1.4760546851307157"/>
    <n v="1.6582605504114223"/>
    <n v="8.5481525912880899E-2"/>
    <n v="3.1343152355421373"/>
    <n v="0.23484167623519892"/>
    <n v="0.37357504843620259"/>
    <n v="0.6084167246714014"/>
    <n v="38.598819971958214"/>
    <n v="0.96784059385132071"/>
    <n v="1.0609268377397463"/>
    <n v="33.848759872943653"/>
    <n v="1.1291880495786177"/>
    <n v="36.02662670218951"/>
    <n v="0.22004439125426423"/>
    <n v="7.0204933045352567"/>
    <n v="0.90914365832435351"/>
    <n v="68.094730306311689"/>
    <n v="86.302742280870802"/>
  </r>
  <r>
    <x v="0"/>
    <n v="305"/>
    <n v="3"/>
    <s v="34N425"/>
    <x v="4"/>
    <x v="3"/>
    <n v="3"/>
    <n v="31"/>
    <n v="258.39999999999998"/>
    <n v="0"/>
    <x v="2"/>
    <n v="12.6"/>
    <n v="11.6"/>
    <n v="7.7"/>
    <n v="1"/>
    <n v="3.8999999999999995"/>
    <n v="4.8999999999999995"/>
    <m/>
    <n v="5.9480000000000004"/>
    <n v="5.8420000000000005"/>
    <n v="5.3620000000000001"/>
    <n v="4.4619999999999997"/>
    <n v="5.0999999999999996"/>
    <n v="6.548"/>
    <n v="17.2"/>
    <n v="41.2"/>
    <n v="708.4"/>
    <x v="2"/>
    <x v="8"/>
    <n v="55.4"/>
    <n v="60.2"/>
    <n v="57"/>
    <n v="45.4"/>
    <n v="207.50042727866332"/>
    <n v="13035.591842500187"/>
    <n v="253.39344661453654"/>
    <n v="10"/>
    <n v="547.6"/>
    <n v="608.44444444444446"/>
    <x v="73"/>
    <n v="0.81240015456248604"/>
    <n v="3715.2274140074596"/>
    <n v="4880.7889556568589"/>
    <n v="5.3931503833402408"/>
    <n v="8601.4095200476586"/>
    <n v="52.572044460663946"/>
    <n v="4662.246166597597"/>
    <n v="7980.8588893493579"/>
    <n v="200.65465706589308"/>
    <n v="2.5901367592208873"/>
    <n v="12846.349849772068"/>
    <n v="1180.4497293205111"/>
    <n v="5339.6665497784434"/>
    <n v="8663.0112531480117"/>
    <n v="3618.2218113424078"/>
    <n v="11.555994771908571"/>
    <n v="17632.455609040768"/>
    <n v="385.9036663385827"/>
    <n v="341.86469709062141"/>
    <n v="361.24184355972437"/>
    <n v="86.092613871830679"/>
    <n v="48.387170227203306"/>
    <n v="281.82453942659083"/>
    <n v="48.725168842760986"/>
    <n v="1.3137254901960784"/>
    <n v="1.7118055555555554"/>
    <n v="1.6223880597014926"/>
    <n v="43.193239495785271"/>
    <n v="36.292380490325186"/>
    <n v="30.283170241135398"/>
    <n v="56.744059729757126"/>
    <n v="62.125498547674709"/>
    <n v="49.131053809125639"/>
    <n v="4568.4301894919572"/>
    <n v="4886.5887205458612"/>
    <n v="10356.468081357214"/>
    <n v="11319.774724680308"/>
    <n v="901.44917131939519"/>
    <n v="22295.570906931287"/>
    <n v="1.0696428571428571"/>
    <n v="20.490303695572628"/>
    <n v="21.917306988657153"/>
    <n v="93.815977105639831"/>
    <n v="3094.2701688034967"/>
    <n v="2286.6369745897409"/>
    <n v="771.23636028648616"/>
    <n v="3776.4225326021506"/>
    <n v="4547.6588928886367"/>
    <n v="9449.2210571592186"/>
    <n v="42.381606179107209"/>
    <n v="2.6717703342437744"/>
    <n v="1.4469423294067383"/>
    <n v="6.1906781200000003"/>
    <n v="1.9789595820263726"/>
    <n v="4.137272834777832"/>
    <n v="2.5765509605407715"/>
    <n v="1.0070827506842521"/>
    <n v="2.9714946746826172"/>
    <n v="2.9714946746826172"/>
    <n v="1.6077594979096836"/>
    <n v="2.1125543117523193"/>
    <n v="2.6739015579223633"/>
    <n v="0.62671482563018799"/>
    <n v="1.3117743730545044"/>
    <n v="1.3117743730545044"/>
    <n v="1.3876926924792303"/>
    <n v="1.3164907693862915"/>
    <n v="0.79089915752410889"/>
    <n v="0.99690339033788633"/>
    <n v="1.2647049427032471"/>
    <n v="0.49398577213287354"/>
    <n v="1.1051779427258928"/>
    <n v="99.262343897143438"/>
    <n v="70.622201408408174"/>
    <n v="0.33387258076014042"/>
    <n v="170.21841788631176"/>
    <n v="2.1750489141583733"/>
    <n v="120.12514838824569"/>
    <n v="80.373853231088177"/>
    <n v="5.9624424492156809"/>
    <n v="7.6965775867245595E-2"/>
    <n v="206.53840984441678"/>
    <n v="24.93764165482904"/>
    <n v="142.7774270623851"/>
    <n v="54.29237586949013"/>
    <n v="47.462906481458205"/>
    <n v="0.15158857796941497"/>
    <n v="244.68429799130288"/>
    <n v="3.3018174507368201"/>
    <n v="2.7247062962061506"/>
    <n v="2.9786352041996453"/>
    <n v="1.8966185901002048"/>
    <n v="1.6180199052956721"/>
    <n v="0.88651380206181851"/>
    <n v="-1.8629626686855747"/>
    <n v="0.71147021756394901"/>
    <n v="0.66908432005693819"/>
    <n v="0.38025881952451518"/>
    <n v="58.314690695480664"/>
    <n v="58.161166476847917"/>
    <n v="58.351691642861368"/>
    <n v="41.489165676288025"/>
    <n v="38.914724525880182"/>
    <n v="22.188745381372986"/>
    <n v="60.142961750518282"/>
    <n v="38.647989022465346"/>
    <n v="103.24398142231112"/>
    <n v="143.16175044590474"/>
    <n v="4.4530306493275038"/>
    <n v="246.40573186821587"/>
    <n v="0.64260202520093379"/>
    <x v="73"/>
    <x v="73"/>
    <x v="73"/>
    <n v="59.982186637727409"/>
    <n v="41.725864208622831"/>
    <n v="1.4375301213133851"/>
    <n v="101.70805084635023"/>
    <n v="58.974865940890119"/>
    <n v="41.025134059109888"/>
    <n v="93.825821509564122"/>
    <n v="82.634465311866819"/>
    <n v="15.644386847024784"/>
    <n v="22.65227867413941"/>
    <n v="26.081477361598047"/>
    <n v="26.081477361598047"/>
    <n v="-22.65227867413941"/>
    <n v="-18.857232626199981"/>
    <n v="32.45020154329228"/>
    <n v="62.506739779420059"/>
    <n v="39.86732202379909"/>
    <n v="16.179543276664184"/>
    <n v="1.2904725430449033"/>
    <n v="1.2161598805736198"/>
    <n v="1.1801850800440299"/>
    <n v="1.5335154495863712"/>
    <n v="1.3219968226146057"/>
    <n v="1.1758263309238401"/>
    <n v="50.771405549257295"/>
    <x v="73"/>
    <n v="17.447407343392143"/>
    <n v="45.939575507660734"/>
    <n v="60.731281807905404"/>
    <n v="160.09787119825708"/>
    <n v="115.0089422222222"/>
    <n v="83.563270447761198"/>
    <n v="1.6688356405034201"/>
    <n v="2.2403048934771665"/>
    <n v="3.1998526907751033"/>
    <n v="59.428817304571616"/>
    <n v="85.889955455172853"/>
    <n v="77.30095990965556"/>
    <x v="73"/>
    <x v="73"/>
    <n v="48.085275831365152"/>
    <n v="57.876421372799044"/>
    <n v="38.888888888888886"/>
    <n v="27.847746971257802"/>
    <n v="1.383642072496543"/>
    <n v="28.72886397915779"/>
    <n v="128.46349849772068"/>
    <n v="222.95570906931286"/>
    <n v="45.9"/>
    <n v="60.3"/>
    <n v="6.6629999999999995E-2"/>
    <n v="106.26663000000001"/>
    <n v="0.67995000000000005"/>
    <n v="57.6"/>
    <n v="98.6"/>
    <n v="2.4790000000000001"/>
    <n v="3.2000000000000001E-2"/>
    <n v="158.71099999999998"/>
    <n v="14.469999999999999"/>
    <n v="67"/>
    <n v="108.7"/>
    <n v="45.4"/>
    <n v="0.14499999999999999"/>
    <n v="221.24499999999998"/>
    <n v="56"/>
    <n v="59.9"/>
    <n v="126.95"/>
    <x v="73"/>
    <x v="59"/>
    <n v="273.3"/>
    <n v="1.6000000000000014"/>
    <n v="38.699999999999996"/>
    <n v="40.299999999999983"/>
    <n v="114.58900000000003"/>
    <n v="41.927918038785229"/>
    <n v="1.2263425834178925"/>
    <n v="0.87250622463226324"/>
    <n v="4.1248488313560001E-3"/>
    <n v="2.1029736568815118"/>
    <n v="2.8131386640071868E-2"/>
    <n v="1.4840933532714844"/>
    <n v="0.99298359217467258"/>
    <n v="7.3663352985382083E-2"/>
    <n v="9.5087829589843753E-4"/>
    <n v="2.5516911767274375"/>
    <n v="0.3056866089105606"/>
    <n v="1.7915140438079833"/>
    <n v="0.68123901546001442"/>
    <n v="0.59554556536674497"/>
    <n v="1.9020728409290311E-3"/>
    <n v="3.0702006974756726"/>
    <n v="0.73723483085632324"/>
    <n v="0.47374859535694114"/>
    <n v="1.2655688540339467"/>
    <n v="1.7548824634359184"/>
    <n v="5.4585427820682528E-2"/>
    <n v="3.0204513174698651"/>
    <n v="0.74685852241516115"/>
    <n v="0.51923499681773144"/>
    <n v="1.2660935192328928"/>
    <n v="58.989206647836859"/>
    <n v="0.88022034254087034"/>
    <n v="0.46876014074242756"/>
    <n v="15.519539680417457"/>
    <n v="0.91747766058835323"/>
    <n v="30.375515582118197"/>
    <n v="-4.9749380005807531E-2"/>
    <n v="-1.6470843187593893"/>
    <n v="0.96722704059416076"/>
    <n v="52.281430791211278"/>
    <n v="90.483166677533021"/>
  </r>
  <r>
    <x v="0"/>
    <n v="306"/>
    <n v="3"/>
    <n v="3335"/>
    <x v="5"/>
    <x v="3"/>
    <n v="3"/>
    <n v="34"/>
    <n v="295.2"/>
    <n v="1"/>
    <x v="2"/>
    <n v="12.7"/>
    <n v="11.8"/>
    <n v="8.1"/>
    <n v="0.89999999999999858"/>
    <n v="3.7000000000000011"/>
    <n v="4.5999999999999996"/>
    <m/>
    <n v="6.3019999999999996"/>
    <n v="6.0319999999999991"/>
    <n v="4.6739999999999995"/>
    <n v="4.8279999999999994"/>
    <n v="3.8319999999999994"/>
    <n v="4.2960000000000003"/>
    <n v="16.399999999999999"/>
    <n v="52.4"/>
    <n v="857.2"/>
    <x v="4"/>
    <x v="3"/>
    <n v="58.7"/>
    <n v="55.7"/>
    <n v="59.3"/>
    <n v="40.4"/>
    <n v="227.30826546492978"/>
    <n v="14279.959853037819"/>
    <n v="291.37862285084788"/>
    <n v="0"/>
    <n v="474.1"/>
    <n v="474.1"/>
    <x v="74"/>
    <n v="0.87319070365147133"/>
    <n v="3381.9785684684148"/>
    <n v="4151.6192054940502"/>
    <n v="2.5597951571842992"/>
    <n v="7536.1575691196495"/>
    <n v="35.634002687463109"/>
    <n v="4571.7969464343269"/>
    <n v="7367.5001151171891"/>
    <n v="184.02304975036014"/>
    <n v="9.0449220163269057"/>
    <n v="12132.365033318203"/>
    <n v="1314.4944053046001"/>
    <n v="5056.5654941207758"/>
    <n v="7631.2387503015379"/>
    <n v="3843.4536806229935"/>
    <m/>
    <n v="16531.257925045305"/>
    <n v="417.83704219986851"/>
    <n v="314.20663512336444"/>
    <n v="359.80401423702625"/>
    <n v="108.16530708781019"/>
    <n v="34.626324834746356"/>
    <n v="292.35280996573988"/>
    <n v="18.838473941739203"/>
    <n v="1.2275711159737419"/>
    <n v="1.6115107913669067"/>
    <n v="1.5091743119266054"/>
    <n v="44.876696611632646"/>
    <n v="37.682652424973568"/>
    <n v="30.587905149431744"/>
    <n v="55.089336540756925"/>
    <n v="60.726001030173236"/>
    <n v="46.162480707169919"/>
    <n v="4775.5646498135102"/>
    <n v="5415.0046622461668"/>
    <n v="11655.615416493993"/>
    <n v="11181.507483357318"/>
    <n v="1465.0461044343142"/>
    <n v="23497.396912556986"/>
    <n v="1.1338983050847458"/>
    <n v="20.323802962452632"/>
    <n v="23.045125732001377"/>
    <n v="-203.76770337918333"/>
    <n v="1952.4954528710223"/>
    <n v="283.68164505752247"/>
    <n v="281.00084430726565"/>
    <n v="2216.2340880553711"/>
    <n v="2497.2349323626368"/>
    <n v="11365.031879238782"/>
    <n v="48.367195402675947"/>
    <n v="2.84676194190979"/>
    <n v="1.6445028781890869"/>
    <n v="7.0737953190000002"/>
    <n v="2.1858811901905768"/>
    <n v="4.2520847320556641"/>
    <n v="2.7807106971740723"/>
    <n v="1.0132584256294461"/>
    <n v="2.6381418704986572"/>
    <n v="2.6381418704986572"/>
    <n v="1.7051388484507255"/>
    <n v="2.2466998100280762"/>
    <n v="2.5093619823455811"/>
    <n v="0.68557769060134888"/>
    <n v="1.5601978302001953"/>
    <n v="1.5601978302001953"/>
    <n v="1.4467809075674938"/>
    <n v="1.2034697532653809"/>
    <n v="0.74537050724029541"/>
    <n v="0.90603307560086244"/>
    <n v="1.4214099645614624"/>
    <n v="0.53031826019287109"/>
    <n v="1.1258216958216596"/>
    <n v="96.276878770704371"/>
    <n v="68.273497325800562"/>
    <n v="0.18107467000489166"/>
    <n v="164.73145076650982"/>
    <n v="1.5151879876939238"/>
    <n v="127.12844674257693"/>
    <n v="74.651815674684059"/>
    <n v="4.8547891268328254"/>
    <n v="0.23861787486667149"/>
    <n v="206.87366941896047"/>
    <n v="29.53274330680814"/>
    <n v="126.88753212187173"/>
    <n v="52.318070388592524"/>
    <n v="59.965480929829489"/>
    <m/>
    <n v="239.17108344029373"/>
    <n v="3.8311107865864229"/>
    <n v="2.3069581443809466"/>
    <n v="2.9775853069513563"/>
    <n v="2.8046879974429597"/>
    <n v="-1.7208187193228395E-2"/>
    <n v="0.57984712262577243"/>
    <n v="-1.5952675204351097"/>
    <n v="0.70913700358320275"/>
    <n v="0.5872156672050507"/>
    <n v="0.41231844857966471"/>
    <n v="58.444746478416633"/>
    <n v="61.452212405589634"/>
    <n v="53.053040650521496"/>
    <n v="41.44533239288431"/>
    <n v="36.085701908974812"/>
    <n v="21.874747413456909"/>
    <n v="57.472476108139404"/>
    <n v="40.361847718069896"/>
    <n v="105.60373083826879"/>
    <n v="158.93506155662652"/>
    <n v="7.7694070120594887"/>
    <n v="264.53879239489532"/>
    <n v="0.7022813431967958"/>
    <x v="74"/>
    <x v="74"/>
    <x v="74"/>
    <n v="69.655970634437523"/>
    <n v="34.289967956614163"/>
    <n v="2.0313804528067996"/>
    <n v="103.94593859105169"/>
    <n v="67.011728960840742"/>
    <n v="32.988271039159251"/>
    <n v="73.601871672195458"/>
    <n v="69.415056013732325"/>
    <n v="11.956222670522628"/>
    <n v="-0.24091462070519754"/>
    <n v="22.333745286091535"/>
    <n v="22.333745286091535"/>
    <n v="0.24091462070519754"/>
    <n v="0.18950488807043073"/>
    <n v="29.917216459164248"/>
    <n v="65.132009788838545"/>
    <n v="57.66512297593485"/>
    <n v="21.798361765352787"/>
    <n v="1.3573539931040612"/>
    <n v="1.2628176855615445"/>
    <n v="1.2014260259262997"/>
    <n v="1.6103987620737024"/>
    <n v="1.350265258355557"/>
    <n v="1.2042197158597638"/>
    <n v="47.586154010880804"/>
    <x v="74"/>
    <n v="25.254937644766642"/>
    <n v="42.267931225246954"/>
    <n v="77.099781718801523"/>
    <n v="186.34062494529542"/>
    <n v="102.23551165467624"/>
    <n v="95.479827278287445"/>
    <n v="1.527719434635106"/>
    <n v="2.7199068622716505"/>
    <n v="2.62815932315393"/>
    <n v="58.702914287625916"/>
    <n v="55.307979468035462"/>
    <n v="55.307979468035462"/>
    <x v="74"/>
    <x v="74"/>
    <n v="54.066799786836818"/>
    <n v="54.705970596907193"/>
    <n v="36.220472440944881"/>
    <n v="36.282191236569602"/>
    <n v="1.1363488708614788"/>
    <n v="32.756172691741853"/>
    <n v="121.32365033318203"/>
    <n v="234.97396912556985"/>
    <n v="45.7"/>
    <n v="56.1"/>
    <n v="3.4589999999999996E-2"/>
    <n v="101.83459000000001"/>
    <n v="0.45400000000000001"/>
    <n v="55.6"/>
    <n v="89.6"/>
    <n v="2.238"/>
    <n v="0.11000000000000001"/>
    <n v="147.548"/>
    <n v="18.27"/>
    <n v="65.400000000000006"/>
    <n v="98.7"/>
    <n v="49.71"/>
    <n v="0"/>
    <n v="213.81"/>
    <n v="59"/>
    <n v="66.900000000000006"/>
    <n v="144"/>
    <x v="74"/>
    <x v="14"/>
    <n v="290.3"/>
    <n v="-3.3999999999999986"/>
    <n v="22.699999999999989"/>
    <n v="19.299999999999983"/>
    <n v="142.75200000000001"/>
    <n v="49.173957974509129"/>
    <n v="1.3009702074527743"/>
    <n v="0.92256611466407779"/>
    <n v="2.4468258008420998E-3"/>
    <n v="2.2259831479176944"/>
    <n v="1.9304464683532713E-2"/>
    <n v="1.5460751476287844"/>
    <n v="0.90787954936398363"/>
    <n v="5.904161506175995E-2"/>
    <n v="2.9019560575485235E-3"/>
    <n v="2.5158982681120765"/>
    <n v="0.41047205529212949"/>
    <n v="1.6411227364540102"/>
    <n v="0.67666518062353143"/>
    <n v="0.77557434139251713"/>
    <n v="0"/>
    <n v="3.0933622584700586"/>
    <n v="0.71004715442657473"/>
    <n v="0.49865286934375769"/>
    <n v="1.3046876288652418"/>
    <n v="1.9635727541050352"/>
    <n v="9.5987605094909681E-2"/>
    <n v="3.2682603829702779"/>
    <n v="0.83602799320220966"/>
    <n v="0.40922668002022594"/>
    <n v="1.2452546732224354"/>
    <n v="67.137109474864261"/>
    <n v="0.60953872339922233"/>
    <n v="0.75236211485820137"/>
    <n v="23.020262362769138"/>
    <n v="1.0422772350525835"/>
    <n v="31.890887289259844"/>
    <n v="0.17489812450021924"/>
    <n v="5.3514134128220032"/>
    <n v="0.86737911055236427"/>
    <n v="53.08065274757984"/>
    <n v="88.824012160306523"/>
  </r>
  <r>
    <x v="0"/>
    <n v="307"/>
    <n v="3"/>
    <s v="354A"/>
    <x v="1"/>
    <x v="3"/>
    <n v="3"/>
    <n v="31.5"/>
    <n v="290.60000000000002"/>
    <n v="8"/>
    <x v="1"/>
    <n v="12.2"/>
    <n v="10.9"/>
    <n v="5.5"/>
    <n v="1.2999999999999989"/>
    <n v="5.4"/>
    <n v="6.6999999999999993"/>
    <m/>
    <n v="6.9219999999999997"/>
    <n v="5.74"/>
    <n v="5.3259999999999996"/>
    <n v="4.8539999999999992"/>
    <n v="5.0579999999999998"/>
    <n v="6.2159999999999993"/>
    <n v="17.2"/>
    <n v="44.6"/>
    <n v="770.4"/>
    <x v="3"/>
    <x v="5"/>
    <n v="57"/>
    <n v="53.6"/>
    <n v="51.4"/>
    <n v="11.5"/>
    <n v="112.07442579275113"/>
    <n v="7040.7395771522115"/>
    <n v="219.33666595151664"/>
    <n v="10"/>
    <n v="449.2"/>
    <n v="499.11111111111109"/>
    <x v="75"/>
    <n v="0.97523138631642459"/>
    <n v="3197.2000621632828"/>
    <n v="4346.5732490675509"/>
    <n v="2.7698274968918364"/>
    <n v="7546.5431387277258"/>
    <n v="32.006358592450098"/>
    <n v="4190.6093238737931"/>
    <n v="7422.4814592598541"/>
    <n v="128.26975771783435"/>
    <n v="17.551075950541531"/>
    <n v="11758.911616802023"/>
    <n v="886.40235760003679"/>
    <n v="4941.1839714367679"/>
    <n v="8121.074946603334"/>
    <n v="2409.2256686537662"/>
    <n v="6.9335968631451426"/>
    <n v="15478.418183557013"/>
    <n v="382.94258891584519"/>
    <n v="265.67904048249926"/>
    <n v="317.27500179317144"/>
    <n v="90.309932882773651"/>
    <n v="53.612474825926775"/>
    <n v="279.62801910839119"/>
    <n v="49.899534810248561"/>
    <n v="1.3594936708860756"/>
    <n v="1.7712177121771215"/>
    <n v="1.6435483870967744"/>
    <n v="42.366418681895986"/>
    <n v="35.637731283615857"/>
    <n v="31.923055139354435"/>
    <n v="57.59687805614719"/>
    <n v="63.122180871349109"/>
    <n v="52.467085785487363"/>
    <n v="4750.689860814894"/>
    <n v="5584.5875491494235"/>
    <n v="11821.973793712241"/>
    <n v="8299.0534288711606"/>
    <n v="1486.6963837479236"/>
    <n v="20662.131610955559"/>
    <n v="1.175531914893617"/>
    <n v="22.992254382388911"/>
    <n v="27.028128821850792"/>
    <n v="-560.08053694110095"/>
    <n v="1837.8939101104306"/>
    <n v="-208.8830105785928"/>
    <n v="190.49411062187392"/>
    <n v="2536.4873974539105"/>
    <n v="2726.9815080757844"/>
    <n v="8903.2199941535364"/>
    <n v="43.089552238805965"/>
    <n v="2.5352511405944824"/>
    <n v="1.6302289962768555"/>
    <n v="6.6977496150000002"/>
    <n v="2.0155144124697402"/>
    <n v="4.518120288848877"/>
    <n v="2.481003999710083"/>
    <n v="1.1752132433273639"/>
    <n v="3.1755561828613281"/>
    <n v="3.1755561828613281"/>
    <n v="1.6653734538655101"/>
    <n v="2.3110442161560059"/>
    <n v="2.299729585647583"/>
    <n v="0.76925194263458252"/>
    <n v="1.6237398386001587"/>
    <n v="1.6237398386001587"/>
    <n v="1.3912115208836258"/>
    <n v="1.0331287384033203"/>
    <n v="0.87283921241760254"/>
    <n v="0.89202010544500687"/>
    <n v="1.4893629550933838"/>
    <n v="0.51316267251968384"/>
    <n v="1.1085855748393143"/>
    <n v="81.057051043082126"/>
    <n v="70.859097450712241"/>
    <n v="0.18551611050923711"/>
    <n v="152.10166460430361"/>
    <n v="1.4460857812872139"/>
    <n v="103.96918493753248"/>
    <n v="87.22998509273998"/>
    <n v="4.0732782219499351"/>
    <n v="0.55734427750610926"/>
    <n v="195.82979252972851"/>
    <n v="20.485150417186127"/>
    <n v="113.63386967240756"/>
    <n v="62.471526789556528"/>
    <n v="39.119556983712258"/>
    <n v="0.11258357451481861"/>
    <n v="215.33753702019118"/>
    <n v="3.9752843568568093"/>
    <n v="1.3934103207473336"/>
    <n v="2.5294348966355029"/>
    <n v="2.0829212631318499"/>
    <n v="0.69033462391964862"/>
    <n v="1.4882625129116127"/>
    <n v="-1.7684613073702466"/>
    <n v="0.87418795205182542"/>
    <n v="0.83899845079241642"/>
    <n v="0.54976150129934187"/>
    <n v="53.291363545529983"/>
    <n v="53.091607561065636"/>
    <n v="52.770116740841445"/>
    <n v="46.586667959916156"/>
    <n v="44.543776493813006"/>
    <n v="29.010978603186526"/>
    <n v="49.080742224491367"/>
    <n v="48.74446998076732"/>
    <n v="105.45438310035301"/>
    <n v="123.60302739301432"/>
    <n v="7.6291708950943393"/>
    <n v="229.05741049336734"/>
    <n v="0.99314859090382202"/>
    <x v="75"/>
    <x v="75"/>
    <x v="75"/>
    <n v="54.888442713041108"/>
    <n v="38.48551511197266"/>
    <n v="1.4262104210725655"/>
    <n v="93.373957825013775"/>
    <n v="58.783459533657187"/>
    <n v="41.216540466342799"/>
    <n v="70.651013361611078"/>
    <n v="64.553127447916182"/>
    <n v="13.727056808789207"/>
    <n v="9.664684734875074"/>
    <n v="24.758458303183453"/>
    <n v="24.758458303183453"/>
    <n v="-9.6646847348750811"/>
    <n v="-9.2957204008879053"/>
    <n v="28.382967481722133"/>
    <n v="64.331887545611181"/>
    <n v="33.227617963638835"/>
    <n v="14.506240113371483"/>
    <n v="1.2522002115348962"/>
    <n v="1.2191820426643198"/>
    <n v="1.1274909938780882"/>
    <n v="1.6095783996068842"/>
    <n v="1.3659760360529203"/>
    <n v="1.2339003401689723"/>
    <n v="40.165523989164811"/>
    <x v="75"/>
    <n v="16.441445796597275"/>
    <n v="36.231324762625263"/>
    <n v="62.414765397222382"/>
    <n v="216.50193498734174"/>
    <n v="127.09368944649447"/>
    <n v="98.235565161290324"/>
    <n v="1.1710062271465203"/>
    <n v="1.9521063638289988"/>
    <n v="2.3410356339597769"/>
    <n v="43.570030501573598"/>
    <n v="64.78596977039345"/>
    <n v="58.307372793354105"/>
    <x v="75"/>
    <x v="75"/>
    <n v="55.880406180218699"/>
    <n v="56.807998912661247"/>
    <n v="54.918032786885242"/>
    <n v="26.882527608313879"/>
    <n v="1.0766224710431311"/>
    <n v="26.342237597081411"/>
    <n v="117.58911616802021"/>
    <n v="206.62131610955558"/>
    <n v="39.5"/>
    <n v="53.7"/>
    <n v="3.422E-2"/>
    <n v="93.234220000000008"/>
    <n v="0.41395999999999999"/>
    <n v="54.2"/>
    <n v="96"/>
    <n v="1.659"/>
    <n v="0.22700000000000001"/>
    <n v="152.08599999999998"/>
    <n v="12.319999999999999"/>
    <n v="62"/>
    <n v="101.9"/>
    <n v="30.23"/>
    <n v="8.6999999999999994E-2"/>
    <n v="194.21699999999998"/>
    <n v="56.4"/>
    <n v="66.3"/>
    <n v="140.35"/>
    <x v="75"/>
    <x v="60"/>
    <n v="245.3"/>
    <n v="-2.1999999999999957"/>
    <n v="29.700000000000003"/>
    <n v="27.5"/>
    <n v="93.214000000000027"/>
    <n v="38.000000000000014"/>
    <n v="1.0014242005348206"/>
    <n v="0.87543297100067141"/>
    <n v="2.2919699182529997E-3"/>
    <n v="1.8791491414537451"/>
    <n v="1.8703210747718812E-2"/>
    <n v="1.3447041678428651"/>
    <n v="1.1282047135942694"/>
    <n v="5.2682477073669437E-2"/>
    <n v="7.2085125350952158E-3"/>
    <n v="2.5327998710458992"/>
    <n v="0.28472064743041992"/>
    <n v="1.4258323431015014"/>
    <n v="0.78386772954463957"/>
    <n v="0.49085655320882804"/>
    <n v="1.4126536595821381E-3"/>
    <n v="2.7019692795145516"/>
    <n v="0.58268460845947256"/>
    <n v="0.57869239783287041"/>
    <n v="1.2519502179920672"/>
    <n v="1.4674101970887705"/>
    <n v="9.0573211699724196E-2"/>
    <n v="2.7193604150808381"/>
    <n v="0.7620195593833925"/>
    <n v="0.54951231576139903"/>
    <n v="1.3115318751447913"/>
    <n v="58.101489855080082"/>
    <n v="0.94578007746793191"/>
    <n v="0.18656054403493894"/>
    <n v="6.8604567088762698"/>
    <n v="0.84021127362709302"/>
    <n v="30.897385611980976"/>
    <n v="1.7391135566286575E-2"/>
    <n v="0.63953036419299314"/>
    <n v="0.82282013806080645"/>
    <n v="57.258105149739855"/>
    <n v="90.205034477825194"/>
  </r>
  <r>
    <x v="0"/>
    <n v="308"/>
    <n v="3"/>
    <n v="3335"/>
    <x v="5"/>
    <x v="4"/>
    <n v="2"/>
    <n v="31.5"/>
    <n v="288.2"/>
    <n v="0"/>
    <x v="2"/>
    <n v="10.6"/>
    <n v="9.8000000000000007"/>
    <n v="7.5"/>
    <n v="0.79999999999999893"/>
    <n v="2.3000000000000007"/>
    <n v="3.0999999999999996"/>
    <m/>
    <n v="5.9820000000000002"/>
    <n v="5.32"/>
    <n v="3.2160000000000002"/>
    <n v="4.47"/>
    <n v="3.8719999999999999"/>
    <n v="5.386000000000001"/>
    <n v="17.2"/>
    <n v="46.8"/>
    <n v="804.4"/>
    <x v="4"/>
    <x v="3"/>
    <n v="54.6"/>
    <n v="53.9"/>
    <n v="50.9"/>
    <n v="15.2"/>
    <n v="205.16567087918909"/>
    <n v="12888.917775972417"/>
    <n v="283.81816186596166"/>
    <n v="0"/>
    <n v="492.9"/>
    <n v="492.9"/>
    <x v="76"/>
    <n v="0.7860097630452676"/>
    <n v="3339.2840065032356"/>
    <n v="4200.0063757212529"/>
    <n v="2.2562083585705635"/>
    <n v="7541.5465905830588"/>
    <n v="28.282699480378714"/>
    <n v="3700.1953703155527"/>
    <n v="6527.1446332366349"/>
    <n v="152.59605707181339"/>
    <n v="11.988632999822391"/>
    <n v="10391.924693623821"/>
    <n v="1287.7836199751348"/>
    <n v="4797.7302432337656"/>
    <n v="7547.2600337913218"/>
    <n v="3490.7073862730722"/>
    <n v="1.2751442506933597"/>
    <n v="15836.972807548853"/>
    <n v="259.12528209461476"/>
    <n v="388.93200813750224"/>
    <n v="331.81704867863175"/>
    <n v="32.810123982937924"/>
    <n v="78.395348065586631"/>
    <n v="211.55802341048928"/>
    <n v="72.86538575390621"/>
    <n v="1.2577565632458232"/>
    <n v="1.764"/>
    <n v="1.5730897009966776"/>
    <n v="44.278503969900768"/>
    <n v="35.606449040050144"/>
    <n v="30.294490629843594"/>
    <n v="55.691578978848931"/>
    <n v="62.809776106648449"/>
    <n v="47.655951206747318"/>
    <n v="3985.9326794676981"/>
    <n v="4093.8550444352354"/>
    <n v="9324.4923331951923"/>
    <n v="10065.125534124511"/>
    <n v="1244.7046092922594"/>
    <n v="20080.75470829304"/>
    <n v="1.0270758122743684"/>
    <n v="19.849516302400577"/>
    <n v="20.386958079541387"/>
    <n v="-285.73730915214537"/>
    <n v="2433.2895888013995"/>
    <n v="902.84767035699588"/>
    <n v="811.79756376606747"/>
    <n v="3453.4049893560864"/>
    <n v="4265.2025531221534"/>
    <n v="9688.8300146692181"/>
    <n v="48.249332036648411"/>
    <n v="2.2169640064239502"/>
    <n v="0.8131483793258667"/>
    <n v="6.6839756970000002"/>
    <n v="1.4364933159180246"/>
    <n v="4.3039035797119141"/>
    <n v="2.0942773818969727"/>
    <n v="0.4260729057279638"/>
    <n v="3.4008042812347412"/>
    <n v="3.4008042812347412"/>
    <n v="1.0671743298974614"/>
    <n v="2.1442475318908691"/>
    <n v="1.860365629196167"/>
    <n v="0.32206204533576965"/>
    <n v="1.502531886100769"/>
    <n v="1.502531886100769"/>
    <n v="1.0483716645478871"/>
    <n v="0.92570012807846069"/>
    <n v="0.3563811182975769"/>
    <n v="0.62163340410700563"/>
    <n v="1.1865397691726685"/>
    <n v="0.52033621072769165"/>
    <n v="0.88338749694909935"/>
    <n v="74.030724496448343"/>
    <n v="34.152283775760438"/>
    <n v="0.15080441836053907"/>
    <n v="108.33381269056932"/>
    <n v="1.2172601153751823"/>
    <n v="77.492354726517547"/>
    <n v="27.810394799898177"/>
    <n v="5.189493241893639"/>
    <n v="0.40770994431948088"/>
    <n v="110.89995271262885"/>
    <n v="27.613268487411716"/>
    <n v="89.25532442667064"/>
    <n v="24.306860031637431"/>
    <n v="52.448991529227648"/>
    <n v="1.9159448960448456E-2"/>
    <n v="166.03033543649616"/>
    <n v="0.23328545655086622"/>
    <n v="3.9378844802762365"/>
    <n v="2.3078609098370735"/>
    <n v="0.31469365727901855"/>
    <n v="0.84021212143950663"/>
    <n v="-0.57653536144202377"/>
    <n v="-0.25025248344719614"/>
    <n v="0.46132580773809539"/>
    <n v="0.35887920683331076"/>
    <n v="0.27232952417989564"/>
    <n v="68.33575100684412"/>
    <n v="69.87591322723172"/>
    <n v="53.758443715732483"/>
    <n v="31.525045530621732"/>
    <n v="25.07701231574217"/>
    <n v="14.64001139775713"/>
    <n v="36.897783918953699"/>
    <n v="14.589726388840056"/>
    <n v="57.96415910653802"/>
    <n v="119.42671727954028"/>
    <n v="6.4766487987442618"/>
    <n v="177.3908763860783"/>
    <n v="0.39540928584997181"/>
    <x v="76"/>
    <x v="76"/>
    <x v="76"/>
    <n v="40.594570807563848"/>
    <n v="13.220668411058121"/>
    <n v="3.0705384588278051"/>
    <n v="53.815239218621969"/>
    <n v="75.433225601116888"/>
    <n v="24.566774398883101"/>
    <n v="55.598025351770048"/>
    <n v="52.357540507716941"/>
    <n v="9.7171336427973749"/>
    <n v="11.762969700153093"/>
    <n v="3.5035347682607458"/>
    <n v="3.5035347682607458"/>
    <n v="-11.762969700153093"/>
    <n v="-15.179522859598762"/>
    <n v="12.597932512175532"/>
    <n v="26.500435978942605"/>
    <n v="66.490923673449458"/>
    <n v="37.482718969569106"/>
    <n v="0.89224689912458588"/>
    <n v="0.74633527660123367"/>
    <n v="0.85687024186038407"/>
    <n v="1.6099728867955918"/>
    <n v="1.4298859552201655"/>
    <n v="1.2234894075347125"/>
    <n v="50.123243276149232"/>
    <x v="76"/>
    <n v="20.271089657120179"/>
    <n v="56.739815142569668"/>
    <n v="38.1944620720082"/>
    <n v="179.14019856801912"/>
    <n v="86.914329600000002"/>
    <n v="93.169056478405309"/>
    <n v="1.2375580825217041"/>
    <n v="2.4095881444812668"/>
    <n v="1.9967634099926319"/>
    <n v="52.841909054153682"/>
    <n v="61.275484833416208"/>
    <n v="61.275484833416208"/>
    <x v="76"/>
    <x v="76"/>
    <n v="52.461414136031884"/>
    <n v="58.660411402943524"/>
    <n v="29.245283018867923"/>
    <n v="55.6750827520572"/>
    <n v="1.1998579781369711"/>
    <n v="53.073373880493449"/>
    <n v="103.91924693623822"/>
    <n v="200.8075470829304"/>
    <n v="41.9"/>
    <n v="52.7"/>
    <n v="2.8310000000000002E-2"/>
    <n v="94.628309999999999"/>
    <n v="0.35487999999999997"/>
    <n v="50"/>
    <n v="88.2"/>
    <n v="2.0620000000000003"/>
    <n v="0.16200000000000001"/>
    <n v="140.42399999999998"/>
    <n v="15.91"/>
    <n v="60.2"/>
    <n v="94.7"/>
    <n v="43.8"/>
    <n v="1.6E-2"/>
    <n v="198.71600000000001"/>
    <n v="55.4"/>
    <n v="56.9"/>
    <n v="129.6"/>
    <x v="76"/>
    <x v="61"/>
    <n v="279.10000000000002"/>
    <n v="-5.3999999999999986"/>
    <n v="31.300000000000004"/>
    <n v="25.899999999999991"/>
    <n v="138.67600000000004"/>
    <n v="49.686850591185966"/>
    <n v="0.92890791869163514"/>
    <n v="0.42852919590473176"/>
    <n v="1.8922335198207E-3"/>
    <n v="1.3593293481161877"/>
    <n v="1.5273693023681638E-2"/>
    <n v="1.0471386909484863"/>
    <n v="0.37579630285206411"/>
    <n v="7.0124584279060376E-2"/>
    <n v="5.5093029356002811E-3"/>
    <n v="1.4985688810152109"/>
    <n v="0.34114978232383725"/>
    <n v="1.1199401087760925"/>
    <n v="0.30499275693297384"/>
    <n v="0.65810896611213676"/>
    <n v="2.4040510177612305E-4"/>
    <n v="2.0832822369229795"/>
    <n v="0.51283787095546718"/>
    <n v="0.20278085631132126"/>
    <n v="0.80563689172267927"/>
    <n v="1.6598976122622568"/>
    <n v="9.0018164455890656E-2"/>
    <n v="2.4655345039849363"/>
    <n v="0.53430081999301915"/>
    <n v="0.17301544654074286"/>
    <n v="0.70731626653376201"/>
    <n v="75.539167593499073"/>
    <n v="0.22904071100147075"/>
    <n v="0.96696562296972544"/>
    <n v="39.219310109303315"/>
    <n v="1.1062051558687487"/>
    <n v="44.866748126251622"/>
    <n v="0.38225226706195681"/>
    <n v="15.503829552745623"/>
    <n v="0.72395288880679187"/>
    <n v="66.642975307441617"/>
    <n v="113.20060601419399"/>
  </r>
  <r>
    <x v="0"/>
    <n v="309"/>
    <n v="3"/>
    <s v="34N425"/>
    <x v="4"/>
    <x v="4"/>
    <n v="2"/>
    <n v="31.5"/>
    <n v="288.8"/>
    <n v="0"/>
    <x v="2"/>
    <n v="11.4"/>
    <n v="11"/>
    <n v="8.5"/>
    <n v="0.40000000000000036"/>
    <n v="2.5"/>
    <n v="2.9000000000000004"/>
    <m/>
    <n v="6.0140000000000002"/>
    <n v="5.4"/>
    <n v="3.6819999999999999"/>
    <n v="5.2119999999999997"/>
    <n v="4.6680000000000001"/>
    <n v="5.3200000000000012"/>
    <n v="17.600000000000001"/>
    <n v="40.799999999999997"/>
    <n v="718.4"/>
    <x v="3"/>
    <x v="3"/>
    <n v="51.8"/>
    <n v="53.5"/>
    <n v="51.3"/>
    <n v="41.5"/>
    <n v="212.74301234028692"/>
    <n v="13364.941521241506"/>
    <n v="243.00920454561324"/>
    <n v="0"/>
    <n v="569.29999999999995"/>
    <n v="569.29999999999995"/>
    <x v="77"/>
    <n v="0.82294117954531831"/>
    <n v="3100.1944594982301"/>
    <n v="3817.4631005132455"/>
    <n v="2.3701743759762821"/>
    <n v="6920.0277343874513"/>
    <n v="24.056704569001248"/>
    <n v="3748.0802515784599"/>
    <n v="6460.1057994685643"/>
    <n v="130.11628190439043"/>
    <n v="9.2178396431096274"/>
    <n v="10347.520172594524"/>
    <n v="1069.5272402690553"/>
    <n v="4599.4549724346653"/>
    <n v="7621.2811915256998"/>
    <n v="3190.5775534039103"/>
    <n v="6.4360974017003851"/>
    <n v="15417.749814765975"/>
    <n v="311.59022165518849"/>
    <n v="362.15926015510365"/>
    <n v="339.90888321514097"/>
    <n v="58.898708370929974"/>
    <n v="60.81248006115753"/>
    <n v="240.24024535957443"/>
    <n v="82.941099432652535"/>
    <n v="1.2313624678663242"/>
    <n v="1.7235772357723576"/>
    <n v="1.6569965870307168"/>
    <n v="44.800318416247705"/>
    <n v="36.222014444632592"/>
    <n v="29.832206565121773"/>
    <n v="55.165430646227911"/>
    <n v="62.431439530586253"/>
    <n v="49.431864462002117"/>
    <n v="4840.4475756319935"/>
    <n v="4997.927890592624"/>
    <n v="10671.363447990054"/>
    <n v="11466.65065460569"/>
    <n v="832.98798176543733"/>
    <n v="22834.645669291342"/>
    <n v="1.0325342465753427"/>
    <n v="21.197822141560795"/>
    <n v="21.887477313974589"/>
    <n v="-1092.3673240535336"/>
    <n v="1462.1779088759404"/>
    <n v="-463.17739694302873"/>
    <n v="-240.99260319732821"/>
    <n v="2623.3533009330758"/>
    <n v="2382.3606977357476"/>
    <n v="12487.125496696817"/>
    <n v="54.684997864844675"/>
    <n v="2.2282168865203857"/>
    <n v="0.74121212959289551"/>
    <n v="6.4006662370000003"/>
    <n v="1.4093334116517116"/>
    <n v="4.4045238494873047"/>
    <n v="2.1284823417663574"/>
    <n v="0.52448191190906757"/>
    <n v="3.1892971992492676"/>
    <n v="3.1892971992492676"/>
    <n v="1.141366143623384"/>
    <n v="2.0883967876434326"/>
    <n v="2.0671944618225098"/>
    <n v="0.33120760321617126"/>
    <n v="1.340009331703186"/>
    <n v="1.340009331703186"/>
    <n v="1.0582751987151966"/>
    <n v="1.2178844213485718"/>
    <n v="0.53443318605422974"/>
    <n v="0.84814270084344079"/>
    <n v="1.2158200740814209"/>
    <n v="0.58185088634490967"/>
    <n v="1.0069008031830025"/>
    <n v="69.079056461508969"/>
    <n v="28.295499543737204"/>
    <n v="0.15170695104113935"/>
    <n v="97.526262956287312"/>
    <n v="1.0595832901423621"/>
    <n v="79.777226310079584"/>
    <n v="33.882086408401285"/>
    <n v="4.1497949345440057"/>
    <n v="0.29398430156898403"/>
    <n v="118.10309195459385"/>
    <n v="22.335972528750411"/>
    <n v="95.079678464189442"/>
    <n v="25.242262768817131"/>
    <n v="42.754036950839605"/>
    <n v="8.624430578029145E-2"/>
    <n v="163.16222248962649"/>
    <n v="1.8706208180278672"/>
    <n v="3.2185093239309026"/>
    <n v="2.6254383813335669"/>
    <n v="0.97256089532460133"/>
    <n v="1.0930322967221326"/>
    <n v="0.50787153315128009"/>
    <n v="-0.61713025997029669"/>
    <n v="0.40961039413593514"/>
    <n v="0.42470875430925326"/>
    <n v="0.26548536108401238"/>
    <n v="70.831234959214228"/>
    <n v="67.548804175889728"/>
    <n v="58.273095949176849"/>
    <n v="29.013210068778765"/>
    <n v="28.688568476621811"/>
    <n v="15.470653919550514"/>
    <n v="58.951056947166677"/>
    <n v="26.710585262387117"/>
    <n v="90.508390164602559"/>
    <n v="139.41384048348465"/>
    <n v="4.8467479550487722"/>
    <n v="229.92223064808724"/>
    <n v="0.45309764821224108"/>
    <x v="77"/>
    <x v="77"/>
    <x v="77"/>
    <n v="20.826169362912907"/>
    <n v="7.1715011460141689"/>
    <n v="2.9040181321713701"/>
    <n v="27.997670508927072"/>
    <n v="74.385364869096776"/>
    <n v="25.614635130903235"/>
    <n v="29.81355106840401"/>
    <n v="36.128621517022765"/>
    <n v="-1.4683224935699855"/>
    <n v="15.302452154109858"/>
    <n v="8.6398236395841543"/>
    <n v="8.6398236395841543"/>
    <n v="-15.302452154109858"/>
    <n v="-19.181479304171351"/>
    <n v="25.499680082988789"/>
    <n v="120.4744092439567"/>
    <n v="111.81913869349339"/>
    <n v="48.633461139580163"/>
    <n v="0.84795875779975338"/>
    <n v="0.7969581075436668"/>
    <n v="0.85642131774252783"/>
    <n v="1.662030610201596"/>
    <n v="1.4321532497375922"/>
    <n v="1.2356946012328871"/>
    <n v="50.216021832238702"/>
    <x v="77"/>
    <n v="18.103103459130455"/>
    <n v="49.871865901284842"/>
    <n v="53.372575906062266"/>
    <n v="193.98783136246792"/>
    <n v="98.236957398373988"/>
    <n v="113.31777419795222"/>
    <n v="1.1486374536333384"/>
    <n v="2.1666818661075391"/>
    <n v="1.8242455576398591"/>
    <n v="60.199915936679858"/>
    <n v="79.245545657015583"/>
    <n v="79.245545657015583"/>
    <x v="77"/>
    <x v="77"/>
    <n v="78.833944699946386"/>
    <n v="37.99825798804121"/>
    <n v="25.438596491228072"/>
    <n v="80.20662676367472"/>
    <n v="1.060610907576204"/>
    <n v="33.918361914914122"/>
    <n v="103.47520172594524"/>
    <n v="228.34645669291345"/>
    <n v="38.9"/>
    <n v="47.9"/>
    <n v="2.9739999999999999E-2"/>
    <n v="86.829740000000001"/>
    <n v="0.29721000000000003"/>
    <n v="49.2"/>
    <n v="84.8"/>
    <n v="1.7079999999999997"/>
    <n v="0.121"/>
    <n v="135.82900000000001"/>
    <n v="13.419999999999998"/>
    <n v="58.6"/>
    <n v="97.1"/>
    <n v="40.65"/>
    <n v="8.199999999999999E-2"/>
    <n v="196.43199999999999"/>
    <n v="58.4"/>
    <n v="60.3"/>
    <n v="128.75"/>
    <x v="77"/>
    <x v="62"/>
    <n v="275.5"/>
    <n v="-9.1999999999999957"/>
    <n v="24.5"/>
    <n v="15.300000000000011"/>
    <n v="139.67099999999999"/>
    <n v="50.697277676950989"/>
    <n v="0.86677636885643006"/>
    <n v="0.35504061007499693"/>
    <n v="1.9035581388838001E-3"/>
    <n v="1.2237205370703108"/>
    <n v="1.3090685333061219E-2"/>
    <n v="1.0472133121490479"/>
    <n v="0.4447606612988893"/>
    <n v="5.4473196163177487E-2"/>
    <n v="3.8590496110916138E-3"/>
    <n v="1.5503062192222063"/>
    <n v="0.28026284890174863"/>
    <n v="1.2113759546279907"/>
    <n v="0.32160258272290226"/>
    <n v="0.54471379333734515"/>
    <n v="1.0988076519966126E-3"/>
    <n v="2.0787911383402347"/>
    <n v="0.71124450206756595"/>
    <n v="0.3222632111907005"/>
    <n v="1.0919837273359299"/>
    <n v="1.6820279854332421"/>
    <n v="5.8476014077663431E-2"/>
    <n v="2.7740117127691715"/>
    <n v="0.33596881008148194"/>
    <n v="0.1224974501081888"/>
    <n v="0.45846626018967074"/>
    <n v="73.281032707290024"/>
    <n v="0.16716119517240743"/>
    <n v="1.2237054935469651"/>
    <n v="44.113205719863195"/>
    <n v="1.5502911756988607"/>
    <n v="55.886251978052194"/>
    <n v="0.69522057442893681"/>
    <n v="25.061919213561261"/>
    <n v="0.85507060126992385"/>
    <n v="92.167977532166347"/>
    <n v="99.314649153006144"/>
  </r>
  <r>
    <x v="0"/>
    <n v="310"/>
    <n v="3"/>
    <n v="3390"/>
    <x v="2"/>
    <x v="4"/>
    <n v="2"/>
    <n v="33"/>
    <n v="266.8"/>
    <n v="2"/>
    <x v="1"/>
    <n v="13.3"/>
    <n v="12.333333333333334"/>
    <n v="10.199999999999999"/>
    <n v="0.96666666666666679"/>
    <n v="2.1333333333333346"/>
    <n v="3.1000000000000014"/>
    <m/>
    <n v="6.3920000000000003"/>
    <n v="6.8620000000000001"/>
    <n v="3.9840000000000004"/>
    <n v="4.418000000000001"/>
    <n v="4.6425000000000001"/>
    <n v="6.2960000000000003"/>
    <n v="18"/>
    <n v="39.4"/>
    <n v="705.6"/>
    <x v="2"/>
    <x v="4"/>
    <n v="50.9"/>
    <n v="51.8"/>
    <n v="48.7"/>
    <n v="4"/>
    <n v="150.26200082439505"/>
    <n v="9439.7594157901458"/>
    <n v="231.89724029439145"/>
    <n v="10"/>
    <n v="453.8"/>
    <n v="504.22222222222223"/>
    <x v="78"/>
    <n v="0.86209453490721732"/>
    <n v="2439.9839036138787"/>
    <n v="3265.8246094524225"/>
    <n v="0.13663909860237722"/>
    <n v="5705.9451521649034"/>
    <n v="6.9667060773750027"/>
    <n v="3921.0685708820806"/>
    <n v="6758.2645286748066"/>
    <n v="222.9111543243329"/>
    <n v="4.6223979087634284"/>
    <n v="10906.866651789984"/>
    <n v="608.6821384169084"/>
    <n v="4765.8516369664312"/>
    <n v="9029.6152252223528"/>
    <n v="2482.5464630686342"/>
    <n v="1.3548407663616946"/>
    <n v="16279.36816602378"/>
    <n v="371.49439283036287"/>
    <n v="488.40922856670875"/>
    <n v="422.93692055435503"/>
    <n v="105.7917619477287"/>
    <n v="76.79846055312278"/>
    <n v="249.45999423017028"/>
    <n v="206.48642695886784"/>
    <n v="1.3384615384615386"/>
    <n v="1.723577235772358"/>
    <n v="1.8946488294314383"/>
    <n v="42.762133854162968"/>
    <n v="35.950458514486137"/>
    <n v="29.275409145872803"/>
    <n v="57.235471466341203"/>
    <n v="61.963391911146836"/>
    <n v="55.46661966935433"/>
    <n v="4194.3504939641462"/>
    <n v="4453.3641698862348"/>
    <n v="9796.565645762872"/>
    <n v="8792.6760662669658"/>
    <n v="1148.8509819124902"/>
    <n v="19091.814499418473"/>
    <n v="1.0617529880478087"/>
    <n v="21.969365426695845"/>
    <n v="23.326039387308533"/>
    <n v="-273.28192308206553"/>
    <n v="2304.9003587885718"/>
    <n v="882.76745379401473"/>
    <n v="571.50114300228506"/>
    <n v="4576.251055336118"/>
    <n v="5147.7521983384031"/>
    <n v="8184.9478476284894"/>
    <n v="42.871503113953878"/>
    <n v="2.5566327571868896"/>
    <n v="0.78616642951965332"/>
    <m/>
    <n v="1.5432367842333095"/>
    <n v="5.9469079971313477"/>
    <n v="1.9457142353057861"/>
    <n v="0.48346422752551044"/>
    <n v="2.7617950439453125"/>
    <n v="2.7617950439453125"/>
    <n v="1.0566791985800432"/>
    <n v="2.3965029716491699"/>
    <n v="1.6332395076751709"/>
    <n v="0.32841816544532776"/>
    <n v="1.5981276035308838"/>
    <n v="1.5981276035308838"/>
    <n v="0.90414185219921916"/>
    <n v="1.0337342023849487"/>
    <n v="0.43870407342910767"/>
    <n v="0.70492718916203667"/>
    <n v="1.4035681486129761"/>
    <n v="0.536460280418396"/>
    <n v="1.0081276220434259"/>
    <n v="62.381427749879805"/>
    <n v="25.674816726506272"/>
    <m/>
    <n v="88.05624447638607"/>
    <n v="0.41430360085204965"/>
    <n v="76.292789359753783"/>
    <n v="32.673791397688234"/>
    <n v="6.1563492125307135"/>
    <n v="0.12766115635566014"/>
    <n v="115.25059112632839"/>
    <n v="14.587085535058923"/>
    <n v="77.837771812119612"/>
    <n v="29.654896669447254"/>
    <n v="39.67426029677948"/>
    <n v="2.1652084271115611E-2"/>
    <n v="147.18858086261747"/>
    <n v="1.9424533321387369"/>
    <n v="2.9034536123899168"/>
    <n v="2.365293455449256"/>
    <n v="0.99366868641956985"/>
    <n v="0.1404529502150754"/>
    <n v="0.49992676222728299"/>
    <n v="-0.27444497529463452"/>
    <n v="0.41157789509804449"/>
    <n v="0.42826840743254324"/>
    <n v="0.38098337065745608"/>
    <n v="70.842707545412694"/>
    <n v="66.197308503283764"/>
    <n v="52.883023503549943"/>
    <n v="29.157292454587314"/>
    <n v="28.350215889022088"/>
    <n v="20.147552544939931"/>
    <n v="43.358435624009424"/>
    <n v="19.53709001792328"/>
    <n v="69.058654841089947"/>
    <n v="123.41120067683951"/>
    <n v="6.1631291991572414"/>
    <n v="192.46985551792946"/>
    <n v="0.45059490124004281"/>
    <x v="78"/>
    <x v="78"/>
    <x v="78"/>
    <n v="32.934353735744359"/>
    <n v="13.136701379764954"/>
    <n v="2.5070489755118137"/>
    <n v="46.07105511550931"/>
    <n v="71.485998428235192"/>
    <n v="28.514001571764801"/>
    <n v="38.43401364047692"/>
    <n v="34.479336188110189"/>
    <n v="10.117806651523974"/>
    <n v="1.5449824523658293"/>
    <n v="3.0188947282409799"/>
    <n v="3.0188947282409799"/>
    <n v="-1.5449824523658293"/>
    <n v="-2.025070082417046"/>
    <n v="9.2394993023508611"/>
    <n v="22.980614698992227"/>
    <n v="77.219264391601072"/>
    <n v="40.120186189056362"/>
    <n v="0.86455944321274436"/>
    <n v="0.75233842290440045"/>
    <n v="0.74655798955193153"/>
    <n v="1.7849978926822747"/>
    <n v="1.4045264290779356"/>
    <n v="1.2110805387560934"/>
    <n v="46.054690435708906"/>
    <x v="78"/>
    <n v="18.423857834170398"/>
    <n v="45.683393083068466"/>
    <n v="42.034653577522725"/>
    <n v="261.96894129230776"/>
    <n v="101.604956097561"/>
    <n v="92.701165217391349"/>
    <n v="0.97592972074280038"/>
    <n v="1.9149796526042615"/>
    <n v="1.7618327707587051"/>
    <n v="46.16154934790157"/>
    <n v="71.460065507684561"/>
    <n v="64.314058956916099"/>
    <x v="78"/>
    <x v="78"/>
    <n v="59.794377028757019"/>
    <n v="44.296406982633634"/>
    <n v="23.308270676691738"/>
    <n v="62.570709925920653"/>
    <n v="1.2407581631055618"/>
    <n v="43.830164557421796"/>
    <n v="109.06866651789983"/>
    <n v="190.91814499418476"/>
    <n v="32.5"/>
    <n v="43.5"/>
    <n v="1.82E-3"/>
    <n v="76.001819999999995"/>
    <n v="9.1450000000000004E-2"/>
    <n v="49.2"/>
    <n v="84.8"/>
    <n v="2.7969999999999997"/>
    <n v="5.7999999999999996E-2"/>
    <n v="136.85499999999999"/>
    <n v="7.05"/>
    <n v="59.8"/>
    <n v="113.3"/>
    <n v="31.15"/>
    <n v="1.7000000000000001E-2"/>
    <n v="204.267"/>
    <n v="50.2"/>
    <n v="53.3"/>
    <n v="117.25"/>
    <x v="78"/>
    <x v="63"/>
    <n v="228.5"/>
    <n v="-1"/>
    <n v="31.5"/>
    <n v="30.5"/>
    <n v="91.64500000000001"/>
    <n v="40.107221006564558"/>
    <n v="0.83090564608573914"/>
    <n v="0.3419823968410492"/>
    <n v="0"/>
    <n v="1.1728880429267881"/>
    <n v="5.4384473633766178E-3"/>
    <n v="0.95729140377044686"/>
    <n v="0.40997766494163285"/>
    <n v="7.7247407379150382E-2"/>
    <n v="1.6018411254882811E-3"/>
    <n v="1.446118317216718"/>
    <n v="0.16895345950126647"/>
    <n v="0.97667722558975212"/>
    <n v="0.37209778144955635"/>
    <n v="0.49781674849987029"/>
    <n v="2.7168169260025028E-4"/>
    <n v="1.8468634372317789"/>
    <n v="0.51893456959724427"/>
    <n v="0.23382927113771437"/>
    <n v="0.82652712929248806"/>
    <n v="1.4770444870767399"/>
    <n v="7.3763288557529449E-2"/>
    <n v="2.3035716163692284"/>
    <n v="0.43835683417320259"/>
    <n v="0.17614839380391847"/>
    <n v="0.61450522797712104"/>
    <n v="71.334923482461122"/>
    <n v="0.24693149610965445"/>
    <n v="0.85745329915251034"/>
    <n v="37.222775843365547"/>
    <n v="1.1306835734424403"/>
    <n v="49.08393407037051"/>
    <n v="0.45670817913744943"/>
    <n v="19.826089881125096"/>
    <n v="0.67397539430499087"/>
    <n v="76.550407474876252"/>
    <n v="99.193790362875717"/>
  </r>
  <r>
    <x v="0"/>
    <n v="311"/>
    <n v="3"/>
    <s v="354A"/>
    <x v="1"/>
    <x v="4"/>
    <n v="2"/>
    <n v="31.5"/>
    <n v="259"/>
    <n v="1"/>
    <x v="3"/>
    <n v="11.4"/>
    <n v="10.7"/>
    <n v="6.6"/>
    <n v="0.70000000000000107"/>
    <n v="4.0999999999999996"/>
    <n v="4.8000000000000007"/>
    <m/>
    <n v="6.9740000000000011"/>
    <m/>
    <n v="4.4859999999999998"/>
    <n v="5.4079999999999995"/>
    <n v="4.1159999999999997"/>
    <n v="3.9840000000000004"/>
    <n v="16.399999999999999"/>
    <n v="48"/>
    <n v="788.4"/>
    <x v="8"/>
    <x v="4"/>
    <n v="49.4"/>
    <n v="48.6"/>
    <n v="47.2"/>
    <n v="22"/>
    <n v="105.79008322453555"/>
    <n v="6645.9446083317725"/>
    <n v="239.62642456988138"/>
    <n v="40"/>
    <n v="316.10000000000002"/>
    <n v="526.83333333333337"/>
    <x v="79"/>
    <n v="0.73775300430173596"/>
    <n v="3412.4023970687867"/>
    <n v="4103.1055328610237"/>
    <n v="1.3090468954538577"/>
    <n v="7516.8169768252656"/>
    <n v="28.442129869457112"/>
    <n v="3693.760247932395"/>
    <n v="6681.8020745118529"/>
    <n v="156.83465768151979"/>
    <n v="9.1593241920274835"/>
    <n v="10541.556304317797"/>
    <n v="904.55545283560195"/>
    <n v="4621.1328847052009"/>
    <n v="8477.5587262118534"/>
    <n v="2299.0547234227301"/>
    <n v="2.8779297324676518"/>
    <n v="15400.62426407225"/>
    <n v="274.97630249932104"/>
    <n v="347.07628283960378"/>
    <n v="315.35229148987941"/>
    <n v="25.577986442146209"/>
    <n v="66.240902626628994"/>
    <n v="234.42695833189356"/>
    <n v="128.26833226428576"/>
    <n v="1.2024096385542171"/>
    <n v="1.8089430894308944"/>
    <n v="1.8345195729537365"/>
    <n v="45.396906796978023"/>
    <n v="35.039989744393239"/>
    <n v="30.006140046450792"/>
    <n v="54.585678293233819"/>
    <n v="63.385347301849556"/>
    <n v="55.046851224004911"/>
    <n v="4624.9481972648155"/>
    <n v="6373.8085370907584"/>
    <n v="12159.138002486532"/>
    <n v="6278.1527398706603"/>
    <n v="1160.3812681309573"/>
    <n v="18872.77248238707"/>
    <n v="1.3781362007168458"/>
    <n v="24.505928853754941"/>
    <n v="33.772507685551162"/>
    <n v="-931.18794933242043"/>
    <n v="307.99353742109452"/>
    <n v="-1783.5756800422841"/>
    <n v="-3.8153125596145401"/>
    <n v="2103.750189121095"/>
    <n v="2099.9348765614805"/>
    <n v="8331.2161780692732"/>
    <n v="44.144103288715755"/>
    <n v="2.2014195919036865"/>
    <n v="1.0575826168060303"/>
    <n v="6.7265992160000003"/>
    <n v="1.5778364764271104"/>
    <n v="4.2978062629699707"/>
    <n v="2.3996789455413818"/>
    <n v="0.54970407342955829"/>
    <n v="3.0703537464141846"/>
    <n v="3.0703537464141846"/>
    <n v="1.2376268154858836"/>
    <n v="2.3095908164978027"/>
    <n v="2.2178990840911865"/>
    <n v="0.50493919849395752"/>
    <n v="1.6308183670043945"/>
    <n v="1.6308183670043945"/>
    <n v="1.1872175983071613"/>
    <n v="0.85217112302780151"/>
    <n v="0.54131615161895752"/>
    <n v="0.65234507942329722"/>
    <n v="1.5486868619918823"/>
    <n v="0.46576160192489624"/>
    <n v="0.93546650489445804"/>
    <n v="75.121294923663299"/>
    <n v="43.393730864744633"/>
    <n v="8.8054338206671537E-2"/>
    <n v="118.60308012661461"/>
    <n v="1.2223876388515804"/>
    <n v="88.638386968410828"/>
    <n v="36.730138182092382"/>
    <n v="4.8153787878004044"/>
    <n v="0.28122365347613659"/>
    <n v="130.46512759177975"/>
    <n v="20.891529668821175"/>
    <n v="102.49206392451327"/>
    <n v="42.806517083988687"/>
    <n v="37.493406697059967"/>
    <n v="4.6933806666562897E-2"/>
    <n v="182.83892151222852"/>
    <n v="1.0783679513786486"/>
    <n v="3.7409852800320555"/>
    <n v="2.5694336554245565"/>
    <n v="1.2288265495225026"/>
    <n v="0.98954835400731767"/>
    <n v="-0.60578115296838642"/>
    <n v="0.43402706442116468"/>
    <n v="0.57764886652766623"/>
    <n v="0.4143818433336604"/>
    <n v="0.41765689405490203"/>
    <n v="63.338401366530803"/>
    <n v="67.940290715659174"/>
    <n v="56.055933319240495"/>
    <n v="36.587355757050908"/>
    <n v="28.153222903379621"/>
    <n v="23.412147003462678"/>
    <n v="39.41247299208564"/>
    <n v="34.502455084540266"/>
    <n v="79.319538459509076"/>
    <n v="97.228926658160319"/>
    <n v="5.4046103828831722"/>
    <n v="176.54846511766939"/>
    <n v="0.87541969496480598"/>
    <x v="79"/>
    <x v="79"/>
    <x v="79"/>
    <n v="49.225913976325188"/>
    <n v="2.2276830975521165"/>
    <n v="22.097359373250598"/>
    <n v="51.453597073877319"/>
    <n v="95.670500753613766"/>
    <n v="4.3294992463862121"/>
    <n v="65.979042548992894"/>
    <n v="63.079590932427635"/>
    <n v="8.3040619994484217"/>
    <n v="13.853676956102447"/>
    <n v="-6.0763789018963053"/>
    <n v="-6.0763789018963053"/>
    <n v="-13.853676956102447"/>
    <n v="-15.629432608063654"/>
    <n v="-16.543305314486449"/>
    <n v="-272.76675522534231"/>
    <n v="46.083337525889647"/>
    <n v="26.102372226898229"/>
    <n v="0.97884887477813398"/>
    <n v="0.87013280961085149"/>
    <n v="0.96037443107297682"/>
    <n v="1.6119306228806189"/>
    <n v="1.4223424307369654"/>
    <n v="1.236202839116348"/>
    <n v="33.26566218996026"/>
    <x v="79"/>
    <n v="7.4195677207021857"/>
    <n v="35.56050592502335"/>
    <n v="38.97327192592865"/>
    <n v="204.37214573493983"/>
    <n v="121.4480556097561"/>
    <n v="117.02758035587188"/>
    <n v="1.0771622443886333"/>
    <n v="1.9758891432993941"/>
    <n v="1.8951934897284262"/>
    <n v="32.960301884320963"/>
    <n v="66.823101640453245"/>
    <n v="40.093860984271942"/>
    <x v="79"/>
    <x v="79"/>
    <n v="93.934999409726657"/>
    <n v="61.54582951796791"/>
    <n v="42.10526315789474"/>
    <n v="47.396735837587201"/>
    <n v="0.87037309554378461"/>
    <n v="19.037579741325231"/>
    <n v="105.41556304317797"/>
    <n v="188.72772482387072"/>
    <n v="41.5"/>
    <n v="49.9"/>
    <n v="1.592E-2"/>
    <n v="91.41592"/>
    <n v="0.35138999999999998"/>
    <n v="49.2"/>
    <n v="89"/>
    <n v="2.089"/>
    <n v="0.122"/>
    <n v="140.411"/>
    <n v="11.35"/>
    <n v="56.2"/>
    <n v="103.1"/>
    <n v="27.96"/>
    <n v="3.4999999999999996E-2"/>
    <n v="187.29499999999999"/>
    <n v="55.8"/>
    <n v="76.900000000000006"/>
    <n v="146.69999999999999"/>
    <x v="79"/>
    <x v="64"/>
    <n v="227.7"/>
    <n v="-6.5999999999999943"/>
    <n v="12.099999999999994"/>
    <n v="5.5"/>
    <n v="87.288999999999987"/>
    <n v="38.335090030742201"/>
    <n v="0.91358913064002989"/>
    <n v="0.52773372578620914"/>
    <n v="1.0708745951872002E-3"/>
    <n v="1.4423937310214261"/>
    <n v="1.5102061427450179E-2"/>
    <n v="1.1806420412063598"/>
    <n v="0.48923662535230683"/>
    <n v="6.4139689762592308E-2"/>
    <n v="3.7458315706253051E-3"/>
    <n v="1.7377641878918841"/>
    <n v="0.26213855767250061"/>
    <n v="1.2464592852592469"/>
    <n v="0.52059231364727021"/>
    <n v="0.45597681541442869"/>
    <n v="5.7078642845153802E-4"/>
    <n v="2.2235992007493977"/>
    <n v="0.4755114866495132"/>
    <n v="0.41627212059497837"/>
    <n v="0.95699023151397689"/>
    <n v="1.173067000130704"/>
    <n v="6.520662426948548E-2"/>
    <n v="2.1300572316446811"/>
    <n v="0.7051305545568467"/>
    <n v="7.2964504757328463E-2"/>
    <n v="0.77809505931417511"/>
    <n v="90.622674712567843"/>
    <n v="8.0514622845500178E-2"/>
    <n v="0.39229304375279694"/>
    <n v="18.417018938495644"/>
    <n v="0.68766350062325499"/>
    <n v="32.283803947008941"/>
    <n v="-9.3541969104716571E-2"/>
    <n v="-4.391523744762952"/>
    <n v="0.78120546972797156"/>
    <n v="58.620991004489518"/>
    <n v="106.89853616007585"/>
  </r>
  <r>
    <x v="0"/>
    <n v="312"/>
    <n v="3"/>
    <s v="352HYB"/>
    <x v="0"/>
    <x v="4"/>
    <n v="2"/>
    <n v="31.5"/>
    <n v="282.60000000000002"/>
    <n v="8"/>
    <x v="1"/>
    <n v="11.7"/>
    <n v="11"/>
    <n v="7.4"/>
    <n v="0.69999999999999929"/>
    <n v="3.5999999999999996"/>
    <n v="4.2999999999999989"/>
    <m/>
    <n v="6.6379999999999999"/>
    <n v="6.8140000000000001"/>
    <n v="3.7960000000000003"/>
    <n v="4.9380000000000006"/>
    <n v="3.4420000000000002"/>
    <n v="5.5339999999999998"/>
    <n v="16.8"/>
    <n v="48"/>
    <n v="805.2"/>
    <x v="5"/>
    <x v="2"/>
    <n v="47.8"/>
    <n v="51.3"/>
    <n v="47.2"/>
    <n v="31"/>
    <n v="118.0830022132631"/>
    <n v="7418.2103650416148"/>
    <n v="204.00246227407106"/>
    <n v="10"/>
    <n v="386.7"/>
    <n v="429.66666666666669"/>
    <x v="80"/>
    <n v="0.84254566865432523"/>
    <n v="2765.4690936912239"/>
    <n v="3434.9198253052373"/>
    <n v="0.5323727246644776"/>
    <n v="6200.9212917211253"/>
    <n v="23.122636500207214"/>
    <n v="3747.0645116728833"/>
    <n v="6837.961044343142"/>
    <n v="64.667081088548144"/>
    <n v="7.1660450338444539"/>
    <n v="10656.858682138418"/>
    <n v="593.85454392571637"/>
    <n v="5261.2152921674269"/>
    <n v="8571.7338375466225"/>
    <n v="2966.5160070451725"/>
    <n v="4.1280304600082891"/>
    <n v="16803.593167219231"/>
    <n v="405.08521731066298"/>
    <n v="439.05246322005809"/>
    <n v="424.10687501992419"/>
    <n v="89.235947089241776"/>
    <n v="108.15362717818168"/>
    <n v="309.36738354890042"/>
    <n v="123.8409138002486"/>
    <n v="1.2420749279538903"/>
    <n v="1.8248847926267282"/>
    <n v="1.629230769230769"/>
    <n v="44.59771320405909"/>
    <n v="35.161060340916457"/>
    <n v="31.310061126873183"/>
    <n v="55.39370141483996"/>
    <n v="64.164884308769203"/>
    <n v="51.011314974398005"/>
    <n v="4044.7575631993373"/>
    <n v="5196.8503937007881"/>
    <n v="10551.181102362205"/>
    <n v="6538.562135216187"/>
    <n v="1309.5731454620804"/>
    <n v="17596.353087443018"/>
    <n v="1.2848360655737705"/>
    <n v="22.986340084785681"/>
    <n v="29.533678756476689"/>
    <n v="-297.69305152645393"/>
    <n v="1641.1106506423539"/>
    <n v="33.844453653820892"/>
    <n v="1216.4577289680897"/>
    <n v="3374.8834438458343"/>
    <n v="4591.3411728139235"/>
    <n v="6939.4944053046001"/>
    <n v="39.437117286858218"/>
    <n v="2.4211845397949219"/>
    <n v="0.84953874349594116"/>
    <n v="7.6065998080000004"/>
    <n v="1.551036947756623"/>
    <n v="4.2579193115234375"/>
    <n v="2.3199460506439209"/>
    <n v="0.56670146442403757"/>
    <n v="3.3777310848236084"/>
    <n v="3.3777310848236084"/>
    <n v="1.2021087468638858"/>
    <n v="2.4058594703674316"/>
    <n v="1.6809130907058716"/>
    <n v="0.48912537097930908"/>
    <n v="1.6725788116455078"/>
    <n v="1.6725788116455078"/>
    <n v="1.0714931173202067"/>
    <n v="0.97929924726486206"/>
    <n v="0.47927877306938171"/>
    <n v="0.67319739780272458"/>
    <n v="1.3994253873825073"/>
    <n v="0.49730673432350159"/>
    <n v="0.92367193532014069"/>
    <n v="66.957110149258654"/>
    <n v="29.180974723991092"/>
    <n v="4.049546265217252E-2"/>
    <n v="96.178580335901913"/>
    <n v="0.98454320487569003"/>
    <n v="86.929875153634967"/>
    <n v="38.750825375037799"/>
    <n v="2.1842800995759797"/>
    <n v="0.24204973066062258"/>
    <n v="128.10703035890936"/>
    <n v="14.287305785244167"/>
    <n v="88.436456576261449"/>
    <n v="41.926524932258879"/>
    <n v="49.617318177909908"/>
    <n v="6.904456281237123E-2"/>
    <n v="180.04934424924261"/>
    <n v="2.9025863657279491"/>
    <n v="3.7101652778809466"/>
    <n v="3.3548305565336278"/>
    <n v="1.8157059094887558"/>
    <n v="0.10761295875903443"/>
    <n v="0.86998642282242789"/>
    <n v="0.22683568265864856"/>
    <n v="0.4358159224456043"/>
    <n v="0.44577109200435144"/>
    <n v="0.47408644076670303"/>
    <n v="69.617486466749853"/>
    <n v="67.857224470888937"/>
    <n v="49.117899842966779"/>
    <n v="30.340409082850961"/>
    <n v="30.248789052772562"/>
    <n v="23.286130314487522"/>
    <n v="39.610280370099687"/>
    <n v="24.907400805180469"/>
    <n v="71.030276618555192"/>
    <n v="91.50229848999507"/>
    <n v="6.5125954432750319"/>
    <n v="162.53257510855025"/>
    <n v="0.62881152499950821"/>
    <x v="80"/>
    <x v="80"/>
    <x v="80"/>
    <n v="47.31959478353528"/>
    <n v="13.84342456985733"/>
    <n v="3.4182000663743968"/>
    <n v="61.163019353392599"/>
    <n v="77.366348626656787"/>
    <n v="22.633651373343231"/>
    <n v="59.332704889965143"/>
    <n v="48.826176206161762"/>
    <n v="17.01912412707841"/>
    <n v="1.506581422626482"/>
    <n v="-3.1756995572210798"/>
    <n v="-3.1756995572210798"/>
    <n v="-1.506581422626482"/>
    <n v="-1.7330997197037668"/>
    <n v="-8.1951791387307509"/>
    <n v="-22.940129743155083"/>
    <n v="34.425544749640892"/>
    <n v="21.180704684368155"/>
    <n v="0.89609081821274428"/>
    <n v="0.84856994691269627"/>
    <n v="0.89517772555915964"/>
    <n v="1.7308925794487782"/>
    <n v="1.4166289428908596"/>
    <n v="1.1969613259209664"/>
    <n v="37.158620895611541"/>
    <x v="80"/>
    <n v="4.8878434056394964"/>
    <n v="40.229241005068019"/>
    <n v="27.629846622727921"/>
    <n v="240.0316103746398"/>
    <n v="101.30596866359447"/>
    <n v="93.856641969230765"/>
    <n v="1.0086940365962436"/>
    <n v="2.2900388607385396"/>
    <n v="1.7909367471903894"/>
    <n v="34.32745120988497"/>
    <n v="53.361483689352539"/>
    <n v="48.025335320417284"/>
    <x v="80"/>
    <x v="80"/>
    <n v="64.275794293726506"/>
    <n v="55.210461947960866"/>
    <n v="36.752136752136742"/>
    <n v="37.622601090621792"/>
    <n v="1.0882693788760547"/>
    <n v="17.690447118221879"/>
    <n v="106.56858682138419"/>
    <n v="175.96353087443018"/>
    <n v="34.700000000000003"/>
    <n v="43.1"/>
    <n v="6.6800000000000002E-3"/>
    <n v="77.80668"/>
    <n v="0.28566999999999998"/>
    <n v="43.4"/>
    <n v="79.2"/>
    <n v="0.749"/>
    <n v="8.299999999999999E-2"/>
    <n v="123.43199999999999"/>
    <n v="7.9099999999999993"/>
    <n v="65"/>
    <n v="105.9"/>
    <n v="36.65"/>
    <n v="5.1000000000000004E-2"/>
    <n v="207.60100000000003"/>
    <n v="48.8"/>
    <n v="62.7"/>
    <n v="127.3"/>
    <x v="80"/>
    <x v="65"/>
    <n v="212.3"/>
    <n v="-5.3999999999999986"/>
    <n v="16.5"/>
    <n v="11.099999999999994"/>
    <n v="88.868000000000023"/>
    <n v="41.8596325953839"/>
    <n v="0.84015103530883795"/>
    <n v="0.3661511984467507"/>
    <n v="5.0812086717440003E-4"/>
    <n v="1.2068103546227629"/>
    <n v="1.2163598097229002E-2"/>
    <n v="1.0068565859794616"/>
    <n v="0.44882755982383782"/>
    <n v="2.5299205825328828E-2"/>
    <n v="2.8035168004035948E-3"/>
    <n v="1.4837868684290314"/>
    <n v="0.19030348410606382"/>
    <n v="1.0925935089588166"/>
    <n v="0.51798376786708833"/>
    <n v="0.61300013446807855"/>
    <n v="8.5301519393920892E-4"/>
    <n v="2.2244304264879227"/>
    <n v="0.47789803266525266"/>
    <n v="0.30050779071450234"/>
    <n v="0.85698028740286836"/>
    <n v="1.1039752312817903"/>
    <n v="7.8574464023113258E-2"/>
    <n v="1.9609555186846588"/>
    <n v="0.52895855331420893"/>
    <n v="0.14831976910933548"/>
    <n v="0.67727832242354435"/>
    <n v="78.100617693093412"/>
    <n v="0.18990857369678868"/>
    <n v="0.47716865025562738"/>
    <n v="24.333476496993448"/>
    <n v="0.75414516406189591"/>
    <n v="38.458045421027727"/>
    <n v="-0.26347490780326388"/>
    <n v="-13.436047135836807"/>
    <n v="1.0176200718651598"/>
    <n v="68.311782972366331"/>
    <n v="108.26354701936509"/>
  </r>
  <r>
    <x v="0"/>
    <n v="313"/>
    <n v="3"/>
    <n v="3382"/>
    <x v="3"/>
    <x v="4"/>
    <n v="2"/>
    <n v="33"/>
    <n v="268"/>
    <n v="1"/>
    <x v="1"/>
    <n v="12.9"/>
    <n v="11.7"/>
    <n v="9.4"/>
    <n v="1.2000000000000011"/>
    <n v="2.2999999999999989"/>
    <n v="3.5"/>
    <m/>
    <n v="5.4924999999999997"/>
    <n v="4.8019999999999996"/>
    <n v="3.6100000000000003"/>
    <n v="4.6899999999999995"/>
    <n v="4.4779999999999998"/>
    <n v="6.4139999999999997"/>
    <n v="14.8"/>
    <n v="42.4"/>
    <n v="625.6"/>
    <x v="2"/>
    <x v="2"/>
    <n v="55.4"/>
    <n v="56.8"/>
    <n v="56.7"/>
    <n v="50"/>
    <n v="136.12837668837392"/>
    <n v="8551.8568803170274"/>
    <n v="219.83814193866843"/>
    <n v="10"/>
    <n v="510.2"/>
    <n v="566.88888888888891"/>
    <x v="81"/>
    <n v="0.89274819149914275"/>
    <n v="3197.2000621632828"/>
    <n v="4459.891732283465"/>
    <n v="0.79484821798590966"/>
    <n v="7657.8866426647337"/>
    <n v="7.4627817271828869"/>
    <n v="3966.1469125569834"/>
    <n v="7948.4821798590974"/>
    <n v="234.32643493576464"/>
    <n v="4.7755646498135098"/>
    <n v="12153.731092001657"/>
    <n v="616.77631578947364"/>
    <n v="4431.1262711594245"/>
    <n v="8152.9535528706674"/>
    <n v="2086.4547801970098"/>
    <n v="5.3396665497784435"/>
    <n v="14675.87427077688"/>
    <n v="321.13174638120881"/>
    <n v="229.28574352502025"/>
    <n v="280.71950512448586"/>
    <n v="54.924775028121466"/>
    <n v="42.270850782040107"/>
    <n v="249.18503196968803"/>
    <n v="18.588306637415453"/>
    <n v="1.3949367088607594"/>
    <n v="2.0040816326530613"/>
    <n v="1.8399280575539567"/>
    <n v="41.750422947639052"/>
    <n v="32.633163285693364"/>
    <n v="30.193269507513023"/>
    <n v="58.239197580124348"/>
    <n v="65.39952315622628"/>
    <n v="55.553443716161546"/>
    <n v="4538.9063209204105"/>
    <n v="4695.1367921115125"/>
    <n v="10549.668133588564"/>
    <n v="9222.6481572294106"/>
    <n v="1315.6250205566407"/>
    <n v="20449.746413277288"/>
    <n v="1.0344202898550727"/>
    <n v="22.195416164053071"/>
    <n v="22.959388821873745"/>
    <n v="-572.75940836342716"/>
    <n v="3253.3453877475849"/>
    <n v="1364.9609588275162"/>
    <n v="-107.780049760986"/>
    <n v="3457.8167607591549"/>
    <n v="3350.0367109981689"/>
    <n v="8296.0153212756304"/>
    <n v="40.56781513872135"/>
    <n v="2.2744834423065186"/>
    <n v="1.1712560653686523"/>
    <n v="6.5876083369999998"/>
    <n v="1.6324203500946262"/>
    <n v="5.2445263862609863"/>
    <n v="2.4119114875793457"/>
    <n v="0.54942452907562256"/>
    <n v="2.779059886932373"/>
    <n v="2.779059886932373"/>
    <n v="1.201076858109756"/>
    <n v="2.143430233001709"/>
    <n v="2.0890052318572998"/>
    <n v="0.42607477307319641"/>
    <n v="1.4908707141876221"/>
    <n v="1.4908707141876221"/>
    <n v="1.0799362672861159"/>
    <n v="1.0100091695785522"/>
    <n v="0.60129839181900024"/>
    <n v="0.76067353758325074"/>
    <n v="1.3411020040512085"/>
    <n v="0.46923565864562988"/>
    <n v="0.99724294344231901"/>
    <n v="72.719786031317582"/>
    <n v="52.236752423245143"/>
    <n v="5.2361487474535721E-2"/>
    <n v="125.00889994203726"/>
    <n v="0.39138755683116988"/>
    <n v="95.659952998235426"/>
    <n v="43.670910785350621"/>
    <n v="6.5120719577785211"/>
    <n v="0.13271580155748972"/>
    <n v="145.97565154292204"/>
    <n v="13.220170022625672"/>
    <n v="92.566459634723657"/>
    <n v="34.737678349156802"/>
    <n v="31.106343282724939"/>
    <n v="7.9607524825919443E-2"/>
    <n v="158.4900887914313"/>
    <n v="1.4976251143489125"/>
    <n v="1.1376761135008424"/>
    <n v="1.3392475539757618"/>
    <n v="1.6385833547798458"/>
    <n v="-0.28122666941016078"/>
    <n v="-0.61184583127818015"/>
    <n v="-0.8121120396539836"/>
    <n v="0.71832929212345054"/>
    <n v="0.45652239434150871"/>
    <n v="0.37527284165598523"/>
    <n v="58.171687027912"/>
    <n v="65.531444447848884"/>
    <n v="58.405203972431764"/>
    <n v="41.786426764386938"/>
    <n v="29.916571923989544"/>
    <n v="21.917886862231907"/>
    <n v="45.84337003987666"/>
    <n v="28.231782024668721"/>
    <n v="80.248533795061036"/>
    <n v="123.68511926319547"/>
    <n v="6.173381730515656"/>
    <n v="203.93365305825648"/>
    <n v="0.61583129687262139"/>
    <x v="81"/>
    <x v="81"/>
    <x v="81"/>
    <n v="49.816582958358765"/>
    <n v="15.4391287606819"/>
    <n v="3.2266446980625165"/>
    <n v="65.255711719040661"/>
    <n v="76.340571033605045"/>
    <n v="23.659428966394966"/>
    <n v="47.055604188819416"/>
    <n v="46.723089594846996"/>
    <n v="6.5058963244880808"/>
    <n v="-3.0934933635117687"/>
    <n v="8.9332324361938191"/>
    <n v="8.9332324361938191"/>
    <n v="3.0934933635117687"/>
    <n v="3.2338437000578835"/>
    <n v="20.455796033433003"/>
    <n v="57.860987978438658"/>
    <n v="57.958001515334445"/>
    <n v="28.420028105306354"/>
    <n v="1.0197022754650067"/>
    <n v="0.89009106758108492"/>
    <n v="0.85814896438581079"/>
    <n v="1.6008793834947623"/>
    <n v="1.3493864862320293"/>
    <n v="1.258448488671243"/>
    <n v="45.099083239689833"/>
    <x v="81"/>
    <n v="12.255351537754198"/>
    <n v="45.223767725059254"/>
    <n v="42.650720339988787"/>
    <n v="171.79093873417719"/>
    <n v="91.020329795918357"/>
    <n v="105.84216546762589"/>
    <n v="1.3239833596962693"/>
    <n v="2.6498601938569371"/>
    <n v="1.9736984996742786"/>
    <n v="48.418902825454403"/>
    <n v="90.615231599886343"/>
    <n v="81.553708439897704"/>
    <x v="81"/>
    <x v="81"/>
    <n v="64.646652696190287"/>
    <n v="50.475182673314819"/>
    <n v="27.131782945736433"/>
    <n v="46.859316513252367"/>
    <n v="1.284009034347112"/>
    <n v="28.734219352126004"/>
    <n v="121.53731092001657"/>
    <n v="204.49746413277288"/>
    <n v="39.5"/>
    <n v="55.1"/>
    <n v="9.8199999999999989E-3"/>
    <n v="94.609819999999999"/>
    <n v="9.3640000000000001E-2"/>
    <n v="49"/>
    <n v="98.2"/>
    <n v="2.895"/>
    <n v="5.8999999999999997E-2"/>
    <n v="150.154"/>
    <n v="7.6199999999999992"/>
    <n v="55.6"/>
    <n v="102.3"/>
    <n v="26.18"/>
    <n v="6.7000000000000004E-2"/>
    <n v="184.14699999999999"/>
    <n v="55.2"/>
    <n v="57.1"/>
    <n v="128.30000000000001"/>
    <x v="81"/>
    <x v="66"/>
    <n v="248.7"/>
    <n v="-6.2000000000000028"/>
    <n v="41.1"/>
    <n v="34.899999999999977"/>
    <n v="98.545999999999992"/>
    <n v="39.62444712505026"/>
    <n v="0.89842095971107483"/>
    <n v="0.64536209201812744"/>
    <n v="6.4690313869339997E-4"/>
    <n v="1.5444299548678957"/>
    <n v="4.9109745080947878E-3"/>
    <n v="1.1818366289138793"/>
    <n v="0.53953488755226131"/>
    <n v="8.0453783726692207E-2"/>
    <n v="1.6396453332901001E-3"/>
    <n v="1.8034649455261227"/>
    <n v="0.16332938375473019"/>
    <n v="1.1614869089126587"/>
    <n v="0.43587449285387991"/>
    <n v="0.39030995297431947"/>
    <n v="9.9888337850570692E-4"/>
    <n v="1.9886702381193637"/>
    <n v="0.55752506160736093"/>
    <n v="0.34334138172864914"/>
    <n v="0.97594414871931079"/>
    <n v="1.5041990516217372"/>
    <n v="7.5077705383300775E-2"/>
    <n v="2.4801432003410473"/>
    <n v="0.62431156730651838"/>
    <n v="0.19619350582361217"/>
    <n v="0.82050507313013044"/>
    <n v="76.088690704232093"/>
    <n v="0.2578484450287693"/>
    <n v="0.67667825481492461"/>
    <n v="27.283838075231859"/>
    <n v="0.9357132454731516"/>
    <n v="37.728194297187379"/>
    <n v="0.49147296222168357"/>
    <n v="19.81631391905518"/>
    <n v="0.44424028325146803"/>
    <n v="62.206743480147907"/>
    <n v="100.27646789338655"/>
  </r>
  <r>
    <x v="0"/>
    <n v="314"/>
    <n v="3"/>
    <n v="1311"/>
    <x v="6"/>
    <x v="4"/>
    <n v="2"/>
    <n v="32.5"/>
    <n v="302.39999999999998"/>
    <n v="0"/>
    <x v="2"/>
    <n v="12.1"/>
    <n v="11.9"/>
    <n v="10.4"/>
    <n v="0.19999999999999929"/>
    <n v="1.5"/>
    <n v="1.6999999999999993"/>
    <m/>
    <n v="7.145999999999999"/>
    <n v="6.5"/>
    <n v="3.2980000000000005"/>
    <n v="4.6300000000000008"/>
    <n v="4.4680000000000009"/>
    <n v="6.4480000000000004"/>
    <n v="17.2"/>
    <n v="41.2"/>
    <n v="710.8"/>
    <x v="2"/>
    <x v="2"/>
    <n v="50"/>
    <n v="50.5"/>
    <n v="47.9"/>
    <n v="44.3"/>
    <n v="230.10808579364948"/>
    <n v="14455.850165728649"/>
    <n v="281.70444715037161"/>
    <n v="0"/>
    <n v="594.9"/>
    <n v="594.9"/>
    <x v="82"/>
    <n v="1.0031947722467642"/>
    <n v="3211.7695814338995"/>
    <n v="3689.9486754439095"/>
    <n v="0.25741974560872199"/>
    <n v="6901.9756766234168"/>
    <n v="13.663170646179347"/>
    <n v="4254.1034045385468"/>
    <n v="8037.2728528551143"/>
    <n v="252.10664456416626"/>
    <n v="4.4738725841088041"/>
    <n v="12547.956774541935"/>
    <n v="442.9509240406735"/>
    <n v="4540.3573779283779"/>
    <n v="7717.0839326198766"/>
    <n v="2382.9258184832161"/>
    <n v="7.0847858413983076"/>
    <n v="14647.45191487287"/>
    <n v="403.28436413703702"/>
    <n v="190.86319457553955"/>
    <n v="309.81904952997814"/>
    <n v="74.452415936046236"/>
    <n v="26.023088489984648"/>
    <n v="310.52315552937176"/>
    <n v="-29.108083657748878"/>
    <n v="1.1488833746898264"/>
    <n v="1.8892988929889298"/>
    <n v="1.6996644295302012"/>
    <n v="46.534061142985088"/>
    <n v="33.902757883016719"/>
    <n v="30.997591965590587"/>
    <n v="53.462209203975434"/>
    <n v="64.052442937655201"/>
    <n v="52.685504465005472"/>
    <n v="4608.3713220058025"/>
    <n v="6108.5785329465398"/>
    <n v="11956.071280563614"/>
    <n v="13890.259064215177"/>
    <n v="1239.1214256112723"/>
    <n v="26647.326978864487"/>
    <n v="1.3255395683453235"/>
    <n v="17.293934681181959"/>
    <n v="22.923794712286156"/>
    <n v="-354.26791746725576"/>
    <n v="1928.6943199085745"/>
    <n v="335.30497683004796"/>
    <n v="-68.01394407742464"/>
    <n v="1608.5053996733368"/>
    <n v="1540.4914555959122"/>
    <n v="14099.370204322551"/>
    <n v="52.91101135774543"/>
    <n v="2.4130959510803223"/>
    <n v="0.89097714424133301"/>
    <n v="7.020670891"/>
    <n v="1.5995094567938017"/>
    <n v="5.1738228797912598"/>
    <n v="1.9085019826889038"/>
    <n v="0.48477593064308167"/>
    <n v="3.2103760242462158"/>
    <n v="3.2103760242462158"/>
    <n v="1.0231913753313715"/>
    <n v="2.2436738014221191"/>
    <n v="2.3663651943206787"/>
    <n v="0.36812677979469299"/>
    <n v="1.4192613363265991"/>
    <n v="1.4192613363265991"/>
    <n v="1.1590451820031373"/>
    <n v="0.97000724077224731"/>
    <n v="0.3130486011505127"/>
    <n v="0.59826005263386417"/>
    <n v="1.1818912029266357"/>
    <n v="0.62173432111740112"/>
    <n v="0.8845020307915501"/>
    <n v="77.503081727610848"/>
    <n v="32.876599332441039"/>
    <n v="1.8072593147637796E-2"/>
    <n v="110.39775365319953"/>
    <n v="0.70690824899695037"/>
    <n v="81.189647821254326"/>
    <n v="38.962764270752139"/>
    <n v="8.0935712726196183"/>
    <n v="0.14362813279555364"/>
    <n v="128.38961149742164"/>
    <n v="9.9383738358577833"/>
    <n v="107.44143668906814"/>
    <n v="28.40865257520721"/>
    <n v="33.81994481507644"/>
    <n v="0.10055162620850731"/>
    <n v="169.77058570556028"/>
    <n v="1.2851327031587221"/>
    <n v="3.7619067461944216"/>
    <n v="2.3749132820944299"/>
    <n v="0.26332614954596273"/>
    <n v="2.386526260710347"/>
    <n v="0.43472606702222144"/>
    <n v="-0.95946469959499359"/>
    <n v="0.42419731705621444"/>
    <n v="0.47989818057262501"/>
    <n v="0.26441057985310529"/>
    <n v="70.203495236938323"/>
    <n v="63.236929276699925"/>
    <n v="63.286249642448666"/>
    <n v="29.78013432747797"/>
    <n v="30.347287304888059"/>
    <n v="16.73355396468823"/>
    <n v="44.701535505128021"/>
    <n v="19.122819647569653"/>
    <n v="71.528398336042187"/>
    <n v="164.16774994367881"/>
    <n v="7.7040431833445071"/>
    <n v="235.696148279721"/>
    <n v="0.42778887641065355"/>
    <x v="82"/>
    <x v="82"/>
    <x v="82"/>
    <n v="36.488112316126305"/>
    <n v="19.839944623182486"/>
    <n v="1.8391236976282104"/>
    <n v="56.328056939308794"/>
    <n v="64.777864351757714"/>
    <n v="35.222135648242272"/>
    <n v="64.321690928233153"/>
    <n v="62.73990118394012"/>
    <n v="9.2858329276375571"/>
    <n v="26.251788867813815"/>
    <n v="10.554111695544929"/>
    <n v="10.554111695544929"/>
    <n v="-26.251788867813815"/>
    <n v="-32.333911492767257"/>
    <n v="27.08768716255458"/>
    <n v="53.196275977568554"/>
    <n v="107.30653678229936"/>
    <n v="45.52748849122024"/>
    <n v="0.96145300713745518"/>
    <n v="0.767273093678003"/>
    <n v="0.92035085246907666"/>
    <n v="1.6636376868340546"/>
    <n v="1.3335426248646323"/>
    <n v="1.2593514515618713"/>
    <n v="52.126275461821493"/>
    <x v="82"/>
    <n v="34.090389246343356"/>
    <n v="58.932906479788571"/>
    <n v="66.592799227791289"/>
    <n v="222.49416774193548"/>
    <n v="77.525148929889326"/>
    <n v="101.97435167785237"/>
    <n v="1.0845659351750749"/>
    <n v="2.4617843487342124"/>
    <n v="2.3205493885327888"/>
    <n v="72.923860087129654"/>
    <n v="83.694428812605508"/>
    <n v="83.694428812605508"/>
    <x v="82"/>
    <x v="82"/>
    <n v="49.079730366883709"/>
    <n v="58.394510644442754"/>
    <n v="14.049586776859499"/>
    <n v="65.363956574365616"/>
    <n v="1.1378699180655618"/>
    <n v="51.192305537017212"/>
    <n v="125.47956774541936"/>
    <n v="266.47326978864487"/>
    <n v="40.299999999999997"/>
    <n v="46.3"/>
    <n v="3.2300000000000002E-3"/>
    <n v="86.603229999999996"/>
    <n v="0.17143999999999998"/>
    <n v="54.2"/>
    <n v="102.4"/>
    <n v="3.2119999999999997"/>
    <n v="5.6999999999999995E-2"/>
    <n v="159.86899999999997"/>
    <n v="5.9"/>
    <n v="59.6"/>
    <n v="101.3"/>
    <n v="31.28"/>
    <n v="9.2999999999999999E-2"/>
    <n v="192.273"/>
    <n v="55.6"/>
    <n v="73.7"/>
    <n v="144.25"/>
    <x v="82"/>
    <x v="67"/>
    <n v="321.5"/>
    <n v="-1.3999999999999986"/>
    <n v="28.700000000000003"/>
    <n v="27.300000000000011"/>
    <n v="161.63100000000003"/>
    <n v="50.274027993779171"/>
    <n v="0.97247766828536986"/>
    <n v="0.41252241778373716"/>
    <n v="2.2676766977930001E-4"/>
    <n v="1.3852268537388868"/>
    <n v="8.8700019451141334E-3"/>
    <n v="1.0344080746173858"/>
    <n v="0.49641055297851566"/>
    <n v="0.10311727789878844"/>
    <n v="1.8299143338203429E-3"/>
    <n v="1.6357658198285101"/>
    <n v="0.13237675428390502"/>
    <n v="1.4103536558151246"/>
    <n v="0.372912427932024"/>
    <n v="0.44394494600296025"/>
    <n v="1.3199130427837373E-3"/>
    <n v="2.2285309427928919"/>
    <n v="0.53932402586936945"/>
    <n v="0.23071681904792785"/>
    <n v="0.86299012592434898"/>
    <n v="1.9806839030704846"/>
    <n v="9.2949281007051465E-2"/>
    <n v="2.8436740289948337"/>
    <n v="0.49508404874801637"/>
    <n v="0.26569373393058782"/>
    <n v="0.76077778267860419"/>
    <n v="65.076039287699345"/>
    <n v="0.40828196804658506"/>
    <n v="1.2079082091663236"/>
    <n v="42.477027846728568"/>
    <n v="1.4584471752559469"/>
    <n v="51.287424662083048"/>
    <n v="0.6151430862019418"/>
    <n v="21.631983129211868"/>
    <n v="0.84330408905400511"/>
    <n v="73.633514817535556"/>
    <n v="113.05796540739308"/>
  </r>
  <r>
    <x v="0"/>
    <n v="315"/>
    <n v="3"/>
    <n v="3382"/>
    <x v="3"/>
    <x v="1"/>
    <n v="4"/>
    <n v="31"/>
    <n v="289.39999999999998"/>
    <n v="0"/>
    <x v="2"/>
    <n v="14.1"/>
    <n v="13.1"/>
    <n v="9.6999999999999993"/>
    <n v="1"/>
    <n v="3.4000000000000004"/>
    <n v="4.4000000000000004"/>
    <m/>
    <n v="7.0460000000000012"/>
    <n v="5.3319999999999999"/>
    <n v="4.5039999999999996"/>
    <n v="5.452"/>
    <n v="4.8379999999999992"/>
    <n v="6.2559999999999993"/>
    <n v="15.6"/>
    <n v="42.2"/>
    <n v="657.6"/>
    <x v="3"/>
    <x v="2"/>
    <n v="61.4"/>
    <n v="53.9"/>
    <n v="56.4"/>
    <n v="47.8"/>
    <n v="157.5180224242639"/>
    <n v="9895.5972047371069"/>
    <n v="229.20009039910656"/>
    <n v="0"/>
    <n v="543.79999999999995"/>
    <n v="543.79999999999995"/>
    <x v="83"/>
    <n v="1"/>
    <n v="2765.3518929328879"/>
    <n v="3740.4622022866333"/>
    <n v="0.85093610589697954"/>
    <n v="6506.6650313254186"/>
    <n v="12.975389715961619"/>
    <n v="4064.5222990850834"/>
    <n v="7634.9262010264911"/>
    <n v="193.74222958972234"/>
    <n v="47.578819853995981"/>
    <n v="11940.769549555291"/>
    <n v="803.72728528551147"/>
    <n v="4395.3835914051415"/>
    <n v="8092.2151477476791"/>
    <n v="2399.4085069509852"/>
    <n v="26.058345577616194"/>
    <n v="14913.065591681423"/>
    <n v="388.15032273070517"/>
    <n v="270.20873110237568"/>
    <n v="336.25602241424014"/>
    <n v="92.797886153728243"/>
    <n v="30.07829930182346"/>
    <n v="278.17599990998986"/>
    <n v="41.571722429198914"/>
    <n v="1.3526170798898072"/>
    <n v="1.8784313725490198"/>
    <n v="1.8410714285714282"/>
    <n v="42.500295921481936"/>
    <n v="34.039031422698031"/>
    <n v="29.473373964484583"/>
    <n v="57.486626163767575"/>
    <n v="63.939984515577876"/>
    <n v="54.262586709613579"/>
    <n v="4890.178201409035"/>
    <n v="4915.0435142975548"/>
    <n v="11330.29423953585"/>
    <n v="10330.626536181861"/>
    <n v="1525.0725238292582"/>
    <n v="22304.185661002899"/>
    <n v="1.0050847457627117"/>
    <n v="21.924934968413233"/>
    <n v="22.036417688591602"/>
    <n v="-825.65590232395152"/>
    <n v="2719.8826867289363"/>
    <n v="369.15426057572586"/>
    <n v="-494.79461000389347"/>
    <n v="3177.1716334501243"/>
    <n v="2682.3770234462309"/>
    <n v="10363.416111447608"/>
    <n v="46.463996798444967"/>
    <n v="2.8292484283447266"/>
    <n v="1.2758893966674805"/>
    <n v="6.8981456760000004"/>
    <n v="1.9368068557366416"/>
    <n v="5.6535544395446777"/>
    <n v="2.3555741310119629"/>
    <n v="0.8797156810760498"/>
    <n v="2.6606566905975342"/>
    <n v="2.6606566905975342"/>
    <n v="1.4180761365554171"/>
    <n v="2.1397120952606201"/>
    <n v="2.1942102909088135"/>
    <n v="0.56061327457427979"/>
    <n v="1.6198588609695435"/>
    <n v="1.6198588609695435"/>
    <n v="1.2143655510004243"/>
    <n v="1.015791654586792"/>
    <n v="0.68432438373565674"/>
    <n v="0.79930683139823344"/>
    <n v="1.2309510707855225"/>
    <n v="0.47571197152137756"/>
    <n v="0.97617898787847701"/>
    <n v="78.238674969004876"/>
    <n v="47.724160625330079"/>
    <n v="5.8698812194455281E-2"/>
    <n v="126.02153440652941"/>
    <n v="0.7335707213349717"/>
    <n v="95.742835826460919"/>
    <n v="67.165643029013964"/>
    <n v="5.154815594091783"/>
    <n v="1.265909053752692"/>
    <n v="169.32920350331935"/>
    <n v="17.19744993616392"/>
    <n v="96.443959087529009"/>
    <n v="45.366032325384161"/>
    <n v="38.867031310702551"/>
    <n v="0.42210841986108105"/>
    <n v="181.0991311434768"/>
    <n v="3.0934049354849953"/>
    <n v="1.0699934218324954"/>
    <n v="2.2031038694778955"/>
    <n v="1.250297204104003"/>
    <n v="6.3738478278917335E-2"/>
    <n v="1.3886773145488489"/>
    <n v="-1.9817827912390731"/>
    <n v="0.60998170846114841"/>
    <n v="0.70152134568852054"/>
    <n v="0.47038749502404409"/>
    <n v="62.08357590427115"/>
    <n v="56.542423779005176"/>
    <n v="53.254788401563758"/>
    <n v="37.869845697464704"/>
    <n v="39.665717217938322"/>
    <n v="25.050386514247087"/>
    <n v="49.67402206433546"/>
    <n v="33.63484123955611"/>
    <n v="90.563815874130569"/>
    <n v="127.16495796598394"/>
    <n v="7.2549525702389959"/>
    <n v="217.72877384011451"/>
    <n v="0.67711129161222028"/>
    <x v="83"/>
    <x v="83"/>
    <x v="83"/>
    <n v="46.068813762125458"/>
    <n v="33.530801789457854"/>
    <n v="1.373925206184887"/>
    <n v="79.599615551583298"/>
    <n v="57.875673698789768"/>
    <n v="42.12432630121026"/>
    <n v="51.246175538782609"/>
    <n v="46.769937023193549"/>
    <n v="11.731191085828051"/>
    <n v="0.70112326106809064"/>
    <n v="21.799610703629803"/>
    <n v="21.799610703629803"/>
    <n v="-0.70112326106809064"/>
    <n v="-0.73229840647180588"/>
    <n v="32.456490730257563"/>
    <n v="65.013687535750009"/>
    <n v="48.399570336795165"/>
    <n v="22.22929449478119"/>
    <n v="1.1390689747297666"/>
    <n v="1.0440531040908236"/>
    <n v="0.97071174651791947"/>
    <n v="1.7003420325763248"/>
    <n v="1.3582413873385282"/>
    <n v="1.2510053116762267"/>
    <n v="46.31698593795398"/>
    <x v="83"/>
    <n v="17.201683586649064"/>
    <n v="47.447226905195286"/>
    <n v="48.809256403318265"/>
    <n v="254.79578269972455"/>
    <n v="110.81253019607844"/>
    <n v="124.03923085714285"/>
    <n v="1.1103984525830948"/>
    <n v="2.1257290369995765"/>
    <n v="1.768964766829219"/>
    <n v="54.235789314954772"/>
    <n v="82.694647201946452"/>
    <n v="82.694647201946452"/>
    <x v="83"/>
    <x v="83"/>
    <n v="50.077449902514381"/>
    <n v="48.494418381089957"/>
    <n v="31.205673758865249"/>
    <n v="38.060461868545445"/>
    <n v="1.1513456104604249"/>
    <n v="35.242666769001666"/>
    <n v="119.40769549555291"/>
    <n v="223.04185661002901"/>
    <n v="36.299999999999997"/>
    <n v="49.1"/>
    <n v="1.1169999999999999E-2"/>
    <n v="85.411169999999998"/>
    <n v="0.16281000000000001"/>
    <n v="51"/>
    <n v="95.8"/>
    <n v="2.431"/>
    <n v="0.59699999999999998"/>
    <n v="149.828"/>
    <n v="10.24"/>
    <n v="56"/>
    <n v="103.1"/>
    <n v="30.570000000000004"/>
    <n v="0.33199999999999996"/>
    <n v="190.00200000000001"/>
    <n v="59"/>
    <n v="59.3"/>
    <n v="136.69999999999999"/>
    <x v="83"/>
    <x v="68"/>
    <n v="269.10000000000002"/>
    <n v="-8"/>
    <n v="36.5"/>
    <n v="28.500000000000014"/>
    <n v="119.27200000000002"/>
    <n v="44.32255667038276"/>
    <n v="1.0270171794891356"/>
    <n v="0.62646169376373295"/>
    <n v="7.7052287200920003E-4"/>
    <n v="1.6542493961248776"/>
    <n v="9.2045519830226911E-3"/>
    <n v="1.2013428068161012"/>
    <n v="0.84276762247085557"/>
    <n v="6.4680564148426059E-2"/>
    <n v="1.5884120442867279E-2"/>
    <n v="2.1246751138782503"/>
    <n v="0.21910651855468749"/>
    <n v="1.2287577629089357"/>
    <n v="0.57799228608608244"/>
    <n v="0.49519085379838945"/>
    <n v="5.3779314184188827E-3"/>
    <n v="2.3073188342118263"/>
    <n v="0.59931707620620722"/>
    <n v="0.40580435955524441"/>
    <n v="1.0926524385213849"/>
    <n v="1.5342452178595962"/>
    <n v="8.7531002759933474E-2"/>
    <n v="2.626897656380982"/>
    <n v="0.60202573060989395"/>
    <n v="0.43696326291561116"/>
    <n v="1.0389889935255052"/>
    <n v="57.943417530064082"/>
    <n v="0.75412062584829709"/>
    <n v="0.50222254250273179"/>
    <n v="19.118466274572437"/>
    <n v="0.9726482602561044"/>
    <n v="37.026499981582838"/>
    <n v="0.31957882216915579"/>
    <n v="12.165636578679367"/>
    <n v="0.65306943808694862"/>
    <n v="63.395880197888587"/>
    <n v="102.44022995959921"/>
  </r>
  <r>
    <x v="0"/>
    <n v="316"/>
    <n v="3"/>
    <n v="3335"/>
    <x v="5"/>
    <x v="1"/>
    <n v="4"/>
    <n v="30.5"/>
    <n v="289.8"/>
    <n v="1"/>
    <x v="2"/>
    <n v="12.9"/>
    <n v="11.4"/>
    <n v="8.1"/>
    <n v="1.5"/>
    <n v="3.3000000000000007"/>
    <n v="4.8000000000000007"/>
    <m/>
    <n v="5.8475000000000001"/>
    <n v="5.7040000000000006"/>
    <n v="3.7700000000000005"/>
    <n v="4.7759999999999998"/>
    <n v="3.8600000000000003"/>
    <n v="5.3759999999999994"/>
    <n v="16"/>
    <n v="48"/>
    <n v="766.4"/>
    <x v="2"/>
    <x v="3"/>
    <n v="62.1"/>
    <n v="57.7"/>
    <n v="59.2"/>
    <n v="19.100000000000001"/>
    <n v="214.98205094947534"/>
    <n v="13505.60240474794"/>
    <n v="298.80128307012876"/>
    <n v="0"/>
    <n v="533.6"/>
    <n v="533.6"/>
    <x v="84"/>
    <n v="1"/>
    <n v="4084.7730530663825"/>
    <n v="5477.5023268769573"/>
    <n v="3.521736767373449"/>
    <n v="9565.7971167107135"/>
    <n v="58.267387629177925"/>
    <n v="4002.9386278868246"/>
    <n v="6875.6357608408998"/>
    <n v="195.83003679563976"/>
    <n v="40.892765198608544"/>
    <n v="11115.297190721974"/>
    <n v="1288.7892601941503"/>
    <n v="4392.2882508478133"/>
    <n v="6683.2824547784012"/>
    <n v="3502.8863608505571"/>
    <n v="20.721094073767095"/>
    <n v="14599.178160550537"/>
    <n v="140.8636430919328"/>
    <n v="248.84864070204017"/>
    <n v="201.33524175359292"/>
    <n v="-7.4394931981416281"/>
    <n v="27.810687354356332"/>
    <n v="127.10303945126749"/>
    <n v="-13.739521861607045"/>
    <n v="1.3409563409563408"/>
    <n v="1.7176470588235297"/>
    <n v="1.5215946843853823"/>
    <n v="42.701857495290149"/>
    <n v="36.012879900576195"/>
    <n v="30.085859645966394"/>
    <n v="57.261326578923374"/>
    <n v="61.857417240989712"/>
    <n v="45.778484112467147"/>
    <n v="4754.6076324302785"/>
    <n v="5051.7706094571713"/>
    <n v="11276.130263398836"/>
    <n v="12805.344166628172"/>
    <n v="1469.7520215113868"/>
    <n v="24921.532911201277"/>
    <n v="1.0625"/>
    <n v="19.0783113116339"/>
    <n v="20.270705768611023"/>
    <n v="-751.66900454345387"/>
    <n v="1823.8651513837285"/>
    <n v="-397.55587467111218"/>
    <n v="-362.31938158246521"/>
    <n v="1631.5118453212299"/>
    <n v="1269.1924637387647"/>
    <n v="13806.235720479302"/>
    <n v="55.398822254123573"/>
    <n v="3.1238150596618652"/>
    <n v="1.7227352857589722"/>
    <n v="7.1524801250000003"/>
    <n v="2.3230213850367289"/>
    <n v="4.133537769317627"/>
    <n v="2.5349886417388916"/>
    <n v="0.99935978651046753"/>
    <n v="3.4283947944641113"/>
    <n v="3.4283947944641113"/>
    <n v="1.6041151898592263"/>
    <n v="2.3102691173553467"/>
    <n v="2.1232175827026367"/>
    <n v="0.47679361701011658"/>
    <n v="1.5266540050506592"/>
    <n v="1.5266540050506592"/>
    <n v="1.2255251147797634"/>
    <n v="0.87602758407592773"/>
    <n v="0.4297674298286438"/>
    <n v="0.62197639495983437"/>
    <n v="1.4004552364349365"/>
    <n v="0.46078041195869446"/>
    <n v="1.0010137912351149"/>
    <n v="127.60075578469741"/>
    <n v="94.362865363378106"/>
    <n v="0.25189152234120343"/>
    <n v="222.2155126704167"/>
    <n v="2.4085044748467763"/>
    <n v="101.47403955270964"/>
    <n v="68.712338860776981"/>
    <n v="6.7138267874988671"/>
    <n v="1.401965433381527"/>
    <n v="178.30217063436703"/>
    <n v="29.774500266057899"/>
    <n v="93.25783642498287"/>
    <n v="31.865464151140451"/>
    <n v="53.476954920298319"/>
    <n v="0.31633941256748016"/>
    <n v="178.91659490898911"/>
    <n v="-3.9921220032772426"/>
    <n v="4.3887448187291511E-2"/>
    <n v="-1.7319567104571036"/>
    <n v="-2.3751560210897975"/>
    <n v="-0.58687165198048363"/>
    <n v="-2.3318660456910112"/>
    <n v="-2.6319196221168952"/>
    <n v="0.73951650821408865"/>
    <n v="0.67714204700686098"/>
    <n v="0.34169208050170896"/>
    <n v="57.422073846820489"/>
    <n v="56.911275500283189"/>
    <n v="52.123636978683308"/>
    <n v="42.46457154561223"/>
    <n v="38.537017590033166"/>
    <n v="17.810233962562112"/>
    <n v="41.651674374668637"/>
    <n v="21.7108647091029"/>
    <n v="70.13486850326295"/>
    <n v="179.33311292505991"/>
    <n v="6.7723294194914079"/>
    <n v="249.46798142832284"/>
    <n v="0.52124830598183181"/>
    <x v="84"/>
    <x v="84"/>
    <x v="84"/>
    <n v="59.822365178041004"/>
    <n v="47.001474151674081"/>
    <n v="1.2727763598433917"/>
    <n v="106.8238393297151"/>
    <n v="56.00095030604303"/>
    <n v="43.999049693956955"/>
    <n v="54.988432072860363"/>
    <n v="51.606162050314232"/>
    <n v="10.154599442037551"/>
    <n v="-8.2162031277267715"/>
    <n v="36.846874709636531"/>
    <n v="36.846874709636531"/>
    <n v="8.2162031277267715"/>
    <n v="8.0968523219763515"/>
    <n v="53.624829718421665"/>
    <n v="78.395146906948938"/>
    <n v="71.165810793955814"/>
    <n v="28.527031960774163"/>
    <n v="1.5755824041176245"/>
    <n v="1.1501313287530042"/>
    <n v="0.97195198222042167"/>
    <n v="1.4743890125744923"/>
    <n v="1.394723497879534"/>
    <n v="1.2608905966527839"/>
    <n v="51.382650546638963"/>
    <x v="84"/>
    <n v="32.504208552225812"/>
    <n v="51.330612022077894"/>
    <n v="70.371741108724521"/>
    <n v="143.1536079002079"/>
    <n v="94.180809411764727"/>
    <n v="108.73603295681063"/>
    <n v="2.1821420399264202"/>
    <n v="2.6916190862787697"/>
    <n v="1.9526347660172294"/>
    <n v="67.2280568747979"/>
    <n v="69.624217118997919"/>
    <n v="69.624217118997919"/>
    <x v="84"/>
    <x v="84"/>
    <n v="31.596748224642518"/>
    <n v="55.337078393220629"/>
    <n v="37.209302325581397"/>
    <n v="39.683586390258405"/>
    <n v="1.0712675643018847"/>
    <n v="46.189291383322079"/>
    <n v="111.15297190721974"/>
    <n v="249.2153291120128"/>
    <n v="48.1"/>
    <n v="64.5"/>
    <n v="4.147E-2"/>
    <n v="112.64147"/>
    <n v="0.70862000000000003"/>
    <n v="51"/>
    <n v="87.6"/>
    <n v="2.4950000000000001"/>
    <n v="0.52100000000000002"/>
    <n v="141.61600000000001"/>
    <n v="16.419999999999998"/>
    <n v="60.2"/>
    <n v="91.6"/>
    <n v="48.010000000000005"/>
    <n v="0.28399999999999997"/>
    <n v="200.09399999999999"/>
    <n v="59.2"/>
    <n v="62.9"/>
    <n v="140.4"/>
    <x v="84"/>
    <x v="69"/>
    <n v="310.3"/>
    <n v="-8.2000000000000028"/>
    <n v="24.699999999999996"/>
    <n v="16.5"/>
    <n v="168.684"/>
    <n v="54.361585562359004"/>
    <n v="1.5025550436973572"/>
    <n v="1.1111642593145372"/>
    <n v="2.9661335078375001E-3"/>
    <n v="2.6166854365197314"/>
    <n v="2.9291075340938572E-2"/>
    <n v="1.2928442072868347"/>
    <n v="0.87543917298316953"/>
    <n v="8.5538450121879578E-2"/>
    <n v="1.7861936879158019E-2"/>
    <n v="2.2716837672710422"/>
    <n v="0.37934618906974793"/>
    <n v="1.2781769847869873"/>
    <n v="0.43674295318126677"/>
    <n v="0.73294658782482158"/>
    <n v="4.3356973743438722E-3"/>
    <n v="2.4522022231674199"/>
    <n v="0.51860832977294924"/>
    <n v="0.27032371336221694"/>
    <n v="0.87325485852360751"/>
    <n v="2.2328909356789555"/>
    <n v="8.4322815388441094E-2"/>
    <n v="3.1061457942025616"/>
    <n v="0.77423587751388545"/>
    <n v="0.60511545962095259"/>
    <n v="1.379351337134838"/>
    <n v="56.130432955690125"/>
    <n v="1.0780523643896283"/>
    <n v="0.8344620269315195"/>
    <n v="26.864869913350294"/>
    <n v="0.48946035768283025"/>
    <n v="15.757803725645436"/>
    <n v="0.65394357103514178"/>
    <n v="21.053215604228527"/>
    <n v="-0.16448321335231153"/>
    <n v="21.920477613206842"/>
    <n v="99.898723549666158"/>
  </r>
  <r>
    <x v="0"/>
    <n v="317"/>
    <n v="3"/>
    <s v="34N425"/>
    <x v="4"/>
    <x v="1"/>
    <n v="4"/>
    <n v="31"/>
    <m/>
    <m/>
    <x v="4"/>
    <m/>
    <m/>
    <m/>
    <m/>
    <m/>
    <m/>
    <m/>
    <m/>
    <m/>
    <m/>
    <m/>
    <m/>
    <m/>
    <m/>
    <m/>
    <m/>
    <x v="6"/>
    <x v="7"/>
    <m/>
    <m/>
    <m/>
    <m/>
    <n v="205.81672068506748"/>
    <n v="12929.81802687731"/>
    <m/>
    <m/>
    <m/>
    <m/>
    <x v="2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0"/>
    <x v="20"/>
    <x v="20"/>
    <m/>
    <m/>
    <m/>
    <m/>
    <m/>
    <m/>
    <m/>
    <m/>
    <m/>
    <m/>
    <m/>
    <m/>
    <m/>
    <m/>
    <m/>
    <m/>
    <m/>
    <m/>
    <m/>
    <m/>
    <m/>
    <m/>
    <m/>
    <m/>
    <m/>
    <x v="20"/>
    <m/>
    <m/>
    <m/>
    <m/>
    <m/>
    <m/>
    <m/>
    <m/>
    <m/>
    <m/>
    <m/>
    <m/>
    <x v="20"/>
    <x v="20"/>
    <m/>
    <m/>
    <m/>
    <m/>
    <m/>
    <m/>
    <m/>
    <m/>
    <m/>
    <m/>
    <m/>
    <m/>
    <m/>
    <m/>
    <m/>
    <m/>
    <m/>
    <m/>
    <m/>
    <m/>
    <m/>
    <m/>
    <m/>
    <m/>
    <m/>
    <m/>
    <m/>
    <x v="20"/>
    <x v="1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n v="318"/>
    <n v="3"/>
    <s v="354A"/>
    <x v="1"/>
    <x v="1"/>
    <n v="4"/>
    <n v="30"/>
    <m/>
    <m/>
    <x v="4"/>
    <m/>
    <m/>
    <m/>
    <m/>
    <m/>
    <m/>
    <m/>
    <m/>
    <m/>
    <m/>
    <m/>
    <m/>
    <m/>
    <m/>
    <m/>
    <m/>
    <x v="6"/>
    <x v="7"/>
    <m/>
    <m/>
    <m/>
    <m/>
    <n v="103.53860913668271"/>
    <n v="6504.5025031846817"/>
    <m/>
    <m/>
    <m/>
    <m/>
    <x v="2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0"/>
    <x v="20"/>
    <x v="20"/>
    <m/>
    <m/>
    <m/>
    <m/>
    <m/>
    <m/>
    <m/>
    <m/>
    <m/>
    <m/>
    <m/>
    <m/>
    <m/>
    <m/>
    <m/>
    <m/>
    <m/>
    <m/>
    <m/>
    <m/>
    <m/>
    <m/>
    <m/>
    <m/>
    <m/>
    <x v="20"/>
    <m/>
    <m/>
    <m/>
    <m/>
    <m/>
    <m/>
    <m/>
    <m/>
    <m/>
    <m/>
    <m/>
    <m/>
    <x v="20"/>
    <x v="20"/>
    <m/>
    <m/>
    <m/>
    <m/>
    <m/>
    <m/>
    <m/>
    <m/>
    <m/>
    <m/>
    <m/>
    <m/>
    <m/>
    <m/>
    <m/>
    <m/>
    <m/>
    <m/>
    <m/>
    <m/>
    <m/>
    <m/>
    <m/>
    <m/>
    <m/>
    <m/>
    <m/>
    <x v="20"/>
    <x v="1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n v="319"/>
    <n v="3"/>
    <n v="3390"/>
    <x v="2"/>
    <x v="1"/>
    <n v="4"/>
    <n v="31"/>
    <n v="246.8"/>
    <n v="3"/>
    <x v="2"/>
    <n v="14.4"/>
    <n v="13.7"/>
    <n v="7.9"/>
    <n v="0.70000000000000107"/>
    <n v="5.7999999999999989"/>
    <n v="6.5"/>
    <m/>
    <n v="7.2880000000000011"/>
    <n v="5.2560000000000002"/>
    <n v="5.3959999999999999"/>
    <n v="4.2460000000000004"/>
    <n v="5.6779999999999999"/>
    <n v="5.0875000000000004"/>
    <n v="18"/>
    <n v="41"/>
    <n v="544"/>
    <x v="4"/>
    <x v="1"/>
    <n v="56.7"/>
    <n v="61.2"/>
    <n v="54.6"/>
    <n v="46.2"/>
    <n v="119.84125990902612"/>
    <n v="7528.6676300048393"/>
    <n v="237.87268317118824"/>
    <n v="0"/>
    <n v="538"/>
    <n v="538"/>
    <x v="85"/>
    <n v="1"/>
    <n v="3172.415565557365"/>
    <n v="4682.32474612644"/>
    <n v="1.3468711147948609"/>
    <n v="7856.0871827986002"/>
    <n v="23.01355839946558"/>
    <n v="3814.5650453980329"/>
    <n v="6922.7291564630968"/>
    <n v="169.22226826909792"/>
    <n v="14.363485664770373"/>
    <n v="10920.879955794997"/>
    <n v="927.51563949243166"/>
    <n v="4574.5799993624278"/>
    <n v="7850.1067933309951"/>
    <n v="2395.6772609901495"/>
    <m/>
    <n v="14820.36405368357"/>
    <n v="218.91376949974261"/>
    <n v="354.49855435350668"/>
    <n v="278.5710748353988"/>
    <n v="45.867819988619139"/>
    <n v="69.09226854221771"/>
    <n v="160.02888645261834"/>
    <n v="84.307057897081663"/>
    <n v="1.4759493670886077"/>
    <n v="1.8148148148148149"/>
    <n v="1.7160278745644599"/>
    <n v="40.38162372362121"/>
    <n v="34.929099677301117"/>
    <n v="30.866853086685314"/>
    <n v="59.601231976889032"/>
    <n v="63.389847562509438"/>
    <n v="52.968380296838035"/>
    <n v="4733.9730306990978"/>
    <n v="5777.9973859542861"/>
    <n v="12030.189040135165"/>
    <n v="10199.201723524759"/>
    <n v="1518.2186234817812"/>
    <n v="22817.112435844305"/>
    <n v="1.2205387205387206"/>
    <n v="20.74746769123297"/>
    <n v="25.323087670275935"/>
    <n v="-919.40798530106485"/>
    <n v="1144.7317705088108"/>
    <n v="-1292.8948382740346"/>
    <n v="-159.39303133666999"/>
    <n v="2072.109407376709"/>
    <n v="1912.716376040039"/>
    <n v="11896.232480049308"/>
    <n v="52.137326813365945"/>
    <n v="2.572335958480835"/>
    <n v="1.5464255809783936"/>
    <n v="7.2336754799999996"/>
    <n v="1.9616798885184301"/>
    <n v="4.6332883834838867"/>
    <n v="2.7843313217163086"/>
    <n v="0.97068238258361816"/>
    <n v="3.0556375980377197"/>
    <n v="3.0556375980377197"/>
    <n v="1.6392228255276955"/>
    <n v="2.3569109439849854"/>
    <n v="2.4400875568389893"/>
    <n v="0.84311491250991821"/>
    <n v="1.6419961452484131"/>
    <n v="1.6419961452484131"/>
    <n v="1.4651873992845357"/>
    <n v="1.1918294429779053"/>
    <n v="0.57147818803787231"/>
    <n v="0.80644090176023531"/>
    <n v="1.5407863855361938"/>
    <n v="0.49897199869155884"/>
    <n v="1.1139195517522742"/>
    <n v="81.605186345275243"/>
    <n v="72.408667658580896"/>
    <n v="9.7428285578118501E-2"/>
    <n v="154.11128228943426"/>
    <n v="1.066284527948719"/>
    <n v="106.21012934625936"/>
    <n v="67.197712315766807"/>
    <n v="5.1708192534828097"/>
    <n v="0.43889606836148159"/>
    <n v="179.01755698387046"/>
    <n v="21.860717614369442"/>
    <n v="111.62375734208771"/>
    <n v="66.185421022527763"/>
    <n v="39.336928278051019"/>
    <m/>
    <n v="217.1461066426665"/>
    <n v="1.7790196210311575"/>
    <n v="3.4662317871632755"/>
    <n v="2.5213929741292898"/>
    <n v="1.7574959286417229"/>
    <n v="0.49214799962075906"/>
    <n v="-0.37221109591529206"/>
    <n v="-9.2026481203549532E-2"/>
    <n v="0.88730472781737846"/>
    <n v="0.63268647472119344"/>
    <n v="0.5929331049096711"/>
    <n v="52.952116894345004"/>
    <n v="59.329448538854166"/>
    <n v="51.404908459065609"/>
    <n v="46.984663668290807"/>
    <n v="37.5369396432001"/>
    <n v="30.479671980231192"/>
    <n v="56.420884402505315"/>
    <n v="33.019994766127184"/>
    <n v="97.016364978727026"/>
    <n v="157.14791158944232"/>
    <n v="7.5754858100945155"/>
    <n v="254.16427656816933"/>
    <n v="0.58524418955511737"/>
    <x v="85"/>
    <x v="85"/>
    <x v="85"/>
    <n v="49.789244943754049"/>
    <n v="34.177717549639624"/>
    <n v="1.456775013470115"/>
    <n v="83.966962493393652"/>
    <n v="59.296232071835831"/>
    <n v="40.703767928164197"/>
    <n v="80.792813385888465"/>
    <n v="55.202872939582399"/>
    <n v="33.165426256400579"/>
    <n v="5.4136279958283495"/>
    <n v="1.0122912932390449"/>
    <n v="1.0122912932390449"/>
    <n v="-5.4136279958283495"/>
    <n v="-5.0970919903309699"/>
    <n v="1.5064371365534239"/>
    <n v="2.9618458042693923"/>
    <n v="75.146719584298864"/>
    <n v="29.566200490077048"/>
    <n v="1.2370166680456791"/>
    <n v="1.1676546148226192"/>
    <n v="1.1685089432293974"/>
    <n v="1.5858152433933022"/>
    <n v="1.4038593302495646"/>
    <n v="1.2538948955197646"/>
    <n v="44.6997916682149"/>
    <x v="85"/>
    <n v="24.702990232642687"/>
    <n v="40.128384135011331"/>
    <n v="69.576805832094095"/>
    <n v="229.73030643037978"/>
    <n v="141.45780543209878"/>
    <n v="92.817264111498261"/>
    <n v="1.1197199004565754"/>
    <n v="1.9683122562316413"/>
    <n v="2.6289156227528898"/>
    <n v="53.545809048504978"/>
    <n v="98.89705882352942"/>
    <n v="98.89705882352942"/>
    <x v="85"/>
    <x v="85"/>
    <n v="49.138569793810674"/>
    <n v="49.454412083983996"/>
    <n v="45.138888888888893"/>
    <n v="47.819101650312646"/>
    <n v="0.99023602728233417"/>
    <n v="35.504633961290295"/>
    <n v="109.20879955794996"/>
    <n v="228.17112435844308"/>
    <n v="39.5"/>
    <n v="58.3"/>
    <n v="1.677E-2"/>
    <n v="97.816769999999991"/>
    <n v="0.29765000000000003"/>
    <n v="48.6"/>
    <n v="88.2"/>
    <n v="2.1559999999999997"/>
    <n v="0.183"/>
    <n v="139.13899999999998"/>
    <n v="11.279999999999998"/>
    <n v="57.4"/>
    <n v="98.5"/>
    <n v="30.060000000000002"/>
    <n v="0"/>
    <n v="185.95999999999998"/>
    <n v="59.4"/>
    <n v="72.5"/>
    <n v="150.94999999999999"/>
    <x v="85"/>
    <x v="70"/>
    <n v="286.3"/>
    <n v="-10.799999999999997"/>
    <n v="15.700000000000003"/>
    <n v="4.9000000000000057"/>
    <n v="147.16100000000003"/>
    <n v="51.400977995110033"/>
    <n v="1.0160727035999297"/>
    <n v="0.90156611371040341"/>
    <n v="1.213087377996E-3"/>
    <n v="1.9188519046883292"/>
    <n v="1.3790982873439791E-2"/>
    <n v="1.3531850223541262"/>
    <n v="0.85614186143875126"/>
    <n v="6.5879546613693232E-2"/>
    <n v="5.5918168044090267E-3"/>
    <n v="2.28079824721098"/>
    <n v="0.26585955448150628"/>
    <n v="1.4006102576255799"/>
    <n v="0.83046818882226936"/>
    <n v="0.49358404126167299"/>
    <n v="0"/>
    <n v="2.7246624877095225"/>
    <n v="0.70794668912887571"/>
    <n v="0.41432168632745747"/>
    <n v="1.2173225412070752"/>
    <n v="1.9718291354596866"/>
    <n v="9.5054165750741965E-2"/>
    <n v="3.1891516766667616"/>
    <n v="0.64523833322525048"/>
    <n v="0.44182017511129379"/>
    <n v="1.0870585083365443"/>
    <n v="59.356357388032151"/>
    <n v="0.74435190189143363"/>
    <n v="0.90835342945578157"/>
    <n v="28.482603574539755"/>
    <n v="1.2702997719784324"/>
    <n v="39.831902046945743"/>
    <n v="0.46448918895723912"/>
    <n v="14.564662833556854"/>
    <n v="0.80581058302119324"/>
    <n v="64.422406035819691"/>
    <n v="89.773089845395859"/>
  </r>
  <r>
    <x v="0"/>
    <n v="320"/>
    <n v="3"/>
    <n v="1311"/>
    <x v="6"/>
    <x v="1"/>
    <n v="4"/>
    <n v="31.5"/>
    <n v="302.8"/>
    <n v="0"/>
    <x v="2"/>
    <n v="14.1"/>
    <n v="13"/>
    <n v="11.4"/>
    <n v="1.0999999999999996"/>
    <n v="1.5999999999999996"/>
    <n v="2.6999999999999993"/>
    <m/>
    <n v="7.354000000000001"/>
    <n v="6.6740000000000013"/>
    <n v="3.6579999999999999"/>
    <n v="6.0839999999999996"/>
    <n v="4.9959999999999996"/>
    <n v="7.49"/>
    <n v="17.2"/>
    <n v="43.4"/>
    <n v="747.2"/>
    <x v="4"/>
    <x v="1"/>
    <n v="54.9"/>
    <n v="58.3"/>
    <n v="55.7"/>
    <n v="52.3"/>
    <n v="242.02612222052409"/>
    <n v="15204.565050137764"/>
    <n v="315.42188250064623"/>
    <n v="0"/>
    <n v="550.79999999999995"/>
    <n v="550.79999999999995"/>
    <x v="86"/>
    <n v="1"/>
    <n v="3477.0623767722809"/>
    <n v="3806.7161461276669"/>
    <n v="1.3005626090996998"/>
    <n v="7285.0790855090472"/>
    <n v="30.91927432872933"/>
    <n v="4271.7332398227545"/>
    <n v="7842.1371417641612"/>
    <n v="252.87704421562688"/>
    <n v="24.3871337945105"/>
    <n v="12391.134559597052"/>
    <n v="867.69581433899702"/>
    <n v="5502.9790818856882"/>
    <n v="9010.2790214208562"/>
    <n v="3632.9852642449032"/>
    <n v="2.9722880843518373"/>
    <n v="18149.215655635802"/>
    <n v="364.71824814914322"/>
    <n v="523.46191782170456"/>
    <n v="434.56546280507018"/>
    <n v="56.762204503605254"/>
    <n v="111.93144018753942"/>
    <n v="288.24435683117815"/>
    <n v="106.19471633242682"/>
    <n v="1.0948081264108354"/>
    <n v="1.835820895522388"/>
    <n v="1.6373456790123455"/>
    <n v="47.728546745478745"/>
    <n v="34.474109043665067"/>
    <n v="30.320754275553892"/>
    <n v="52.253600838729554"/>
    <n v="63.288289736877658"/>
    <n v="49.645555997473259"/>
    <n v="4415.1869680257569"/>
    <n v="5762.0580828206184"/>
    <n v="11444.419649972901"/>
    <n v="13846.024170467335"/>
    <n v="1267.1745991265261"/>
    <n v="26148.426790780704"/>
    <n v="1.3050541516245489"/>
    <n v="16.885096007314839"/>
    <n v="22.035964644925325"/>
    <n v="-143.45372820300236"/>
    <n v="2080.0790589435428"/>
    <n v="669.45073161401524"/>
    <n v="1087.7921138599313"/>
    <n v="3248.2209386002378"/>
    <n v="4336.0130524601691"/>
    <n v="13757.292231183652"/>
    <n v="52.612313319110029"/>
    <n v="2.9309301376342773"/>
    <n v="1.5728988647460938"/>
    <n v="7.5315899850000001"/>
    <n v="2.2221312259592816"/>
    <n v="4.78515625"/>
    <n v="2.6685984134674072"/>
    <n v="0.80234438180923462"/>
    <n v="3.3129217624664307"/>
    <n v="3.3129217624664307"/>
    <n v="1.5018955417998727"/>
    <n v="2.1841616630554199"/>
    <n v="2.2180061340332031"/>
    <n v="0.5698707103729248"/>
    <n v="1.425663948059082"/>
    <n v="1.425663948059082"/>
    <n v="1.2410447642517766"/>
    <n v="1.1557520627975464"/>
    <n v="0.3560192883014679"/>
    <n v="0.69697041471273458"/>
    <n v="1.2258234024047852"/>
    <n v="0.64881086349487305"/>
    <n v="0.9541377983323196"/>
    <n v="101.91026910516149"/>
    <n v="59.875795046548326"/>
    <n v="9.7953043215607702E-2"/>
    <n v="161.88401719492541"/>
    <n v="1.4795355879958372"/>
    <n v="113.9954054654699"/>
    <n v="62.920946770720036"/>
    <n v="8.3776186301013613"/>
    <n v="0.80792666272014391"/>
    <n v="186.10189752901144"/>
    <n v="18.951879328728907"/>
    <n v="122.05641359078861"/>
    <n v="51.346941065953651"/>
    <n v="51.794161150638558"/>
    <n v="4.2374839651060064E-2"/>
    <n v="225.23989064703187"/>
    <n v="1.7298485952918594"/>
    <n v="3.5579993743654938"/>
    <n v="2.5342349380842588"/>
    <n v="0.86322402573631507"/>
    <n v="0.73281892048351882"/>
    <n v="0.21751083744083641"/>
    <n v="-1.0521823367969441"/>
    <n v="0.58753446117154617"/>
    <n v="0.55196037519055352"/>
    <n v="0.42068204001226461"/>
    <n v="62.952644041722039"/>
    <n v="61.254295081918308"/>
    <n v="54.18951911234069"/>
    <n v="36.986847796377305"/>
    <n v="33.809943695448503"/>
    <n v="22.796557447463083"/>
    <n v="51.028614459326128"/>
    <n v="20.51403817797517"/>
    <n v="79.764219095881813"/>
    <n v="169.72780458421164"/>
    <n v="8.2215664585805097"/>
    <n v="249.49202368009344"/>
    <n v="0.40201048755353708"/>
    <x v="86"/>
    <x v="86"/>
    <x v="86"/>
    <n v="62.966791006143772"/>
    <n v="42.40690859274487"/>
    <n v="1.4848238906270184"/>
    <n v="105.37369959888863"/>
    <n v="59.755699235986469"/>
    <n v="40.244300764013538"/>
    <n v="93.639135560860453"/>
    <n v="71.027799131462473"/>
    <n v="30.832902887978481"/>
    <n v="8.0610081253187005"/>
    <n v="11.574005704766389"/>
    <n v="11.574005704766385"/>
    <n v="-8.0610081253187076"/>
    <n v="-7.0713447549958053"/>
    <n v="18.394519311575735"/>
    <n v="27.292736228234549"/>
    <n v="63.390126151082001"/>
    <n v="25.407676452359386"/>
    <n v="1.3626724178821212"/>
    <n v="1.1210162502383854"/>
    <n v="1.0668072003544167"/>
    <n v="1.6307156414106772"/>
    <n v="1.3397625069935364"/>
    <n v="1.1633261978729375"/>
    <n v="52.951652813579997"/>
    <x v="86"/>
    <n v="33.892912042111924"/>
    <n v="55.496861046833082"/>
    <n v="72.75167217438613"/>
    <n v="211.50037598194137"/>
    <n v="85.632688059701493"/>
    <n v="110.55829777777775"/>
    <n v="1.3857801074947167"/>
    <n v="3.116331478006285"/>
    <n v="2.0061869426493857"/>
    <n v="72.691626894953515"/>
    <n v="73.715203426124191"/>
    <n v="73.715203426124191"/>
    <x v="86"/>
    <x v="86"/>
    <n v="32.602875879676496"/>
    <n v="58.192598849900023"/>
    <n v="19.14893617021276"/>
    <n v="37.348109407513455"/>
    <n v="1.1624495320845443"/>
    <n v="46.587124431821223"/>
    <n v="123.91134559597053"/>
    <n v="261.48426790780707"/>
    <n v="44.3"/>
    <n v="48.5"/>
    <n v="1.6569999999999998E-2"/>
    <n v="92.816569999999999"/>
    <n v="0.39990000000000003"/>
    <n v="53.6"/>
    <n v="98.4"/>
    <n v="3.173"/>
    <n v="0.30599999999999999"/>
    <n v="155.47899999999998"/>
    <n v="10.719999999999999"/>
    <n v="64.8"/>
    <n v="106.1"/>
    <n v="42.78"/>
    <n v="3.4999999999999996E-2"/>
    <n v="213.715"/>
    <n v="55.4"/>
    <n v="72.3"/>
    <n v="143.6"/>
    <x v="86"/>
    <x v="71"/>
    <n v="328.1"/>
    <n v="-1.7999999999999972"/>
    <n v="26.100000000000009"/>
    <n v="24.300000000000011"/>
    <n v="172.62100000000004"/>
    <n v="52.612313319110037"/>
    <n v="1.2984020509719847"/>
    <n v="0.76285594940185553"/>
    <n v="1.2479844605145E-3"/>
    <n v="2.0625059848343548"/>
    <n v="1.9135839843750002E-2"/>
    <n v="1.4303687496185304"/>
    <n v="0.78950687170028688"/>
    <n v="0.10511900752305986"/>
    <n v="1.0137540593147278E-2"/>
    <n v="2.3351321694350236"/>
    <n v="0.23414213027954101"/>
    <n v="1.4372679748535155"/>
    <n v="0.60463282370567317"/>
    <n v="0.60989903697967529"/>
    <n v="4.9898238182067862E-4"/>
    <n v="2.6522988179206846"/>
    <n v="0.6402866427898406"/>
    <n v="0.25740194544196127"/>
    <n v="1.0008495155274868"/>
    <n v="2.1296766008008539"/>
    <n v="0.10316092729568481"/>
    <n v="3.1305261163283409"/>
    <n v="0.79008210682868985"/>
    <n v="0.53210492625832562"/>
    <n v="1.3221870330870154"/>
    <n v="59.755699235986469"/>
    <n v="0.89046724088516371"/>
    <n v="0.79539394689331733"/>
    <n v="25.407676452359407"/>
    <n v="1.0680201314939861"/>
    <n v="34.11631437678664"/>
    <n v="0.47822729840765632"/>
    <n v="15.276259664894553"/>
    <n v="0.58979283308632979"/>
    <n v="50.149404425646729"/>
    <n v="104.80666437781211"/>
  </r>
  <r>
    <x v="0"/>
    <n v="321"/>
    <n v="3"/>
    <s v="352HYB"/>
    <x v="0"/>
    <x v="1"/>
    <n v="4"/>
    <n v="30.5"/>
    <n v="302"/>
    <n v="10"/>
    <x v="2"/>
    <n v="13.1"/>
    <n v="12.6"/>
    <n v="6.5"/>
    <n v="0.5"/>
    <n v="6.1"/>
    <n v="6.6"/>
    <m/>
    <n v="7.7279999999999998"/>
    <n v="5.9219999999999997"/>
    <n v="3.7480000000000002"/>
    <n v="5.0419999999999998"/>
    <n v="4.59"/>
    <n v="5.6100000000000012"/>
    <n v="16.399999999999999"/>
    <n v="46"/>
    <n v="757.2"/>
    <x v="5"/>
    <x v="1"/>
    <n v="56.1"/>
    <n v="59.1"/>
    <n v="53.9"/>
    <n v="42.1"/>
    <n v="132.73694150626963"/>
    <n v="8338.8001393068716"/>
    <n v="194.7570794816927"/>
    <n v="0"/>
    <n v="484.6"/>
    <n v="484.6"/>
    <x v="87"/>
    <n v="1"/>
    <n v="3423.83702859511"/>
    <n v="4427.5150227932036"/>
    <n v="1.4812344591794449"/>
    <n v="7852.8332858474932"/>
    <n v="29.546031348284643"/>
    <n v="3761.6755395454106"/>
    <n v="6806.0824380758077"/>
    <n v="151.42337976983646"/>
    <n v="7.9696515668334982"/>
    <n v="10727.151008957888"/>
    <n v="666.47698102937443"/>
    <n v="4813.6695463674323"/>
    <n v="7945.7426121329972"/>
    <n v="2427.5558672574834"/>
    <n v="0.9563581880200196"/>
    <n v="15187.92438394593"/>
    <n v="261.30161119185408"/>
    <n v="318.62666964200304"/>
    <n v="293.40364392393747"/>
    <n v="30.712591904572779"/>
    <n v="75.142429058715834"/>
    <n v="216.23340138932764"/>
    <n v="81.404298146942111"/>
    <n v="1.293144208037825"/>
    <n v="1.8093220338983054"/>
    <n v="1.6506622516556293"/>
    <n v="43.600021851547595"/>
    <n v="35.066864784546802"/>
    <n v="31.694057888881893"/>
    <n v="56.381115727651377"/>
    <n v="63.447251114413085"/>
    <n v="52.31618495896565"/>
    <n v="3667.3047448016364"/>
    <n v="4991.152421736756"/>
    <n v="10233.095863017123"/>
    <n v="7760.4839458248853"/>
    <n v="1574.6386964787293"/>
    <n v="18542.090133470156"/>
    <n v="1.3609865470852016"/>
    <n v="19.778270509977826"/>
    <n v="26.917960088691796"/>
    <n v="94.37079474377424"/>
    <n v="1814.9300163390517"/>
    <n v="334.66211460409613"/>
    <n v="1146.3648015657959"/>
    <n v="2954.5901903962413"/>
    <n v="4100.9549919620367"/>
    <n v="7814.9391245122679"/>
    <n v="42.147023707999317"/>
    <n v="2.6759090423583984"/>
    <n v="1.7519843578338623"/>
    <n v="7.4503145220000002"/>
    <n v="2.1558905651925988"/>
    <n v="4.6846179962158203"/>
    <n v="2.4315426349639893"/>
    <n v="1.2971235513687134"/>
    <n v="3.013117790222168"/>
    <n v="3.013117790222168"/>
    <n v="1.7204264430730518"/>
    <m/>
    <n v="2.5265326499938965"/>
    <n v="0.86943864822387695"/>
    <n v="1.5316457748413086"/>
    <n v="1.5316457748413086"/>
    <n v="1.5005242918084309"/>
    <n v="1.0513168573379517"/>
    <n v="0.64499598741531372"/>
    <n v="0.76910446364508911"/>
    <n v="1.545689582824707"/>
    <n v="0.50522518157958984"/>
    <n v="1.0713796964040867"/>
    <n v="91.61876464379165"/>
    <n v="77.569370640081289"/>
    <n v="0.11035662601711434"/>
    <n v="169.29849190989006"/>
    <n v="1.3841187017093102"/>
    <n v="91.466744533058332"/>
    <n v="88.283298229851226"/>
    <n v="4.5625647944006182"/>
    <n v="0.24013498917897991"/>
    <n v="184.55274254648918"/>
    <m/>
    <n v="121.61893275178628"/>
    <n v="69.083357158277707"/>
    <n v="37.181556872761533"/>
    <n v="1.4648019779157527E-2"/>
    <n v="227.89849480260466"/>
    <n v="1.3867500578726477"/>
    <n v="3.0961251611511051"/>
    <n v="2.3440001157085839"/>
    <n v="-1.3820010066665262E-2"/>
    <n v="2.1537277299091389"/>
    <n v="0.97399341725181254"/>
    <n v="-1.3714243622552513"/>
    <n v="0.84665374982588359"/>
    <n v="0.96519558753885104"/>
    <n v="0.5680312727235558"/>
    <n v="54.116704531872728"/>
    <n v="49.561303327701935"/>
    <n v="53.365395351613479"/>
    <n v="45.818110820129434"/>
    <n v="47.83635128457248"/>
    <n v="30.313213440972735"/>
    <n v="38.554992992054153"/>
    <n v="32.192732845984331"/>
    <n v="78.703197051545644"/>
    <n v="119.95299192739903"/>
    <n v="7.9554712135071473"/>
    <n v="198.65618897894467"/>
    <n v="0.83498219939033502"/>
    <x v="87"/>
    <x v="87"/>
    <x v="87"/>
    <n v="52.911751541004179"/>
    <n v="56.090565383866895"/>
    <n v="0.94332712068227742"/>
    <n v="109.00231692487108"/>
    <n v="48.541859506961814"/>
    <n v="51.458140493038186"/>
    <n v="111.99909285851835"/>
    <n v="83.063939759732122"/>
    <n v="36.890624312293376"/>
    <n v="30.152188218727943"/>
    <n v="19.199941071573519"/>
    <n v="19.199941071573519"/>
    <n v="-30.152188218727943"/>
    <n v="-32.965192292188995"/>
    <n v="21.74810123380896"/>
    <n v="34.230250560276794"/>
    <n v="14.103446432455485"/>
    <n v="7.0994246416104829"/>
    <n v="1.3592757049006157"/>
    <n v="1.2174087473638349"/>
    <n v="1.2075872840402286"/>
    <n v="1.5860583378485589"/>
    <n v="1.4131871869644823"/>
    <n v="1.2425804011351644"/>
    <n v="41.853339564003669"/>
    <x v="87"/>
    <n v="10.342851488714043"/>
    <n v="39.064898937769364"/>
    <n v="43.756459957725433"/>
    <n v="225.71167773049646"/>
    <n v="99.636450847457638"/>
    <n v="104.74337615894041"/>
    <n v="1.1855430207529978"/>
    <n v="2.4404147420773299"/>
    <n v="2.4121168733000053"/>
    <n v="40.742540715580652"/>
    <n v="63.998943475964076"/>
    <n v="63.998943475964076"/>
    <x v="87"/>
    <x v="87"/>
    <n v="36.46525842540283"/>
    <n v="68.29852711276331"/>
    <n v="50.381679389312971"/>
    <n v="11.757477830141601"/>
    <n v="1.1469518590763366"/>
    <n v="23.637313207482084"/>
    <n v="107.27151008957888"/>
    <n v="185.42090133470157"/>
    <n v="42.3"/>
    <n v="54.7"/>
    <n v="1.83E-2"/>
    <n v="97.018299999999996"/>
    <n v="0.36787999999999998"/>
    <n v="47.2"/>
    <n v="85.4"/>
    <n v="1.9"/>
    <n v="0.1"/>
    <n v="134.6"/>
    <n v="8.6199999999999992"/>
    <n v="60.4"/>
    <n v="99.7"/>
    <n v="30.46"/>
    <n v="1.2E-2"/>
    <n v="190.57199999999997"/>
    <n v="44.6"/>
    <n v="60.7"/>
    <n v="124.45"/>
    <x v="87"/>
    <x v="72"/>
    <n v="225.5"/>
    <n v="2.6000000000000014"/>
    <n v="24.700000000000003"/>
    <n v="27.300000000000011"/>
    <n v="90.9"/>
    <n v="40.310421286031044"/>
    <n v="1.1319095249176023"/>
    <n v="0.95833544373512281"/>
    <n v="1.363407557526E-3"/>
    <n v="2.0916083762102509"/>
    <n v="1.723377268447876E-2"/>
    <n v="1.147688123703003"/>
    <n v="1.1077435128688813"/>
    <n v="5.7249238014221195E-2"/>
    <n v="3.0131177902221681E-3"/>
    <n v="2.3156939923763278"/>
    <m/>
    <n v="1.5260257205963135"/>
    <n v="0.86683033227920536"/>
    <n v="0.46653930301666258"/>
    <n v="1.8379749298095703E-4"/>
    <n v="2.8595791533851629"/>
    <n v="0.46888731837272651"/>
    <n v="0.39151256436109544"/>
    <n v="0.95715050500631349"/>
    <n v="1.4588107103849022"/>
    <n v="9.6750622272491454E-2"/>
    <n v="2.4159612153912158"/>
    <n v="0.67880080533027654"/>
    <n v="0.71623094850778579"/>
    <n v="1.3950317538380623"/>
    <n v="48.658448344472085"/>
    <n v="1.4719559971113512"/>
    <n v="0.100267223014888"/>
    <n v="4.1502000270584549"/>
    <n v="0.32435283918096491"/>
    <n v="13.425415818541714"/>
    <n v="-0.44361793799394711"/>
    <n v="-18.361964387831126"/>
    <n v="0.76797077717491202"/>
    <n v="22.234059352044756"/>
    <n v="93.337591085246331"/>
  </r>
  <r>
    <x v="0"/>
    <n v="322"/>
    <n v="3"/>
    <s v="34N425"/>
    <x v="4"/>
    <x v="0"/>
    <n v="0"/>
    <n v="31"/>
    <n v="251"/>
    <n v="0"/>
    <x v="2"/>
    <n v="10.199999999999999"/>
    <n v="9.1999999999999993"/>
    <n v="7"/>
    <n v="1"/>
    <n v="2.1999999999999993"/>
    <n v="3.1999999999999993"/>
    <m/>
    <n v="6.0739999999999998"/>
    <n v="5.331999999999999"/>
    <n v="3.1819999999999999"/>
    <n v="3.7020000000000004"/>
    <n v="3.5720000000000001"/>
    <n v="3.9859999999999998"/>
    <n v="16"/>
    <n v="39.200000000000003"/>
    <n v="626"/>
    <x v="5"/>
    <x v="5"/>
    <n v="46"/>
    <n v="46.1"/>
    <n v="42.1"/>
    <n v="6.5"/>
    <n v="105.43998047780043"/>
    <n v="6623.950453576379"/>
    <n v="201.57786450659646"/>
    <n v="0"/>
    <n v="450.7"/>
    <n v="450.7"/>
    <x v="88"/>
    <n v="0.53191419120541661"/>
    <n v="2765.4690936912239"/>
    <n v="3084.2551563645634"/>
    <n v="1.7581051356434694"/>
    <n v="5851.4823551914305"/>
    <n v="31.468928226077001"/>
    <n v="3155.2575066872619"/>
    <n v="5588.4162805008227"/>
    <n v="100.77986663150358"/>
    <n v="2.040713810295244"/>
    <n v="8846.4943676298826"/>
    <n v="701.96459996276201"/>
    <n v="4275.7813168090825"/>
    <n v="6685.019635703431"/>
    <n v="1818.029325281708"/>
    <n v="5.5091797735809331"/>
    <n v="12784.339457567803"/>
    <n v="272.27381931258657"/>
    <n v="281.27464928128001"/>
    <n v="277.31428409505492"/>
    <n v="35.43531027236709"/>
    <n v="80.037415008701473"/>
    <n v="227.65101128511449"/>
    <n v="78.328811085900597"/>
    <n v="1.1152737752161381"/>
    <n v="1.7711442786069653"/>
    <n v="1.5634615384615385"/>
    <n v="47.261000304268229"/>
    <n v="35.666755389938778"/>
    <n v="33.445461386571644"/>
    <n v="52.708954229832287"/>
    <n v="63.170969745364211"/>
    <n v="52.290692514005286"/>
    <n v="3948.4289494894774"/>
    <n v="4478.693167912651"/>
    <n v="9087.912912667929"/>
    <n v="7411.5554797604682"/>
    <n v="660.79079526580108"/>
    <n v="17009.244544804875"/>
    <n v="1.134297520661157"/>
    <n v="23.213429256594729"/>
    <n v="26.330935251798564"/>
    <n v="-793.17144280221555"/>
    <n v="1109.7231125881717"/>
    <n v="-344.23912547984401"/>
    <n v="327.35236731960504"/>
    <n v="2206.32646779078"/>
    <n v="2533.6788351103851"/>
    <n v="8162.7501771749921"/>
    <n v="47.990080662742521"/>
    <n v="1.9768744707107544"/>
    <n v="0.55678516626358032"/>
    <n v="6.3104147910000004"/>
    <n v="1.2296622815861227"/>
    <n v="4.2632846832275391"/>
    <n v="1.5875356197357178"/>
    <n v="0.3402513861656189"/>
    <n v="3.1319458484649658"/>
    <n v="3.1319458484649658"/>
    <n v="0.81756436580478264"/>
    <n v="2.0324456691741943"/>
    <n v="1.0764203071594238"/>
    <n v="0.18481232225894928"/>
    <n v="1.3439433574676514"/>
    <n v="1.3439433574676514"/>
    <n v="0.64835139352124549"/>
    <n v="0.57083421945571899"/>
    <n v="0.29590114951133728"/>
    <n v="0.43685691390367126"/>
    <n v="0.95346361398696899"/>
    <n v="0.59166800975799561"/>
    <n v="0.64886868036839007"/>
    <n v="54.669852508577875"/>
    <n v="17.172675200357485"/>
    <n v="0.11094372652097612"/>
    <n v="71.953471435456336"/>
    <n v="1.3416099970382085"/>
    <n v="50.090836813045385"/>
    <n v="19.01466385910917"/>
    <n v="3.1563708490539053"/>
    <n v="6.3914051460593105E-2"/>
    <n v="72.325785572669062"/>
    <n v="14.267049111079114"/>
    <n v="46.025378383861579"/>
    <n v="12.354740032210263"/>
    <n v="24.433284353937474"/>
    <n v="7.4040255617992351E-2"/>
    <n v="82.887443025627292"/>
    <n v="3.3846739746611447E-2"/>
    <n v="0.75440410378273071"/>
    <n v="0.43735886360683823"/>
    <n v="-0.41627415413931729"/>
    <n v="-0.29038988779884328"/>
    <n v="0.16745351443197135"/>
    <n v="-0.4757088447784934"/>
    <n v="0.31411599652044125"/>
    <n v="0.37960363748918435"/>
    <n v="0.26843320937351273"/>
    <n v="75.979450911715631"/>
    <n v="69.257231589578524"/>
    <n v="55.527564494457103"/>
    <n v="23.866360938209503"/>
    <n v="26.290297033834854"/>
    <n v="14.905442345941836"/>
    <n v="22.538983574581902"/>
    <n v="13.252504566939262"/>
    <n v="39.701175888534358"/>
    <n v="70.666484729973391"/>
    <n v="3.9096877470131965"/>
    <n v="110.36766061850776"/>
    <n v="0.58798146434094889"/>
    <x v="88"/>
    <x v="88"/>
    <x v="88"/>
    <n v="27.551853238463483"/>
    <n v="5.7621592921699083"/>
    <n v="4.7815153732218381"/>
    <n v="33.314012530633399"/>
    <n v="82.703496653633636"/>
    <n v="17.296503346366343"/>
    <n v="18.67894252753748"/>
    <n v="23.486394809279677"/>
    <n v="-0.89776453472899931"/>
    <n v="-4.0654584291838063"/>
    <n v="6.6599238268989076"/>
    <n v="6.6599238268989076"/>
    <n v="4.0654584291838063"/>
    <n v="8.1161719145506872"/>
    <n v="35.025198847827134"/>
    <n v="115.58034912274908"/>
    <n v="38.041875045838694"/>
    <n v="34.468316926035655"/>
    <n v="0.69533696501109499"/>
    <n v="0.53870174589351794"/>
    <n v="0.48955613823172039"/>
    <n v="1.768440832951405"/>
    <n v="1.5176567962458132"/>
    <n v="1.3243657731738274"/>
    <n v="43.573689943943897"/>
    <x v="88"/>
    <m/>
    <n v="67.153325876670891"/>
    <m/>
    <n v="219.63724034582134"/>
    <n v="100.84755343283582"/>
    <n v="86.58066738461541"/>
    <n v="0.90006342621958957"/>
    <n v="1.5741934887820674"/>
    <n v="1.2432571146369955"/>
    <m/>
    <n v="71.996805111821089"/>
    <n v="71.996805111821089"/>
    <x v="88"/>
    <x v="88"/>
    <n v="69.696233733790208"/>
    <n v="51.029226991678541"/>
    <n v="31.372549019607838"/>
    <n v="53.832980643089954"/>
    <n v="1.0487086329139561"/>
    <m/>
    <n v="88.464943676298816"/>
    <n v="170.09244544804872"/>
    <n v="34.700000000000003"/>
    <n v="38.700000000000003"/>
    <n v="2.206E-2"/>
    <n v="73.422060000000002"/>
    <n v="0.38270999999999999"/>
    <n v="40.200000000000003"/>
    <n v="71.2"/>
    <n v="1.284"/>
    <n v="2.6000000000000002E-2"/>
    <n v="112.71"/>
    <n v="9.35"/>
    <n v="52"/>
    <n v="81.3"/>
    <n v="22.11"/>
    <n v="6.7000000000000004E-2"/>
    <n v="155.477"/>
    <n v="48.4"/>
    <n v="54.9"/>
    <n v="111.4"/>
    <x v="88"/>
    <x v="73"/>
    <n v="208.5"/>
    <n v="-8.1999999999999957"/>
    <n v="16.300000000000004"/>
    <n v="8.1000000000000085"/>
    <n v="95.79"/>
    <n v="45.942446043165468"/>
    <n v="0.6859754413366318"/>
    <n v="0.21547585934400559"/>
    <n v="1.3920775028946001E-3"/>
    <n v="0.90284337818353189"/>
    <n v="1.6316016811180115E-2"/>
    <n v="0.63818931913375865"/>
    <n v="0.24225898694992065"/>
    <n v="4.021418469429016E-2"/>
    <n v="8.1430592060089107E-4"/>
    <n v="0.92147679669857041"/>
    <n v="0.19003367006778715"/>
    <n v="0.55973855972290032"/>
    <n v="0.15025241799652575"/>
    <n v="0.29714587633609768"/>
    <n v="9.0044204950332646E-4"/>
    <n v="1.0080372961050268"/>
    <n v="0.27628376221656797"/>
    <n v="0.16244973108172417"/>
    <n v="0.48665860208868983"/>
    <n v="0.86623259647940321"/>
    <n v="4.7925108790397644E-2"/>
    <n v="1.3528911985680934"/>
    <n v="0.36190555691719067"/>
    <n v="7.9809255868196483E-2"/>
    <n v="0.44171481278538716"/>
    <n v="81.931949403070419"/>
    <n v="9.7409199280208525E-2"/>
    <n v="0.43141440186952296"/>
    <n v="31.888329403438654"/>
    <n v="0.45004782038456148"/>
    <n v="33.265632954142525"/>
    <n v="0.34485390246306658"/>
    <n v="25.490143097099132"/>
    <n v="0.10519391792149491"/>
    <n v="51.95461614047705"/>
    <n v="154.11438866678816"/>
  </r>
  <r>
    <x v="0"/>
    <n v="323"/>
    <n v="3"/>
    <n v="3390"/>
    <x v="2"/>
    <x v="0"/>
    <n v="0"/>
    <n v="32.5"/>
    <n v="249.4"/>
    <n v="0"/>
    <x v="1"/>
    <n v="11.6"/>
    <n v="10.4"/>
    <n v="7.9"/>
    <n v="1.1999999999999993"/>
    <n v="2.5"/>
    <n v="3.6999999999999993"/>
    <m/>
    <n v="5.6760000000000002"/>
    <n v="4.7840000000000007"/>
    <n v="3.5219999999999998"/>
    <n v="4.4619999999999997"/>
    <n v="4.0640000000000001"/>
    <n v="4.782"/>
    <n v="17.2"/>
    <n v="41.2"/>
    <n v="705.2"/>
    <x v="2"/>
    <x v="4"/>
    <n v="40.4"/>
    <n v="41.1"/>
    <n v="37.1"/>
    <n v="24.7"/>
    <n v="98.036796238630274"/>
    <n v="6158.8676133032313"/>
    <n v="204.55422988575228"/>
    <n v="10"/>
    <n v="284"/>
    <n v="315.55555555555554"/>
    <x v="89"/>
    <n v="0.45746049915368847"/>
    <n v="2460.6299212598424"/>
    <n v="3009.129470271324"/>
    <n v="0.1767387435703664"/>
    <n v="5469.9361302747366"/>
    <n v="4.6137324939645703"/>
    <n v="3237.6709490261092"/>
    <n v="6475.3418980522183"/>
    <n v="117.85122254455035"/>
    <n v="0.32376709490261091"/>
    <n v="9831.1878367177796"/>
    <n v="401.86364264275574"/>
    <n v="3541.1421961885553"/>
    <n v="7213.7241682181702"/>
    <n v="621.6328222130129"/>
    <m/>
    <n v="11376.49918661974"/>
    <n v="311.51797903164595"/>
    <n v="140.48284999108728"/>
    <n v="236.26252225380011"/>
    <n v="55.502930554733339"/>
    <n v="27.588295196586014"/>
    <n v="247.58660198434958"/>
    <n v="67.125660924177453"/>
    <n v="1.2229102167182662"/>
    <n v="2"/>
    <n v="2.037117903930131"/>
    <n v="44.984618881395477"/>
    <n v="32.932652725177014"/>
    <n v="31.126817996465949"/>
    <n v="55.012150025235954"/>
    <n v="65.865305450354029"/>
    <n v="63.408998232975392"/>
    <n v="4272.721723738021"/>
    <n v="4650.1990188802893"/>
    <n v="9681.8910488086167"/>
    <n v="4665.7319114127968"/>
    <n v="758.97030619030625"/>
    <n v="14657.36305605618"/>
    <n v="1.088345864661654"/>
    <n v="29.150684931506852"/>
    <n v="31.726027397260275"/>
    <n v="-1035.0507747119118"/>
    <n v="1825.1428791719291"/>
    <n v="31.12179826971078"/>
    <n v="-731.57952754946564"/>
    <n v="2563.525149337881"/>
    <n v="1831.9456217884153"/>
    <n v="4826.1752193384"/>
    <n v="32.926626712328755"/>
    <n v="1.7926572561264038"/>
    <n v="0.49346327781677246"/>
    <m/>
    <n v="1.0778847932301541"/>
    <n v="5.6997618675231934"/>
    <n v="1.3446153402328491"/>
    <n v="0.30326232314109802"/>
    <n v="2.7520270347595215"/>
    <n v="2.7520270347595215"/>
    <n v="0.67564267191956795"/>
    <n v="2.1069126129150391"/>
    <n v="1.0946214199066162"/>
    <n v="0.28592753410339355"/>
    <n v="1.6782482862472534"/>
    <n v="1.6782482862472534"/>
    <n v="0.61372717265867582"/>
    <n v="0.58270710706710815"/>
    <n v="0.36791196465492249"/>
    <n v="0.47687503978554407"/>
    <n v="1.1175462007522583"/>
    <n v="0.54869472980499268"/>
    <n v="0.67073614215796862"/>
    <n v="44.110660829881979"/>
    <n v="14.848948917751356"/>
    <m/>
    <n v="58.959609747633337"/>
    <n v="0.26297176536051942"/>
    <n v="43.534220246867534"/>
    <n v="19.637272271362029"/>
    <n v="3.2432975052206339"/>
    <n v="8.91015798137537E-3"/>
    <n v="66.42370018143157"/>
    <n v="8.4669157735600411"/>
    <n v="38.762100988831499"/>
    <n v="20.626023631206753"/>
    <n v="10.432542185540326"/>
    <m/>
    <n v="69.820666805578583"/>
    <n v="0.53314931669987387"/>
    <n v="0.30881514764972839"/>
    <n v="0.43444228231780985"/>
    <n v="-4.1174327358174674E-2"/>
    <n v="-0.43382902345782137"/>
    <n v="0.34202309668647668"/>
    <n v="8.9886487258611231E-2"/>
    <n v="0.33662948227001399"/>
    <n v="0.45107669690661362"/>
    <n v="0.5321183089933571"/>
    <n v="74.815048842233224"/>
    <n v="65.54019141956401"/>
    <n v="55.516658265048903"/>
    <n v="25.184951157766776"/>
    <n v="29.563653060164114"/>
    <n v="29.541430316959904"/>
    <n v="24.897453149421697"/>
    <n v="17.108638570726402"/>
    <n v="46.170521790999125"/>
    <n v="52.141709713279432"/>
    <n v="4.1644300708510267"/>
    <n v="98.312231504278557"/>
    <n v="0.68716420382635768"/>
    <x v="89"/>
    <x v="89"/>
    <x v="89"/>
    <n v="18.636767097445837"/>
    <n v="2.528633700635627"/>
    <n v="7.370291352504351"/>
    <n v="21.165400798081464"/>
    <n v="88.052984563066559"/>
    <n v="11.947015436933444"/>
    <n v="13.21760282903913"/>
    <n v="13.864647839409802"/>
    <n v="3.5173850604803505"/>
    <n v="-4.7721192580360352"/>
    <n v="-0.98875135984472351"/>
    <n v="-0.98875135984472351"/>
    <n v="4.7721192580360352"/>
    <n v="10.961765780976423"/>
    <n v="-5.0350748626461055"/>
    <n v="-39.102198139500373"/>
    <n v="31.888531322846987"/>
    <n v="32.43597549859215"/>
    <n v="0.59449316029339783"/>
    <n v="0.46291619148898805"/>
    <n v="0.44383304285025876"/>
    <n v="1.8131155498882272"/>
    <n v="1.4595356229522602"/>
    <n v="1.3827883762717872"/>
    <n v="31.83200070550885"/>
    <x v="89"/>
    <m/>
    <n v="47.458305441980976"/>
    <m/>
    <n v="230.67264"/>
    <n v="108.78190079999997"/>
    <n v="126.00454183406114"/>
    <n v="0.77714342547360771"/>
    <n v="1.2360653108139561"/>
    <n v="0.86871584466229279"/>
    <m/>
    <n v="44.746959097497943"/>
    <n v="40.272263187748152"/>
    <x v="89"/>
    <x v="89"/>
    <n v="87.123294591564772"/>
    <n v="35.768566423694665"/>
    <n v="31.896551724137929"/>
    <n v="61.157433268295044"/>
    <n v="1.1166027159744365"/>
    <m/>
    <n v="98.311878367177783"/>
    <n v="146.57363056056181"/>
    <n v="32.299999999999997"/>
    <n v="39.5"/>
    <n v="2.32E-3"/>
    <n v="71.802319999999995"/>
    <n v="5.6110000000000007E-2"/>
    <n v="40"/>
    <n v="80"/>
    <n v="1.456"/>
    <n v="4.0000000000000001E-3"/>
    <n v="121.46"/>
    <n v="5.1199999999999992"/>
    <n v="45.8"/>
    <n v="93.3"/>
    <n v="8.0400000000000009"/>
    <n v="0"/>
    <n v="147.14000000000001"/>
    <n v="53.2"/>
    <n v="57.9"/>
    <n v="120.55"/>
    <x v="89"/>
    <x v="74"/>
    <n v="182.5"/>
    <n v="-13.200000000000003"/>
    <n v="22.1"/>
    <n v="8.9000000000000057"/>
    <n v="61.040000000000006"/>
    <n v="33.446575342465756"/>
    <n v="0.57902829372882836"/>
    <n v="0.19491799473762511"/>
    <n v="0"/>
    <n v="0.77394628846645352"/>
    <n v="3.1981363838672642E-3"/>
    <n v="0.53784613609313958"/>
    <n v="0.24260985851287842"/>
    <n v="4.0069513626098632E-2"/>
    <n v="1.1008108139038086E-4"/>
    <n v="0.82063558931350722"/>
    <n v="0.10787392578124999"/>
    <n v="0.5013366103172302"/>
    <n v="0.26677038931846619"/>
    <n v="0.1349311622142792"/>
    <n v="0"/>
    <n v="0.90303816184997576"/>
    <n v="0.31000018095970155"/>
    <n v="0.21302102753520011"/>
    <n v="0.57487286046147335"/>
    <n v="0.64922059897681939"/>
    <n v="5.18516519665718E-2"/>
    <n v="1.2240934594382928"/>
    <n v="0.22784595513343803"/>
    <n v="2.958883097767831E-2"/>
    <n v="0.25743478611111636"/>
    <n v="88.506280979095436"/>
    <n v="3.343133464693538E-2"/>
    <n v="0.40345787012478562"/>
    <n v="32.959727626510052"/>
    <n v="0.45014717097183932"/>
    <n v="36.773921754177259"/>
    <n v="0.32105529758831708"/>
    <n v="26.2280053138787"/>
    <n v="0.12909187338352224"/>
    <n v="69.336550885981978"/>
    <n v="149.08992331659454"/>
  </r>
  <r>
    <x v="0"/>
    <n v="324"/>
    <n v="3"/>
    <s v="354A"/>
    <x v="1"/>
    <x v="0"/>
    <n v="0"/>
    <n v="29"/>
    <n v="274.39999999999998"/>
    <n v="1"/>
    <x v="0"/>
    <n v="10.1"/>
    <n v="9.1999999999999993"/>
    <n v="6.8"/>
    <n v="0.90000000000000036"/>
    <n v="2.3999999999999995"/>
    <n v="3.3"/>
    <m/>
    <n v="5.7324999999999999"/>
    <n v="4.8760000000000003"/>
    <n v="3.226"/>
    <n v="4.0140000000000002"/>
    <n v="3.7120000000000006"/>
    <n v="4.9440000000000008"/>
    <n v="15.2"/>
    <n v="44.2"/>
    <n v="670.8"/>
    <x v="1"/>
    <x v="0"/>
    <n v="37.6"/>
    <n v="34.9"/>
    <n v="30.4"/>
    <n v="6.6"/>
    <n v="80.534518165007881"/>
    <n v="5059.3395001621257"/>
    <n v="205.63970166379801"/>
    <n v="20"/>
    <n v="273"/>
    <n v="341.25"/>
    <x v="90"/>
    <n v="0.54245143596548351"/>
    <n v="2686.3418388490913"/>
    <n v="3796.4004499437569"/>
    <n v="2.2563791368184241"/>
    <n v="6484.9986679296662"/>
    <n v="27.014364593744666"/>
    <n v="3209.4326159368579"/>
    <n v="5608.717192899363"/>
    <n v="116.69247715226732"/>
    <n v="9.5815585378697463"/>
    <n v="8944.4238445263582"/>
    <n v="490.93053651694345"/>
    <n v="3963.3203744268803"/>
    <n v="6487.6758826199348"/>
    <n v="1489.1230701425477"/>
    <n v="15.29414086397095"/>
    <n v="11955.413468053332"/>
    <n v="223.58410696333564"/>
    <n v="215.07068739478382"/>
    <n v="218.81659200494661"/>
    <n v="47.55370700797878"/>
    <n v="53.849125606430171"/>
    <n v="164.75606754141873"/>
    <n v="62.782763551469415"/>
    <n v="1.4132231404958677"/>
    <n v="1.7475728155339805"/>
    <n v="1.6369294605809128"/>
    <n v="41.423938174943451"/>
    <n v="35.881937973018871"/>
    <n v="33.150843214393802"/>
    <n v="58.541267999300253"/>
    <n v="62.706299370324238"/>
    <n v="54.265591900740063"/>
    <n v="3733.0859958294686"/>
    <n v="5468.066491688538"/>
    <n v="10130.312658286133"/>
    <n v="4616.1695704333706"/>
    <n v="929.16017076812761"/>
    <n v="15088.574454508976"/>
    <n v="1.464757709251101"/>
    <n v="24.741144414168936"/>
    <n v="36.239782016348762"/>
    <n v="-523.6533798926107"/>
    <n v="140.65070121082499"/>
    <n v="-1312.1628494499128"/>
    <n v="230.23437859741171"/>
    <n v="1019.6093909313968"/>
    <n v="1249.8437695288085"/>
    <n v="6144.1506099826183"/>
    <n v="40.720550695539956"/>
    <n v="2.3697366714477539"/>
    <n v="0.75089967250823975"/>
    <n v="6.5449800490000003"/>
    <n v="1.4235016923324313"/>
    <n v="4.1635684967041016"/>
    <n v="1.7583105564117432"/>
    <n v="0.51290589570999146"/>
    <n v="2.9375081062316895"/>
    <n v="2.9375081062316895"/>
    <n v="0.99401085215670271"/>
    <n v="1.9981145858764648"/>
    <n v="1.1381990909576416"/>
    <n v="0.25548973679542542"/>
    <n v="1.4794951677322388"/>
    <n v="1.4794951677322388"/>
    <n v="0.70213884842874941"/>
    <n v="0.52512335777282715"/>
    <n v="0.32377919554710388"/>
    <n v="0.41542983889676538"/>
    <n v="1.0217127799987793"/>
    <n v="0.51407426595687866"/>
    <n v="0.59149614347377122"/>
    <n v="63.659227675650847"/>
    <n v="28.507158545729009"/>
    <n v="0.14767956433456428"/>
    <n v="92.314065785714419"/>
    <n v="1.1247615738099399"/>
    <n v="56.431792486939329"/>
    <n v="28.767441156080768"/>
    <n v="3.4278509757104145"/>
    <n v="0.28145905875325833"/>
    <n v="88.908543677483763"/>
    <n v="9.8093546566666312"/>
    <n v="45.110476473465745"/>
    <n v="16.575346036645964"/>
    <n v="22.031503864344952"/>
    <n v="0.22627607502861188"/>
    <n v="83.943602449485269"/>
    <n v="-0.30959291893005964"/>
    <n v="-0.35463865914274961"/>
    <n v="-0.33481853344916601"/>
    <n v="-0.65703956261013796"/>
    <n v="-0.80866542953382747"/>
    <n v="2.3662055486523507E-2"/>
    <n v="-0.870863937102486"/>
    <n v="0.4478087401715804"/>
    <n v="0.50977365574093281"/>
    <n v="0.36743894838698243"/>
    <n v="68.959401943600767"/>
    <n v="63.471731908742058"/>
    <n v="53.739028534797363"/>
    <n v="30.88062290734949"/>
    <n v="32.356216811327855"/>
    <n v="19.74581213216398"/>
    <n v="19.60330652984689"/>
    <n v="17.704461698769894"/>
    <n v="42.084341556056714"/>
    <n v="47.163994447532495"/>
    <n v="4.7765733274399329"/>
    <n v="89.248336003589216"/>
    <n v="0.90313650260041989"/>
    <x v="90"/>
    <x v="90"/>
    <x v="90"/>
    <n v="36.82848595709244"/>
    <n v="11.062979457310874"/>
    <n v="3.328984393327663"/>
    <n v="47.891465414403314"/>
    <n v="76.899893620745857"/>
    <n v="23.10010637925415"/>
    <n v="19.601480954054992"/>
    <n v="25.507169943618855"/>
    <n v="-1.1291156621239296"/>
    <n v="-11.321316013473584"/>
    <n v="12.192095119434804"/>
    <n v="12.192095119434804"/>
    <n v="11.321316013473584"/>
    <n v="20.061946492473741"/>
    <n v="42.381576634798044"/>
    <n v="110.20625290393866"/>
    <n v="0.33979232610545296"/>
    <n v="0.380726791468457"/>
    <n v="0.8361529580486079"/>
    <n v="0.65763752462854363"/>
    <n v="0.51718150755173975"/>
    <n v="1.702441734649319"/>
    <n v="1.5114874302803118"/>
    <n v="1.3576255882631423"/>
    <n v="30.593808476412448"/>
    <x v="90"/>
    <m/>
    <n v="51.722752234257079"/>
    <m/>
    <n v="213.39428650137739"/>
    <n v="100.5162091262136"/>
    <n v="101.27871634854773"/>
    <n v="1.1104967758508653"/>
    <n v="1.7492806102585037"/>
    <n v="1.1238285120444877"/>
    <m/>
    <n v="50.872093023255815"/>
    <n v="40.697674418604649"/>
    <x v="90"/>
    <x v="90"/>
    <n v="61.543401106523454"/>
    <n v="56.543783035903708"/>
    <n v="32.673267326732677"/>
    <n v="0.7204485754137181"/>
    <n v="0.86776451169474622"/>
    <m/>
    <n v="89.444238445263579"/>
    <n v="150.88574454508978"/>
    <n v="36.299999999999997"/>
    <n v="51.3"/>
    <n v="3.049E-2"/>
    <n v="87.630489999999995"/>
    <n v="0.35460999999999998"/>
    <n v="41.2"/>
    <n v="72"/>
    <n v="1.498"/>
    <n v="0.123"/>
    <n v="114.821"/>
    <n v="6.16"/>
    <n v="48.2"/>
    <n v="78.900000000000006"/>
    <n v="18.11"/>
    <n v="0.186"/>
    <n v="145.39599999999999"/>
    <n v="45.4"/>
    <n v="66.5"/>
    <n v="123.2"/>
    <x v="90"/>
    <x v="75"/>
    <n v="183.5"/>
    <n v="-4.1999999999999957"/>
    <n v="5.5"/>
    <n v="1.2999999999999972"/>
    <n v="68.679000000000002"/>
    <n v="37.427247956403271"/>
    <n v="0.8602144117355347"/>
    <n v="0.38521153199672697"/>
    <n v="1.9955644169401001E-3"/>
    <n v="1.2474215081492019"/>
    <n v="1.4764430246162414E-2"/>
    <n v="0.72442394924163822"/>
    <n v="0.36929224491119383"/>
    <n v="4.4003871431350712E-2"/>
    <n v="3.6131349706649781E-3"/>
    <n v="1.1413332005548475"/>
    <n v="0.12308385848999023"/>
    <n v="0.54861196184158323"/>
    <n v="0.20158140233159066"/>
    <n v="0.26793657487630845"/>
    <n v="2.751861011981964E-3"/>
    <n v="1.0208818000614643"/>
    <n v="0.23840600442886353"/>
    <n v="0.21531316503882408"/>
    <n v="0.51180956152081503"/>
    <n v="0.57358586175355553"/>
    <n v="5.8090392053127299E-2"/>
    <n v="1.0853954232743701"/>
    <n v="0.48601794481277472"/>
    <n v="0.15397907987236975"/>
    <n v="0.63999702468514452"/>
    <n v="75.940656919753351"/>
    <n v="0.20276237540989375"/>
    <n v="-5.5937777280477441E-2"/>
    <n v="-5.1536772756722131"/>
    <n v="-0.16202608487483183"/>
    <n v="-14.92783932937907"/>
    <n v="6.4513623212905769E-2"/>
    <n v="5.9437898695282954"/>
    <n v="-0.2265397080877376"/>
    <n v="-28.247921658928071"/>
    <n v="169.06280979739694"/>
  </r>
  <r>
    <x v="0"/>
    <n v="325"/>
    <n v="3"/>
    <s v="352HYB"/>
    <x v="0"/>
    <x v="0"/>
    <n v="0"/>
    <n v="30"/>
    <n v="284.8"/>
    <n v="2"/>
    <x v="1"/>
    <n v="10.5"/>
    <n v="9.9"/>
    <n v="6.7"/>
    <n v="0.59999999999999964"/>
    <n v="3.2"/>
    <n v="3.8"/>
    <m/>
    <n v="6.3860000000000001"/>
    <n v="4.8340000000000005"/>
    <n v="3.286"/>
    <n v="3.6019999999999994"/>
    <n v="4.0640000000000001"/>
    <n v="2.948"/>
    <n v="18"/>
    <n v="51.8"/>
    <n v="931.2"/>
    <x v="3"/>
    <x v="2"/>
    <n v="40.4"/>
    <n v="42"/>
    <n v="34.6"/>
    <n v="21.9"/>
    <n v="80.284847973268924"/>
    <n v="5043.654719376701"/>
    <n v="170.60095664189137"/>
    <n v="0"/>
    <n v="397.3"/>
    <n v="397.3"/>
    <x v="91"/>
    <n v="0.70146208024586187"/>
    <n v="2475.4589485072902"/>
    <n v="3250.5227726405633"/>
    <n v="2.6889969408705385E-2"/>
    <n v="5726.0086111172623"/>
    <n v="7.1728019123467686"/>
    <n v="2978.6572731040201"/>
    <n v="5390.7221301284708"/>
    <n v="56.335474513054294"/>
    <n v="12.303149606299213"/>
    <n v="8438.0180273518454"/>
    <n v="349.2506985013971"/>
    <n v="3633.487622794371"/>
    <n v="6821.9094925958561"/>
    <n v="977.68542460732067"/>
    <n v="5.253235117293066"/>
    <n v="11438.335775114843"/>
    <n v="246.54631056678028"/>
    <n v="214.30841055449986"/>
    <n v="228.49308655990325"/>
    <n v="45.745302236066351"/>
    <n v="46.773596406453635"/>
    <n v="194.56357795344613"/>
    <n v="102.22766874767038"/>
    <n v="1.3130990415335464"/>
    <n v="1.8097826086956521"/>
    <n v="1.8775100401606424"/>
    <n v="43.231841176436461"/>
    <n v="35.300437418463659"/>
    <n v="31.765876559589717"/>
    <n v="56.767689212509218"/>
    <n v="63.886117719284776"/>
    <n v="59.640752175133294"/>
    <n v="3855.087269538064"/>
    <n v="4296.8160191726338"/>
    <n v="9240.162299174046"/>
    <n v="5443.6852123529397"/>
    <n v="1088.2590104633493"/>
    <n v="15074.997510256137"/>
    <n v="1.1145833333333333"/>
    <n v="25.572722429408635"/>
    <n v="28.50293020777837"/>
    <n v="-876.42999643404391"/>
    <n v="1093.906110955837"/>
    <n v="-870.78289594155467"/>
    <n v="-221.59964674369303"/>
    <n v="2525.0934734232223"/>
    <n v="2303.4938266795293"/>
    <n v="6636.9794829042912"/>
    <n v="44.026405167820975"/>
    <n v="1.9268673658370972"/>
    <n v="0.63724023103713989"/>
    <m/>
    <n v="1.194766793171518"/>
    <n v="5.2046627998352051"/>
    <n v="1.519696831703186"/>
    <n v="0.44450291991233826"/>
    <n v="3.2439422607421875"/>
    <n v="3.2439422607421875"/>
    <n v="0.84682296936102686"/>
    <n v="2.1073768138885498"/>
    <n v="1.0645226240158081"/>
    <n v="0.17112584412097931"/>
    <n v="1.4947396516799927"/>
    <n v="1.4947396516799927"/>
    <n v="0.5686642110117347"/>
    <n v="0.65456032752990723"/>
    <n v="0.25001645088195801"/>
    <n v="0.44840387744211418"/>
    <n v="1.0876542329788208"/>
    <n v="0.50140887498855591"/>
    <n v="0.66760686763078425"/>
    <n v="47.698810633481131"/>
    <n v="20.713638826289571"/>
    <m/>
    <n v="68.412449459770698"/>
    <n v="0.37332015283778047"/>
    <n v="45.266560206658312"/>
    <n v="23.961917272781651"/>
    <n v="1.827490265518612"/>
    <n v="0.39910706948107622"/>
    <n v="71.455074814439641"/>
    <n v="7.3600282425622465"/>
    <n v="38.67929778546025"/>
    <n v="11.674050204373875"/>
    <n v="14.613851710301523"/>
    <n v="7.8522188294157427E-2"/>
    <n v="65.04572188842981"/>
    <n v="0.27660230496990384"/>
    <n v="-0.45781092328641648"/>
    <n v="-0.13466910285363554"/>
    <n v="-0.22111367516571079"/>
    <n v="-0.47051874437129015"/>
    <n v="0.29529804059018905"/>
    <n v="-0.8777047906005554"/>
    <n v="0.43425902137170036"/>
    <n v="0.52935140561568594"/>
    <n v="0.30181649804310079"/>
    <n v="69.72241311361023"/>
    <n v="63.349678555666202"/>
    <n v="59.464783636047926"/>
    <n v="30.277586886389784"/>
    <n v="33.53424138874378"/>
    <n v="17.947452753922668"/>
    <n v="25.233871858052108"/>
    <n v="10.742746912062852"/>
    <n v="41.433246031440831"/>
    <n v="59.208472642198863"/>
    <n v="5.4566272613258704"/>
    <n v="100.6417186736397"/>
    <n v="0.42572725154878877"/>
    <x v="91"/>
    <x v="91"/>
    <x v="91"/>
    <n v="20.032688348606204"/>
    <n v="13.219170360718799"/>
    <n v="1.5154270504096081"/>
    <n v="33.251858709324999"/>
    <n v="60.245318987200946"/>
    <n v="39.754681012799068"/>
    <n v="8.9201019583932961"/>
    <n v="13.445425927408142"/>
    <n v="0.93130329231102316"/>
    <n v="-6.5872624211980622"/>
    <n v="12.287867068407776"/>
    <n v="12.287867068407776"/>
    <n v="6.5872624211980622"/>
    <n v="14.552160338945159"/>
    <n v="51.280817509396748"/>
    <n v="92.954903621800483"/>
    <n v="29.186643859200061"/>
    <n v="29.000541965947857"/>
    <n v="0.67020778048860274"/>
    <n v="0.54830559614861463"/>
    <n v="0.41207022131686344"/>
    <n v="1.7826811743374498"/>
    <n v="1.5444361234122825"/>
    <n v="1.380017729003663"/>
    <n v="36.110687306245843"/>
    <x v="91"/>
    <m/>
    <n v="54.089748109386782"/>
    <m/>
    <n v="257.97236523961664"/>
    <n v="110.31816347826087"/>
    <n v="99.133404979919661"/>
    <n v="0.74692782075604658"/>
    <n v="1.3775581316694554"/>
    <n v="1.0738283671699127"/>
    <m/>
    <n v="42.665378006872849"/>
    <n v="42.665378006872849"/>
    <x v="91"/>
    <x v="91"/>
    <n v="44.832584929527073"/>
    <n v="34.761297896318965"/>
    <n v="36.19047619047619"/>
    <n v="49.294708268489018"/>
    <n v="0.94733702830678368"/>
    <m/>
    <n v="84.380180273518448"/>
    <n v="150.74997510256136"/>
    <n v="31.3"/>
    <n v="41.1"/>
    <n v="3.3999999999999997E-4"/>
    <n v="72.40034"/>
    <n v="9.554E-2"/>
    <n v="36.799999999999997"/>
    <n v="66.599999999999994"/>
    <n v="0.69599999999999995"/>
    <n v="0.152"/>
    <n v="104.248"/>
    <n v="4.1800000000000006"/>
    <n v="49.8"/>
    <n v="93.5"/>
    <n v="13.4"/>
    <n v="7.1999999999999995E-2"/>
    <n v="156.77199999999999"/>
    <n v="48"/>
    <n v="53.5"/>
    <n v="115.05"/>
    <x v="91"/>
    <x v="76"/>
    <n v="187.7"/>
    <n v="-11.200000000000003"/>
    <n v="13.099999999999994"/>
    <n v="1.8999999999999915"/>
    <n v="83.451999999999984"/>
    <n v="44.46030900372935"/>
    <n v="0.60310948550701149"/>
    <n v="0.26190573495626451"/>
    <n v="0"/>
    <n v="0.86501522046327572"/>
    <n v="4.9725348389625546E-3"/>
    <n v="0.55924843406677238"/>
    <n v="0.29603894466161723"/>
    <n v="2.2577838134765622E-2"/>
    <n v="4.9307922363281244E-3"/>
    <n v="0.8827960090994833"/>
    <n v="8.8088350820541395E-2"/>
    <n v="0.53013226675987246"/>
    <n v="0.16000266425311566"/>
    <n v="0.20029511332511904"/>
    <n v="1.0762125492095947E-3"/>
    <n v="0.89150625688731666"/>
    <n v="0.31418895721435547"/>
    <n v="0.13375880122184755"/>
    <n v="0.51588866099715236"/>
    <n v="0.73720942954582935"/>
    <n v="6.7940902560949326E-2"/>
    <n v="1.253098090542982"/>
    <n v="0.24505947685241691"/>
    <n v="0.16228014343976968"/>
    <n v="0.40733962029218662"/>
    <n v="60.160972477127217"/>
    <n v="0.26974321849845007"/>
    <n v="0.37030208144349874"/>
    <n v="29.550925361560683"/>
    <n v="0.38808287007970632"/>
    <n v="30.969871633237066"/>
    <n v="0.36159183365566538"/>
    <n v="28.855828317397197"/>
    <n v="2.6491036424040937E-2"/>
    <n v="52.642146793861755"/>
    <n v="149.78875270543858"/>
  </r>
  <r>
    <x v="0"/>
    <n v="326"/>
    <n v="3"/>
    <n v="1311"/>
    <x v="6"/>
    <x v="0"/>
    <n v="0"/>
    <n v="30"/>
    <n v="285.8"/>
    <n v="0"/>
    <x v="2"/>
    <n v="11.2"/>
    <n v="9.6999999999999993"/>
    <n v="8.4"/>
    <n v="1.5"/>
    <n v="1.2999999999999989"/>
    <n v="2.7999999999999989"/>
    <m/>
    <n v="6.1959999999999997"/>
    <n v="4.3959999999999999"/>
    <n v="3.3780000000000001"/>
    <n v="4.056"/>
    <n v="3.72"/>
    <n v="3.3820000000000001"/>
    <n v="16.8"/>
    <n v="43.2"/>
    <n v="723.6"/>
    <x v="5"/>
    <x v="0"/>
    <n v="42.1"/>
    <n v="41.5"/>
    <n v="37.4"/>
    <n v="7.9"/>
    <n v="122.27431830840835"/>
    <n v="7681.5172247708297"/>
    <n v="224.12687249106625"/>
    <n v="0"/>
    <n v="360.9"/>
    <n v="360.9"/>
    <x v="92"/>
    <n v="0.45168286549532849"/>
    <n v="2919.043014360047"/>
    <n v="3642.6367756661994"/>
    <n v="0.73510548023602296"/>
    <n v="6562.414895506482"/>
    <n v="7.0451719850808114"/>
    <n v="3593.8147534189807"/>
    <n v="6572.4720265230007"/>
    <n v="182.11899088271863"/>
    <n v="5.5849823870700375"/>
    <n v="10353.990753211772"/>
    <n v="639.41585070915619"/>
    <n v="4095.2713484374335"/>
    <n v="7905.0158100316194"/>
    <n v="1970.9513103236732"/>
    <n v="4.4868510789653158"/>
    <n v="13975.72531987169"/>
    <n v="270.82684697894928"/>
    <n v="329.24859696908339"/>
    <n v="296.53241697460834"/>
    <n v="48.197981361352404"/>
    <n v="45.586963183495712"/>
    <n v="209.27394648977153"/>
    <n v="121.14034395532896"/>
    <n v="1.2478873239436619"/>
    <n v="1.8288288288288288"/>
    <n v="1.9302788844621512"/>
    <n v="44.481232303047754"/>
    <n v="34.709464583056459"/>
    <n v="29.302746402825207"/>
    <n v="55.507565944366632"/>
    <n v="63.477669462706857"/>
    <n v="56.562472638122763"/>
    <n v="3293.7261475465607"/>
    <n v="4167.414069313606"/>
    <n v="8249.7788719065265"/>
    <n v="6254.0118730342647"/>
    <n v="788.63865504635953"/>
    <n v="14682.5961365984"/>
    <n v="1.2652582159624413"/>
    <n v="22.432859399684048"/>
    <n v="28.383359662980517"/>
    <n v="300.08860587241998"/>
    <n v="2405.0579572093948"/>
    <n v="1916.5079080354553"/>
    <n v="801.54520089087282"/>
    <n v="3737.6017407180134"/>
    <n v="4539.1469416088858"/>
    <n v="4328.6053833866281"/>
    <n v="29.481198986308566"/>
    <n v="1.9684940576553345"/>
    <n v="0.54631173610687256"/>
    <n v="6.3249654770000001"/>
    <n v="1.1795632688225557"/>
    <n v="5.5647797584533691"/>
    <n v="1.5981497764587402"/>
    <n v="0.29174044728279114"/>
    <n v="2.9968852996826172"/>
    <n v="2.9968852996826172"/>
    <n v="0.79422878074480474"/>
    <n v="1.9267250299453735"/>
    <n v="1.0324960947036743"/>
    <n v="0.23771855235099792"/>
    <n v="1.2654433250427246"/>
    <n v="1.2654433250427246"/>
    <n v="0.61587684553510058"/>
    <n v="0.49883341789245605"/>
    <n v="0.21811307966709137"/>
    <n v="0.37709603754012744"/>
    <n v="0.88613021373748779"/>
    <n v="0.70877927541732788"/>
    <n v="0.58932546536361397"/>
    <n v="57.461188278080677"/>
    <n v="19.900152209209416"/>
    <n v="4.649516784446351E-2"/>
    <n v="77.407835655134562"/>
    <n v="0.39204830457400441"/>
    <n v="57.434542448106662"/>
    <n v="19.17455928771453"/>
    <n v="5.4578972656945206"/>
    <n v="0.16737551614796528"/>
    <n v="82.234374517663682"/>
    <n v="12.319785241051454"/>
    <n v="42.283516740135006"/>
    <n v="18.791689146724678"/>
    <n v="24.941271796333041"/>
    <n v="5.6778557483374056E-2"/>
    <n v="86.073256240676102"/>
    <n v="0.34475277589493708"/>
    <n v="0.34898924754658367"/>
    <n v="0.34661682342166161"/>
    <n v="-1.9032735695725072E-3"/>
    <n v="-1.3773659734519688"/>
    <n v="-5.1828065821063314E-2"/>
    <n v="-3.4806376453622855E-2"/>
    <n v="0.34632336722490981"/>
    <n v="0.33385064928547409"/>
    <n v="0.44442115026084933"/>
    <n v="74.231746426912537"/>
    <n v="69.842499301517648"/>
    <n v="49.125034403140027"/>
    <n v="25.708188377554013"/>
    <n v="23.316963739531936"/>
    <n v="21.832204296047291"/>
    <n v="16.430206717824028"/>
    <n v="9.089675169059559"/>
    <n v="31.109589231782135"/>
    <n v="55.418688777686398"/>
    <n v="5.5897073448985468"/>
    <n v="86.528278009468522"/>
    <n v="0.5532295074047231"/>
    <x v="92"/>
    <x v="92"/>
    <x v="92"/>
    <n v="41.004335730282634"/>
    <n v="10.084884118654971"/>
    <n v="4.0659203663464023"/>
    <n v="51.089219848937596"/>
    <n v="80.260250306279275"/>
    <n v="19.739749693720732"/>
    <n v="29.96561665507755"/>
    <n v="25.853310022310978"/>
    <n v="9.7020139776651195"/>
    <n v="-15.151025707971655"/>
    <n v="0.38287014098985139"/>
    <n v="0.38287014098985139"/>
    <n v="15.151025707971655"/>
    <n v="26.37964030384839"/>
    <n v="1.9967611001894727"/>
    <n v="3.7964753633769575"/>
    <n v="4.2939034918048407"/>
    <n v="4.9624279953138233"/>
    <n v="0.69591450155014412"/>
    <n v="0.55469797391872788"/>
    <n v="0.48062180654156578"/>
    <n v="1.6949830276493558"/>
    <n v="1.4318220330495959"/>
    <n v="1.2814167754201504"/>
    <n v="42.59472789996093"/>
    <x v="92"/>
    <m/>
    <n v="72.277086946650059"/>
    <m/>
    <n v="212.26134625352114"/>
    <n v="93.994828108108109"/>
    <n v="99.041056254980091"/>
    <n v="0.92739167653454935"/>
    <n v="1.7002528847870533"/>
    <n v="1.0424930162755179"/>
    <m/>
    <n v="49.875621890547265"/>
    <n v="49.875621890547265"/>
    <x v="92"/>
    <x v="92"/>
    <n v="47.404871385406338"/>
    <n v="61.142762039400864"/>
    <n v="24.999999999999993"/>
    <n v="7.7481145557772999"/>
    <n v="1.6687554243401883"/>
    <m/>
    <n v="103.53990753211772"/>
    <n v="146.825961365984"/>
    <n v="35.5"/>
    <n v="44.3"/>
    <n v="8.94E-3"/>
    <n v="79.808939999999993"/>
    <n v="8.7719999999999992E-2"/>
    <n v="44.4"/>
    <n v="81.2"/>
    <n v="2.25"/>
    <n v="6.8999999999999992E-2"/>
    <n v="127.91900000000001"/>
    <n v="8.27"/>
    <n v="50.2"/>
    <n v="96.9"/>
    <n v="24.16"/>
    <n v="5.5000000000000007E-2"/>
    <n v="171.315"/>
    <n v="42.6"/>
    <n v="53.9"/>
    <n v="106.7"/>
    <x v="92"/>
    <x v="77"/>
    <n v="189.9"/>
    <n v="1.7999999999999972"/>
    <n v="27.300000000000004"/>
    <n v="29.099999999999994"/>
    <n v="61.980999999999995"/>
    <n v="32.638757240652971"/>
    <n v="0.69881539046764374"/>
    <n v="0.24201609909534452"/>
    <n v="5.6545191364379996E-4"/>
    <n v="0.94139694147663211"/>
    <n v="4.8814248041152948E-3"/>
    <n v="0.70957850074768059"/>
    <n v="0.23689324319362642"/>
    <n v="6.7429919242858891E-2"/>
    <n v="2.0678508567810055E-3"/>
    <n v="1.0159695140409468"/>
    <n v="0.15934015997648238"/>
    <n v="0.51831303954124452"/>
    <n v="0.23034927722811702"/>
    <n v="0.30573110733032227"/>
    <n v="6.9599382877349862E-4"/>
    <n v="1.0550894179284576"/>
    <n v="0.21250303602218629"/>
    <n v="0.11756294994056224"/>
    <n v="0.40236147205531603"/>
    <n v="0.71676758667018703"/>
    <n v="7.2295486092567432E-2"/>
    <n v="1.1191290587255029"/>
    <n v="0.4970754647254943"/>
    <n v="0.11933029325306418"/>
    <n v="0.61640575797855857"/>
    <n v="80.640950914476178"/>
    <n v="0.14797728932985924"/>
    <n v="0.10315954468455613"/>
    <n v="9.2178416671654695"/>
    <n v="0.17773211724887084"/>
    <n v="15.881288745310339"/>
    <n v="6.4039640797045383E-2"/>
    <n v="5.7222748616656967"/>
    <n v="0.11369247645182545"/>
    <n v="24.796338527882174"/>
    <n v="169.68552332674099"/>
  </r>
  <r>
    <x v="0"/>
    <n v="327"/>
    <n v="3"/>
    <n v="3335"/>
    <x v="5"/>
    <x v="0"/>
    <n v="0"/>
    <n v="32"/>
    <n v="266.60000000000002"/>
    <n v="0"/>
    <x v="1"/>
    <n v="9.8000000000000007"/>
    <n v="8.5"/>
    <n v="4.5"/>
    <n v="1.3000000000000007"/>
    <n v="4"/>
    <n v="5.3000000000000007"/>
    <m/>
    <n v="5.26"/>
    <n v="3.782"/>
    <n v="3.282"/>
    <n v="3.4839999999999995"/>
    <n v="3.3339999999999996"/>
    <n v="2.5059999999999998"/>
    <n v="16.8"/>
    <n v="43.2"/>
    <n v="725.6"/>
    <x v="2"/>
    <x v="5"/>
    <n v="42.5"/>
    <n v="37.9"/>
    <n v="33.700000000000003"/>
    <n v="7"/>
    <n v="111.43836082287457"/>
    <n v="7000.7807036146269"/>
    <n v="220.56834777908483"/>
    <n v="0"/>
    <n v="304.60000000000002"/>
    <n v="304.60000000000002"/>
    <x v="93"/>
    <n v="0.43141374250031134"/>
    <n v="2526.3795466862184"/>
    <n v="3387.1019159042362"/>
    <n v="0.21757148777455448"/>
    <n v="5913.6990340782286"/>
    <n v="18.248690803601704"/>
    <n v="3332.6426301975416"/>
    <n v="5681.0332918911454"/>
    <n v="90.913800248653132"/>
    <n v="5.7846387622599815"/>
    <n v="9110.3743610996007"/>
    <n v="780.27869871529231"/>
    <n v="3693.0337018568775"/>
    <n v="6090.999024103312"/>
    <n v="2022.8132561528282"/>
    <n v="16.459901340855314"/>
    <n v="11823.305883453872"/>
    <n v="290.60684791103381"/>
    <n v="193.78082302530507"/>
    <n v="236.38427397502571"/>
    <n v="73.296643955574837"/>
    <n v="25.742219404238281"/>
    <n v="208.53921599880994"/>
    <n v="29.283266586583327"/>
    <n v="1.3406940063091484"/>
    <n v="1.704663212435233"/>
    <n v="1.6493212669683259"/>
    <n v="42.720800164630063"/>
    <n v="36.580742987111449"/>
    <n v="31.235203912173958"/>
    <n v="57.275520725450399"/>
    <n v="62.357846853677025"/>
    <n v="51.516886090440764"/>
    <n v="3946.8750616699226"/>
    <n v="4711.5821048684702"/>
    <n v="9673.9552292805492"/>
    <n v="5524.4014509295903"/>
    <n v="1015.4980627421571"/>
    <n v="15795.722903058169"/>
    <n v="1.1937500000000001"/>
    <n v="24.986985944820404"/>
    <n v="29.828214471629362"/>
    <n v="-614.23243147238099"/>
    <n v="969.45118702267519"/>
    <n v="-660.27930719186224"/>
    <n v="-253.84135981304507"/>
    <n v="1379.4169192348418"/>
    <n v="1125.5755594217967"/>
    <n v="6685.3485419585686"/>
    <n v="42.323789692868289"/>
    <n v="2.0971560478210449"/>
    <n v="0.62622910737991333"/>
    <m/>
    <n v="1.2545978265162676"/>
    <n v="4.5098156929016113"/>
    <n v="1.8722501993179321"/>
    <n v="0.37922915816307068"/>
    <n v="3.2511029243469238"/>
    <n v="3.2511029243469238"/>
    <n v="0.95586970788543202"/>
    <n v="1.9892199039459229"/>
    <n v="1.0525727272033691"/>
    <n v="0.20406939089298248"/>
    <n v="1.2882169485092163"/>
    <n v="1.2882169485092163"/>
    <n v="0.65609393316762976"/>
    <n v="0.475892573595047"/>
    <n v="0.33948221802711487"/>
    <n v="0.42894313771624393"/>
    <n v="0.91122114658355713"/>
    <n v="0.6615372896194458"/>
    <n v="0.58139334241549612"/>
    <n v="52.982121454243931"/>
    <n v="21.211018094015042"/>
    <m/>
    <n v="74.193139548258969"/>
    <n v="0.8229823216099228"/>
    <n v="62.395408286427852"/>
    <n v="21.544134727802572"/>
    <n v="2.9557012185188833"/>
    <n v="0.18806455996273999"/>
    <n v="87.083308792712046"/>
    <n v="15.521459181094833"/>
    <n v="38.871865552174476"/>
    <n v="12.429864607785136"/>
    <n v="26.058223202451881"/>
    <n v="0.21203923878079392"/>
    <n v="77.571992601192278"/>
    <n v="1.1718335676775524"/>
    <n v="-0.67937972796569768"/>
    <n v="0.13515412211733235"/>
    <n v="0.85575334838035644"/>
    <n v="-1.6802530524466697"/>
    <n v="3.0283330344320868E-2"/>
    <n v="-0.6510192942869597"/>
    <n v="0.40034293667030985"/>
    <n v="0.34528397713023407"/>
    <n v="0.31976506481536271"/>
    <n v="71.41107894454538"/>
    <n v="71.650249802692016"/>
    <n v="50.110696204517794"/>
    <n v="28.588921055454623"/>
    <n v="24.739683214248274"/>
    <n v="16.023650019780579"/>
    <n v="18.782885307562093"/>
    <n v="15.994983433776108"/>
    <n v="41.495767101740647"/>
    <n v="50.339514243039282"/>
    <n v="6.7178983604024447"/>
    <n v="91.835281344779929"/>
    <n v="0.85157222502638819"/>
    <x v="93"/>
    <x v="93"/>
    <x v="93"/>
    <n v="43.612522978865755"/>
    <n v="5.5491512940264638"/>
    <n v="7.8593140947181697"/>
    <n v="49.16167427289222"/>
    <n v="88.712444447632919"/>
    <n v="11.287555552367079"/>
    <n v="9.8059630582189641"/>
    <n v="20.088980244612383"/>
    <n v="-3.5651188259909716"/>
    <n v="-23.523542734253372"/>
    <n v="9.1142701200174354"/>
    <n v="9.1142701200174354"/>
    <n v="23.523542734253375"/>
    <n v="37.700759367208406"/>
    <n v="42.305111043775298"/>
    <n v="164.24619977164329"/>
    <n v="4.7519725520678833"/>
    <n v="5.1744519998010476"/>
    <n v="0.71221894960058918"/>
    <n v="0.63671954935910546"/>
    <n v="0.48128298403118525"/>
    <n v="1.7615339036118645"/>
    <n v="1.501241337489275"/>
    <n v="1.3632186363046599"/>
    <n v="34.974033697818449"/>
    <x v="93"/>
    <m/>
    <n v="60.155545559763304"/>
    <m/>
    <n v="208.20307886435336"/>
    <n v="98.480406217616562"/>
    <n v="94.339783529411747"/>
    <n v="1.0072646664304929"/>
    <n v="1.9011398015364978"/>
    <n v="1.1157251880647097"/>
    <m/>
    <n v="41.979051819184129"/>
    <n v="41.979051819184129"/>
    <x v="93"/>
    <x v="93"/>
    <n v="74.242867656850848"/>
    <n v="51.680000327354016"/>
    <n v="54.081632653061227"/>
    <n v="9.4398458616929624"/>
    <n v="0.95442797571095139"/>
    <m/>
    <n v="91.103743610996005"/>
    <n v="157.95722903058169"/>
    <n v="31.7"/>
    <n v="42.5"/>
    <n v="2.7300000000000002E-3"/>
    <n v="74.202730000000003"/>
    <n v="0.23250000000000001"/>
    <n v="38.6"/>
    <n v="65.8"/>
    <n v="1.0529999999999999"/>
    <n v="6.7000000000000004E-2"/>
    <n v="105.52000000000001"/>
    <n v="9.64"/>
    <n v="44.2"/>
    <n v="72.900000000000006"/>
    <n v="24.21"/>
    <n v="0.19700000000000001"/>
    <n v="141.50700000000001"/>
    <n v="48"/>
    <n v="57.3"/>
    <n v="117.65"/>
    <x v="93"/>
    <x v="28"/>
    <n v="192.1"/>
    <n v="-9.3999999999999986"/>
    <n v="8.5"/>
    <n v="-0.89999999999999147"/>
    <n v="86.579999999999984"/>
    <n v="45.0702758979698"/>
    <n v="0.66479846715927127"/>
    <n v="0.26614737063646315"/>
    <n v="0"/>
    <n v="0.93094583779573448"/>
    <n v="1.0485321485996247E-2"/>
    <n v="0.72268857693672184"/>
    <n v="0.2495327860713005"/>
    <n v="3.4234113793373107E-2"/>
    <n v="2.1782389593124393E-3"/>
    <n v="1.0086337157607079"/>
    <n v="0.19176079874038696"/>
    <n v="0.46523714542388916"/>
    <n v="0.14876658596098424"/>
    <n v="0.31187732323408129"/>
    <n v="2.5377873885631562E-3"/>
    <n v="0.9284188420075179"/>
    <n v="0.22842843532562254"/>
    <n v="0.19452331092953681"/>
    <n v="0.50465160152316102"/>
    <n v="0.61220500925700716"/>
    <n v="8.1699855268001553E-2"/>
    <n v="1.1168566107801681"/>
    <n v="0.49426014161109932"/>
    <n v="5.5009475141763686E-2"/>
    <n v="0.54926961675286301"/>
    <n v="89.984977602262944"/>
    <n v="6.1131842900386861E-2"/>
    <n v="0.10822289501946014"/>
    <n v="9.6899542855248182"/>
    <n v="0.18591077298443359"/>
    <n v="16.645894485467355"/>
    <n v="0.18843776877265017"/>
    <n v="16.872154129169637"/>
    <n v="-2.5269957882165794E-3"/>
    <n v="30.367404737517784"/>
    <n v="172.00059358184811"/>
  </r>
  <r>
    <x v="0"/>
    <n v="328"/>
    <n v="3"/>
    <n v="3382"/>
    <x v="3"/>
    <x v="0"/>
    <n v="0"/>
    <n v="32.5"/>
    <n v="270.39999999999998"/>
    <n v="0"/>
    <x v="1"/>
    <n v="12"/>
    <n v="10.1"/>
    <n v="8"/>
    <n v="1.9000000000000004"/>
    <n v="2.0999999999999996"/>
    <n v="4"/>
    <m/>
    <n v="5.81"/>
    <n v="4.2160000000000002"/>
    <n v="3.17"/>
    <n v="3.72"/>
    <n v="3.2280000000000002"/>
    <n v="3.3259999999999996"/>
    <n v="15.2"/>
    <n v="39"/>
    <n v="589.20000000000005"/>
    <x v="2"/>
    <x v="4"/>
    <n v="52.7"/>
    <n v="49.6"/>
    <n v="50.7"/>
    <n v="10.199999999999999"/>
    <n v="89.107769043456145"/>
    <n v="5597.9282668480018"/>
    <n v="195.52756137455845"/>
    <n v="10"/>
    <n v="386.9"/>
    <n v="429.88888888888891"/>
    <x v="94"/>
    <n v="0.62701418835401024"/>
    <n v="1975.9043277485052"/>
    <n v="2316.3223018175358"/>
    <n v="0.57205020425078446"/>
    <n v="4292.7986797702924"/>
    <n v="5.2391725187199469"/>
    <n v="2492.5374030763314"/>
    <n v="4940.0289494705603"/>
    <n v="72.598905685988328"/>
    <n v="1.6516814116770873"/>
    <n v="7506.8169396445583"/>
    <n v="347.47680831394052"/>
    <n v="3347.2536580700689"/>
    <n v="7547.2600337913218"/>
    <n v="997.80037616755385"/>
    <n v="5.5787560967834482"/>
    <n v="11897.892824125729"/>
    <n v="229.57273284816185"/>
    <n v="399.18871677101555"/>
    <n v="304.20376577421746"/>
    <n v="36.902362523416159"/>
    <n v="77.701477726703402"/>
    <n v="187.40761768950173"/>
    <n v="237.02100766552377"/>
    <n v="1.1722846441947565"/>
    <n v="1.9819277108433735"/>
    <n v="2.2547619047619047"/>
    <n v="46.02834829082262"/>
    <n v="33.203652401764188"/>
    <n v="28.133163641235175"/>
    <n v="53.958325898979318"/>
    <n v="65.807238796267569"/>
    <n v="63.433585638689792"/>
    <n v="4503.8411085956577"/>
    <n v="5420.021714336599"/>
    <n v="11203.946940299273"/>
    <n v="6477.4494127724702"/>
    <n v="1280.0841173670167"/>
    <n v="18160.925839033058"/>
    <n v="1.2034220532319391"/>
    <n v="24.799622819424805"/>
    <n v="29.844413012729849"/>
    <n v="-2011.3037055193263"/>
    <n v="-479.99276486603867"/>
    <n v="-3771.380587752381"/>
    <n v="-1156.5874505255888"/>
    <n v="2127.2383194547228"/>
    <n v="970.65086892913405"/>
    <n v="10654.108899388499"/>
    <n v="58.665009668668723"/>
    <n v="1.6702299118041992"/>
    <n v="0.52422153949737549"/>
    <n v="6.3898034099999999"/>
    <n v="1.0524919008518219"/>
    <n v="5.6416592597961426"/>
    <n v="1.4130228757858276"/>
    <n v="0.37581726908683777"/>
    <n v="2.7708148956298828"/>
    <n v="2.7708148956298828"/>
    <n v="0.74389654575784681"/>
    <n v="1.9409024715423584"/>
    <n v="1.07716965675354"/>
    <n v="0.21327106654644012"/>
    <n v="1.2567266225814819"/>
    <n v="1.2567266225814819"/>
    <n v="0.54431029381671514"/>
    <n v="0.54340726137161255"/>
    <n v="0.31107845902442932"/>
    <n v="0.41508533201192144"/>
    <n v="0.95547020435333252"/>
    <n v="0.40397506952285767"/>
    <n v="0.59686406110258605"/>
    <n v="33.002145110689213"/>
    <n v="12.142660430308931"/>
    <n v="3.6552883458128592E-2"/>
    <n v="45.18135842445627"/>
    <n v="0.29557626153905869"/>
    <n v="35.220123692986562"/>
    <n v="18.565481889999461"/>
    <n v="2.0115812928116545"/>
    <n v="4.5765034583098656E-2"/>
    <n v="55.842951910380776"/>
    <n v="6.7441859606017749"/>
    <n v="36.055600739303671"/>
    <n v="16.096121969099972"/>
    <n v="12.539622967515822"/>
    <n v="7.0109713077165139E-2"/>
    <n v="64.761455388996623"/>
    <n v="0.76154239185175043"/>
    <n v="0.81077304351053148"/>
    <n v="0.78320387858161411"/>
    <n v="0.15842704159266777"/>
    <n v="7.5952458756100849E-2"/>
    <n v="0.45877296140646645"/>
    <n v="-0.22448726553631718"/>
    <n v="0.36793548993807651"/>
    <n v="0.52712710641889182"/>
    <n v="0.44642501134515367"/>
    <n v="73.043720378326299"/>
    <n v="63.069953303165924"/>
    <n v="55.674475693499851"/>
    <n v="26.875377044299348"/>
    <n v="33.245881986672487"/>
    <n v="24.854478443106149"/>
    <n v="24.47419962474854"/>
    <n v="16.86052002774775"/>
    <n v="46.505940355580755"/>
    <n v="61.890099141100855"/>
    <n v="5.1712207030844652"/>
    <n v="108.39603949668161"/>
    <n v="0.68890996585229425"/>
    <x v="94"/>
    <x v="94"/>
    <x v="94"/>
    <n v="10.745924068238022"/>
    <n v="1.7049618622517109"/>
    <n v="6.3027357421626329"/>
    <n v="12.450885930489733"/>
    <n v="86.30650162751391"/>
    <n v="13.693498372486088"/>
    <n v="5.6457823528228843"/>
    <n v="11.581401114555131"/>
    <n v="-0.7643980586477781"/>
    <n v="0.83547704631710928"/>
    <n v="2.469359920899489"/>
    <n v="2.469359920899489"/>
    <n v="-0.83547704631710928"/>
    <n v="-2.3721581832021763"/>
    <n v="13.300812419146748"/>
    <n v="144.83373356153857"/>
    <n v="52.553087586300833"/>
    <n v="48.482479461723941"/>
    <n v="0.53070580556156943"/>
    <n v="0.46126688851625203"/>
    <n v="0.40021333029426132"/>
    <n v="1.9831927403509775"/>
    <n v="1.6127247896564263"/>
    <n v="1.3600503846698582"/>
    <n v="35.666955915047936"/>
    <x v="94"/>
    <m/>
    <n v="59.757251674963349"/>
    <m/>
    <n v="294.04257677902621"/>
    <n v="127.17963614457832"/>
    <n v="111.13588571428573"/>
    <n v="0.56802315164697448"/>
    <n v="1.1110449114506802"/>
    <n v="0.96923657901353955"/>
    <m/>
    <n v="72.961454326016437"/>
    <n v="65.665308893414789"/>
    <x v="94"/>
    <x v="94"/>
    <n v="90.816495513805592"/>
    <n v="32.120948970711282"/>
    <n v="33.333333333333329"/>
    <n v="84.913561806529131"/>
    <n v="0.70221302808173913"/>
    <m/>
    <n v="75.068169396445583"/>
    <n v="181.60925839033058"/>
    <n v="26.7"/>
    <n v="31.3"/>
    <n v="7.729999999999999E-3"/>
    <n v="58.007730000000002"/>
    <n v="7.3829999999999993E-2"/>
    <n v="33.200000000000003"/>
    <n v="65.8"/>
    <n v="0.96699999999999997"/>
    <n v="2.1999999999999999E-2"/>
    <n v="99.989000000000004"/>
    <n v="4.3600000000000003"/>
    <n v="42"/>
    <n v="94.7"/>
    <n v="12.52"/>
    <n v="6.9999999999999993E-2"/>
    <n v="149.29000000000002"/>
    <n v="52.6"/>
    <n v="63.3"/>
    <n v="130.85"/>
    <x v="94"/>
    <x v="67"/>
    <n v="212.1"/>
    <n v="-19.399999999999999"/>
    <n v="2.5"/>
    <n v="-16.900000000000006"/>
    <n v="112.11099999999999"/>
    <n v="52.857614332861857"/>
    <n v="0.44595138645172122"/>
    <n v="0.16408134186267853"/>
    <n v="4.9393180359299995E-4"/>
    <n v="0.6105266601179925"/>
    <n v="4.1652370315074915E-3"/>
    <n v="0.46912359476089482"/>
    <n v="0.24728776305913924"/>
    <n v="2.6793780040740966E-2"/>
    <n v="6.0957927703857411E-4"/>
    <n v="0.74381471713781344"/>
    <n v="8.4623347759246834E-2"/>
    <n v="0.45241125583648678"/>
    <n v="0.20196770001947881"/>
    <n v="0.15734217314720153"/>
    <n v="8.7970863580703721E-4"/>
    <n v="0.81260083763897417"/>
    <n v="0.2858322194814682"/>
    <n v="0.19691266456246376"/>
    <n v="0.54313915693759918"/>
    <n v="0.7228095166609857"/>
    <n v="6.0394272893667222E-2"/>
    <n v="1.265948673598585"/>
    <n v="0.18329137527942663"/>
    <n v="5.0375098496675486E-2"/>
    <n v="0.23366647377610211"/>
    <n v="78.441452176427916"/>
    <n v="6.4219997334283768E-2"/>
    <n v="0.52213395646077154"/>
    <n v="41.244480708412439"/>
    <n v="0.65542201348059248"/>
    <n v="51.773190110266498"/>
    <n v="0.45334783595961081"/>
    <n v="35.810917568318509"/>
    <n v="0.20207417752098167"/>
    <n v="90.67700388178487"/>
    <n v="167.54233755550661"/>
  </r>
  <r>
    <x v="0"/>
    <n v="329"/>
    <n v="3"/>
    <n v="1311"/>
    <x v="6"/>
    <x v="2"/>
    <n v="1"/>
    <n v="32.5"/>
    <n v="278.2"/>
    <n v="0"/>
    <x v="2"/>
    <n v="11.7"/>
    <n v="11.6"/>
    <n v="10.7"/>
    <n v="9.9999999999999645E-2"/>
    <n v="0.90000000000000036"/>
    <n v="1"/>
    <m/>
    <n v="5.3239999999999998"/>
    <n v="4.3499999999999996"/>
    <n v="3.4239999999999995"/>
    <n v="3.63"/>
    <n v="4"/>
    <n v="5.5299999999999994"/>
    <m/>
    <m/>
    <m/>
    <x v="2"/>
    <x v="2"/>
    <n v="41.2"/>
    <n v="44"/>
    <n v="40.9"/>
    <n v="43.5"/>
    <n v="166.90928302510994"/>
    <n v="10485.574978203458"/>
    <n v="297.050777447619"/>
    <n v="0"/>
    <n v="487"/>
    <n v="487"/>
    <x v="95"/>
    <n v="0.83267188995341779"/>
    <n v="2630.6076460837135"/>
    <n v="3116.2582884376297"/>
    <n v="0.24444415665147123"/>
    <n v="5747.110378677995"/>
    <n v="11.556866452548695"/>
    <n v="3399.5544964774144"/>
    <n v="6119.1980936593463"/>
    <n v="142.13375466224616"/>
    <n v="3.6423798176543727"/>
    <n v="9664.5287246166608"/>
    <n v="697.4039871096237"/>
    <n v="3793.554145812745"/>
    <n v="7244.4132742516485"/>
    <n v="2043.418661736109"/>
    <m/>
    <n v="13081.386081800503"/>
    <n v="279.81559613847611"/>
    <n v="310.62339610762206"/>
    <n v="293.37102812490031"/>
    <n v="54.924775028121495"/>
    <n v="35.818149939575505"/>
    <n v="214.49570037297977"/>
    <n v="102.29228914475475"/>
    <n v="1.1846153846153846"/>
    <n v="1.8"/>
    <n v="1.9096638655462181"/>
    <n v="45.772700935819351"/>
    <n v="35.175584794097205"/>
    <n v="28.999634458389178"/>
    <n v="54.223045723970607"/>
    <n v="63.316052629374965"/>
    <n v="55.37955403923479"/>
    <n v="3793.554145812745"/>
    <n v="4455.035225859925"/>
    <n v="9280.6592495776076"/>
    <n v="11529.195114363738"/>
    <n v="1032.069877904938"/>
    <n v="21382.575153814272"/>
    <n v="1.1743697478991595"/>
    <n v="17.741334327245621"/>
    <n v="20.834886321282148"/>
    <n v="-393.99964933533056"/>
    <n v="1664.1628677994213"/>
    <n v="238.09334055915315"/>
    <n v="0"/>
    <n v="2789.3780483917235"/>
    <n v="2789.3780483917235"/>
    <n v="11718.046429197611"/>
    <n v="54.801848443906067"/>
    <n v="1.6504052877426147"/>
    <n v="0.50634121894836426"/>
    <m/>
    <n v="1.0299887072570575"/>
    <n v="5.0344886779785156"/>
    <n v="1.2530175447463989"/>
    <n v="0.29608926177024841"/>
    <n v="3.1313638687133789"/>
    <n v="3.1313638687133789"/>
    <n v="0.67546060248014961"/>
    <n v="1.9972127676010132"/>
    <n v="1.2738889455795288"/>
    <n v="0.23074279725551605"/>
    <n v="1.279104471206665"/>
    <n v="1.279104471206665"/>
    <n v="0.69701396808730887"/>
    <n v="1.0203502178192139"/>
    <n v="0.27734941244125366"/>
    <n v="0.63328405010592737"/>
    <n v="1.1532418727874756"/>
    <n v="0.7469826340675354"/>
    <n v="0.89667609746370647"/>
    <n v="43.415687690727133"/>
    <n v="15.778900203254528"/>
    <m/>
    <n v="59.194587893981662"/>
    <n v="0.58182913308266138"/>
    <n v="42.597014284077105"/>
    <n v="18.118288461775073"/>
    <n v="4.4507250387392947"/>
    <n v="0.1140561655713373"/>
    <n v="65.280083950162819"/>
    <n v="13.928641472311929"/>
    <n v="48.325666908082482"/>
    <n v="16.715961833758172"/>
    <n v="26.137459467737969"/>
    <m/>
    <n v="91.179088209578623"/>
    <n v="0.4346782897272255"/>
    <n v="2.3544549326741642"/>
    <n v="1.2793800126238783"/>
    <n v="-5.8476671903573418E-2"/>
    <n v="0.52078660218230699"/>
    <n v="0.16709916132289607"/>
    <n v="-0.12748423891062738"/>
    <n v="0.3634377581591236"/>
    <n v="0.42534174674650249"/>
    <n v="0.3459023517575589"/>
    <n v="73.344015450340223"/>
    <n v="65.252695319137771"/>
    <n v="53.000822729225028"/>
    <n v="26.655984549659777"/>
    <n v="27.754695406959389"/>
    <n v="18.333109227124421"/>
    <n v="38.707537989890156"/>
    <n v="12.356014022973381"/>
    <n v="58.772934772255439"/>
    <n v="132.95950565421052"/>
    <n v="7.7093827593919029"/>
    <n v="191.73244042646593"/>
    <n v="0.31921467147304983"/>
    <x v="95"/>
    <x v="95"/>
    <x v="95"/>
    <n v="3.8894762941869487"/>
    <n v="5.7622744388016915"/>
    <n v="0.67498976931681764"/>
    <n v="9.6517507329886385"/>
    <n v="40.298142811470875"/>
    <n v="59.701857188529139"/>
    <n v="6.2686939695852146"/>
    <n v="9.6181289181923262"/>
    <n v="4.3599478107847904"/>
    <n v="5.7286526240053774"/>
    <n v="1.4023266280169011"/>
    <n v="1.4023266280169011"/>
    <n v="-5.7286526240053774"/>
    <n v="-13.448483937867836"/>
    <n v="7.7398404985959317"/>
    <n v="24.336338765366502"/>
    <n v="126.45235647630311"/>
    <n v="65.952509755280914"/>
    <n v="0.57856195937860444"/>
    <n v="0.45987304867223233"/>
    <n v="0.53079210784101594"/>
    <n v="1.7802565318385277"/>
    <n v="1.4687979746375051"/>
    <n v="1.3131581230971883"/>
    <n v="53.918646521427682"/>
    <x v="95"/>
    <n v="23.549925184506577"/>
    <n v="60.131687098540141"/>
    <n v="46.966143936159554"/>
    <n v="202.38669981538459"/>
    <n v="100.71907961904759"/>
    <n v="95.68863025210085"/>
    <n v="0.81547121883409346"/>
    <n v="1.2440716788573924"/>
    <n v="1.3312855897543383"/>
    <n v="60.528274350409639"/>
    <m/>
    <m/>
    <x v="95"/>
    <x v="95"/>
    <n v="68.196364402969905"/>
    <n v="19.902733958098136"/>
    <n v="8.5470085470085468"/>
    <n v="95.105916537603079"/>
    <n v="1.1363856968436625"/>
    <n v="50.142343421928935"/>
    <n v="96.645287246166617"/>
    <n v="213.8257515381427"/>
    <n v="32.5"/>
    <n v="38.5"/>
    <n v="3.0200000000000001E-3"/>
    <n v="71.003020000000006"/>
    <n v="0.14277999999999999"/>
    <n v="42"/>
    <n v="75.599999999999994"/>
    <n v="1.7559999999999998"/>
    <n v="4.4999999999999998E-2"/>
    <n v="119.401"/>
    <n v="9.02"/>
    <n v="47.6"/>
    <n v="90.9"/>
    <n v="25.640000000000004"/>
    <n v="0"/>
    <n v="164.14000000000001"/>
    <n v="47.6"/>
    <n v="55.9"/>
    <n v="116.45"/>
    <x v="95"/>
    <x v="25"/>
    <n v="268.3"/>
    <n v="-5.6000000000000014"/>
    <n v="19.699999999999996"/>
    <n v="14.099999999999994"/>
    <n v="148.899"/>
    <n v="55.497204621692134"/>
    <n v="0.53638171851634975"/>
    <n v="0.19494136929512026"/>
    <n v="0"/>
    <n v="0.73132308781147004"/>
    <n v="7.1882429344177247E-3"/>
    <n v="0.52626736879348757"/>
    <n v="0.2238434818983078"/>
    <n v="5.498674953460693E-2"/>
    <n v="1.4091137409210205E-3"/>
    <n v="0.80650671396732332"/>
    <n v="0.18014859163761138"/>
    <n v="0.60637113809585574"/>
    <n v="0.20974520270526409"/>
    <n v="0.32796238641738895"/>
    <n v="0"/>
    <n v="1.1440787272185089"/>
    <n v="0.48568670368194578"/>
    <n v="0.1550383215546608"/>
    <n v="0.7374592763483524"/>
    <n v="1.6683226931467721"/>
    <n v="9.6734251111745828E-2"/>
    <n v="2.4057819694951244"/>
    <n v="4.0580665111541792E-2"/>
    <n v="6.8805160343647004E-2"/>
    <n v="0.10938582545518882"/>
    <n v="37.098650526860204"/>
    <n v="0.18546539932451347"/>
    <n v="1.5992752555278011"/>
    <n v="66.476317297507379"/>
    <n v="1.6744588816836543"/>
    <n v="69.601439486848221"/>
    <n v="1.2617032422766155"/>
    <n v="52.444621261393678"/>
    <n v="0.41275563940703885"/>
    <n v="100.36780585447221"/>
    <n v="111.52299061261368"/>
  </r>
  <r>
    <x v="0"/>
    <n v="330"/>
    <n v="3"/>
    <s v="34N425"/>
    <x v="4"/>
    <x v="2"/>
    <n v="1"/>
    <n v="32"/>
    <n v="256.2"/>
    <n v="0"/>
    <x v="2"/>
    <n v="10.3"/>
    <n v="9.9"/>
    <n v="8.9"/>
    <n v="0.40000000000000036"/>
    <n v="1"/>
    <n v="1.4000000000000004"/>
    <m/>
    <n v="5.2200000000000006"/>
    <n v="4.6419999999999995"/>
    <n v="3.4799999999999995"/>
    <n v="4.2"/>
    <n v="4.0380000000000003"/>
    <m/>
    <n v="17.2"/>
    <n v="38.6"/>
    <n v="664.4"/>
    <x v="3"/>
    <x v="5"/>
    <n v="47.8"/>
    <n v="46.7"/>
    <n v="47.4"/>
    <n v="32.9"/>
    <n v="169.7581653569452"/>
    <n v="10664.547464054012"/>
    <n v="252.78606849288332"/>
    <n v="0"/>
    <n v="560.5"/>
    <n v="560.5"/>
    <x v="96"/>
    <n v="0.86354270925648202"/>
    <n v="3068.3158532308967"/>
    <n v="3913.0989193152473"/>
    <n v="2.3374988045522649"/>
    <n v="6983.752271350696"/>
    <n v="32.048085888934935"/>
    <n v="3199.5807025669778"/>
    <n v="5561.1759830330802"/>
    <n v="87.759927841837111"/>
    <n v="13.103044781940955"/>
    <n v="8861.6196582238372"/>
    <n v="781.02585354968267"/>
    <n v="4500.8933848756396"/>
    <n v="6479.5880238870068"/>
    <n v="2968.891183684007"/>
    <n v="12.39868743758195"/>
    <n v="13961.771279884233"/>
    <n v="170.71521698846738"/>
    <n v="364.29654440431398"/>
    <n v="279.12076034134151"/>
    <n v="11.933168121461925"/>
    <n v="92.950905879190131"/>
    <n v="149.82518761071208"/>
    <n v="65.600860060994748"/>
    <n v="1.2753246753246752"/>
    <n v="1.7380952380952379"/>
    <n v="1.4396226415094342"/>
    <n v="43.93506146857451"/>
    <n v="36.106048622812139"/>
    <n v="32.23726627981948"/>
    <n v="56.031468002779441"/>
    <n v="62.755751177744912"/>
    <n v="46.409498436796717"/>
    <n v="4738.6764316237868"/>
    <n v="5358.6108035028838"/>
    <n v="11090.880680467142"/>
    <n v="12032.381922905735"/>
    <n v="993.59344534047136"/>
    <n v="23803.78142982343"/>
    <n v="1.1308243727598566"/>
    <n v="19.907242240456654"/>
    <n v="22.511594719942916"/>
    <n v="-1539.095729056809"/>
    <n v="202.56517953019647"/>
    <n v="-2330.1239948670845"/>
    <n v="-237.78304674814717"/>
    <n v="1120.977220384123"/>
    <n v="883.19417363597586"/>
    <n v="14942.161771599593"/>
    <n v="62.772218841157581"/>
    <n v="1.8889944553375244"/>
    <n v="0.52734929323196411"/>
    <n v="6.1871485709999998"/>
    <n v="1.1274832969254878"/>
    <n v="3.956723690032959"/>
    <n v="1.5161203145980835"/>
    <n v="0.29551178216934204"/>
    <n v="3.1385970115661621"/>
    <n v="3.1385970115661621"/>
    <n v="0.76858529413358456"/>
    <n v="2.0965461730957031"/>
    <n v="2.0170314311981201"/>
    <n v="0.36780962347984314"/>
    <n v="1.4188545942306519"/>
    <n v="1.4188545942306519"/>
    <n v="1.1239057547174292"/>
    <n v="0.99429839849472046"/>
    <n v="0.47407069802284241"/>
    <n v="0.70950246366114555"/>
    <n v="1.2203779220581055"/>
    <n v="0.62096667289733887"/>
    <n v="0.94745704508914852"/>
    <n v="57.96031633977389"/>
    <n v="20.635699494476583"/>
    <n v="0.14462452388299754"/>
    <n v="78.740640358133462"/>
    <n v="1.2680542065695983"/>
    <n v="48.509493013578037"/>
    <n v="16.433930257034483"/>
    <n v="2.7544304725965194"/>
    <n v="0.4112517719501747"/>
    <n v="68.109105515159229"/>
    <n v="16.374567643483925"/>
    <n v="90.784434257658617"/>
    <n v="23.832548313703807"/>
    <n v="42.124248957409314"/>
    <n v="0.17591934633243017"/>
    <n v="156.91715087510417"/>
    <n v="-0.96650316754311205"/>
    <n v="6.3434318114246384"/>
    <n v="3.1270604206788284"/>
    <n v="-0.85916575692689567"/>
    <n v="3.01963866029147"/>
    <n v="-0.38197902158564551"/>
    <n v="0.52847271833352316"/>
    <n v="0.35603151945386857"/>
    <n v="0.33877761312480731"/>
    <n v="0.26251800221680932"/>
    <n v="73.609150339843438"/>
    <n v="71.223212589073199"/>
    <n v="57.855010590854484"/>
    <n v="26.207177641202701"/>
    <n v="24.128829960006946"/>
    <n v="15.187981798543465"/>
    <n v="47.116583869482078"/>
    <n v="25.403603640493568"/>
    <n v="78.690071669632403"/>
    <n v="146.84053248485213"/>
    <n v="6.169884159656764"/>
    <n v="225.53060415448454"/>
    <n v="0.53916480258552357"/>
    <x v="96"/>
    <x v="96"/>
    <x v="96"/>
    <n v="1.3929091440959596"/>
    <n v="-8.9696733834590852"/>
    <n v="-0.15529095481498958"/>
    <n v="-7.5767642393631149"/>
    <n v="-18.383957849176053"/>
    <n v="118.3839578491762"/>
    <n v="35.926910901730025"/>
    <n v="43.667850388176539"/>
    <n v="-1.5710553267897609"/>
    <n v="42.27494124408058"/>
    <n v="-7.3986180566693243"/>
    <n v="-7.3986180566693243"/>
    <n v="-42.27494124408058"/>
    <n v="-87.147769679323645"/>
    <n v="-45.020381253610189"/>
    <n v="82.484810097021665"/>
    <n v="157.42149863932531"/>
    <n v="69.800504117611609"/>
    <n v="0.68068168487851355"/>
    <n v="0.50674911952361534"/>
    <n v="0.87675645092672139"/>
    <n v="1.6564031646109567"/>
    <n v="1.5166978382835992"/>
    <n v="1.2818904879792716"/>
    <n v="50.548195287285445"/>
    <x v="96"/>
    <n v="20.628689478327086"/>
    <n v="53.351437460185061"/>
    <n v="51.412028364275351"/>
    <n v="170.12590129870134"/>
    <n v="108.76425142857141"/>
    <n v="93.314807547169806"/>
    <n v="1.1103508877351318"/>
    <n v="1.3939509486660357"/>
    <n v="2.1615341489918718"/>
    <n v="63.1700050952551"/>
    <n v="84.361830222757376"/>
    <n v="84.361830222757376"/>
    <x v="96"/>
    <x v="96"/>
    <n v="154.58020840522704"/>
    <n v="48.100592073131416"/>
    <n v="13.592233009708741"/>
    <n v="107.20575305429698"/>
    <n v="0.9300796854823753"/>
    <n v="40.124247446851037"/>
    <n v="88.616196582238373"/>
    <n v="238.03781429823431"/>
    <n v="38.5"/>
    <n v="49.1"/>
    <n v="2.9330000000000002E-2"/>
    <n v="87.62933000000001"/>
    <n v="0.39594000000000001"/>
    <n v="42"/>
    <n v="73"/>
    <n v="1.1519999999999999"/>
    <n v="0.17199999999999999"/>
    <n v="116.324"/>
    <n v="9.8000000000000007"/>
    <n v="53"/>
    <n v="76.3"/>
    <n v="34.96"/>
    <n v="0.14599999999999999"/>
    <n v="164.40600000000001"/>
    <n v="55.8"/>
    <n v="63.1"/>
    <n v="130.6"/>
    <x v="96"/>
    <x v="78"/>
    <n v="280.3"/>
    <n v="-13.799999999999997"/>
    <n v="9.8999999999999986"/>
    <n v="-3.9000000000000057"/>
    <n v="163.976"/>
    <n v="58.500178380306814"/>
    <n v="0.72726286530494688"/>
    <n v="0.2589285029768944"/>
    <n v="1.8146906758743002E-3"/>
    <n v="0.98800605895771565"/>
    <n v="1.5666251778316497E-2"/>
    <n v="0.63677053213119506"/>
    <n v="0.2157236009836197"/>
    <n v="3.6156637573242181E-2"/>
    <n v="5.3983868598937983E-3"/>
    <n v="0.89404915754795089"/>
    <n v="0.20546152496337894"/>
    <n v="1.0690266585350037"/>
    <n v="0.28063874271512029"/>
    <n v="0.4960315661430359"/>
    <n v="2.0715277075767516E-3"/>
    <n v="1.8477684951007367"/>
    <n v="0.55481850636005403"/>
    <n v="0.29913861045241358"/>
    <n v="0.926610217541456"/>
    <n v="1.7291118798434271"/>
    <n v="7.2653100728988645E-2"/>
    <n v="2.6557220973848836"/>
    <n v="8.1952025771141024E-2"/>
    <n v="-8.3415009468793877E-2"/>
    <n v="-1.4629836976527422E-3"/>
    <n v="-5601.704646649684"/>
    <n v="1.4891004565669745E-3"/>
    <n v="1.7616729398369326"/>
    <n v="66.334988196681792"/>
    <n v="1.6677160384271681"/>
    <n v="62.797084080046815"/>
    <n v="0.80795360228414692"/>
    <n v="30.423123077514287"/>
    <n v="0.85976243614302106"/>
    <n v="96.449284622240967"/>
    <n v="105.54568201093566"/>
  </r>
  <r>
    <x v="0"/>
    <n v="331"/>
    <n v="3"/>
    <n v="3382"/>
    <x v="3"/>
    <x v="2"/>
    <n v="1"/>
    <n v="31.5"/>
    <n v="258.60000000000002"/>
    <n v="0"/>
    <x v="2"/>
    <n v="11.2"/>
    <n v="10.7"/>
    <n v="9.1999999999999993"/>
    <n v="0.5"/>
    <n v="1.5"/>
    <n v="2"/>
    <m/>
    <n v="5.18"/>
    <n v="4.3100000000000005"/>
    <n v="3.6459999999999999"/>
    <n v="4.1379999999999999"/>
    <n v="4.2560000000000002"/>
    <n v="4.0060000000000002"/>
    <n v="15.2"/>
    <n v="42.6"/>
    <n v="647.20000000000005"/>
    <x v="4"/>
    <x v="2"/>
    <n v="45.7"/>
    <n v="47.2"/>
    <n v="48.6"/>
    <n v="29.5"/>
    <n v="144.38580813014718"/>
    <n v="9070.6052383521073"/>
    <n v="203.45556033494145"/>
    <n v="10"/>
    <n v="466.7"/>
    <n v="518.55555555555554"/>
    <x v="97"/>
    <n v="0.76182176550490288"/>
    <n v="2252.6340905951347"/>
    <n v="3068.919614713232"/>
    <n v="0.21741450978914717"/>
    <n v="5321.7711198181569"/>
    <n v="6.7076186783952521"/>
    <n v="2422.7740763173833"/>
    <n v="5913.4814625904546"/>
    <n v="94.759157129650305"/>
    <n v="2.3111989543817142"/>
    <n v="8433.3258949918709"/>
    <n v="379.10183475869349"/>
    <n v="3951.4644512765153"/>
    <n v="7573.6401982799889"/>
    <n v="1745.2301326471274"/>
    <n v="3.9354015876534398"/>
    <n v="13274.270183791285"/>
    <n v="222.25391251240814"/>
    <n v="440.08584443631031"/>
    <n v="318.09996255892509"/>
    <n v="12.152856123017759"/>
    <n v="138.971852269012"/>
    <n v="203.18298913408734"/>
    <n v="150.92352142632129"/>
    <n v="1.362369337979094"/>
    <n v="2.4407894736842102"/>
    <n v="1.916666666666667"/>
    <n v="42.328654124307896"/>
    <n v="28.7285716985768"/>
    <n v="29.767847094912238"/>
    <n v="57.667260496879393"/>
    <n v="70.120395395868357"/>
    <n v="57.055040265248472"/>
    <n v="3928.7194363862413"/>
    <n v="4533.7753833402403"/>
    <n v="9801.0774968918377"/>
    <n v="7870.0961465658665"/>
    <n v="1338.5826771653544"/>
    <n v="18159.966846249481"/>
    <n v="1.1540084388185654"/>
    <n v="21.633957097215887"/>
    <n v="24.965769055225927"/>
    <n v="-1505.945360068858"/>
    <n v="1379.7060792502143"/>
    <n v="-1464.8219579840006"/>
    <n v="22.745014890273978"/>
    <n v="3039.8648149397486"/>
    <n v="3062.6098298300226"/>
    <n v="9726.6409512576101"/>
    <n v="53.560895973036551"/>
    <n v="1.8489388227462769"/>
    <n v="0.56692850589752197"/>
    <m/>
    <n v="1.1095630575773121"/>
    <n v="5.344027042388916"/>
    <n v="1.5860998630523682"/>
    <n v="0.39396628737449646"/>
    <n v="2.9654414653778076"/>
    <n v="2.9654414653778076"/>
    <n v="0.76604776186291368"/>
    <n v="2.0119047164916992"/>
    <n v="1.5977191925048828"/>
    <n v="0.28651705384254456"/>
    <n v="1.5362716913223267"/>
    <n v="1.5362716913223267"/>
    <n v="0.84151527788709468"/>
    <n v="0.77403050661087036"/>
    <n v="0.39121747016906738"/>
    <n v="0.55211097594295444"/>
    <n v="1.0568112134933472"/>
    <n v="0.44572639465332031"/>
    <n v="0.755975406634532"/>
    <n v="41.649826235430986"/>
    <n v="17.398580118889715"/>
    <m/>
    <n v="59.048406354320704"/>
    <n v="0.35845695607377226"/>
    <n v="38.427616306538297"/>
    <n v="23.297123372746686"/>
    <n v="2.8100273377651614"/>
    <n v="6.853725214061368E-2"/>
    <n v="64.603304269190758"/>
    <n v="7.6271676938167214"/>
    <n v="63.133305923052639"/>
    <n v="21.699770764746475"/>
    <n v="26.811476476284909"/>
    <n v="6.0458460530969198E-2"/>
    <n v="111.705011624615"/>
    <n v="0.39677842249071815"/>
    <n v="4.2819733959476585"/>
    <n v="2.1062642108117715"/>
    <n v="-0.23015785206376346"/>
    <n v="2.2459717833194857"/>
    <n v="0.42132451813264077"/>
    <n v="-0.14521387345456463"/>
    <n v="0.41773475885690398"/>
    <n v="0.6062599144038705"/>
    <n v="0.34371351931410538"/>
    <n v="70.535055570358125"/>
    <n v="59.482431651509792"/>
    <n v="56.51788134198695"/>
    <n v="29.464944429641871"/>
    <n v="36.061813921578398"/>
    <n v="19.425959900231348"/>
    <n v="30.409486956780157"/>
    <n v="17.736921357851624"/>
    <n v="54.112824621014809"/>
    <n v="83.172058589615887"/>
    <n v="5.966416306383028"/>
    <n v="137.28488321063071"/>
    <n v="0.5832693390408209"/>
    <x v="97"/>
    <x v="97"/>
    <x v="97"/>
    <n v="8.0181293497581407"/>
    <n v="5.5602020148950615"/>
    <n v="1.442057200130249"/>
    <n v="13.578331364653195"/>
    <n v="59.050918219824524"/>
    <n v="40.949081780175533"/>
    <n v="30.720252066784312"/>
    <n v="32.723818966272482"/>
    <n v="3.9628494068948505"/>
    <n v="24.705689616514341"/>
    <n v="1.5973526080002109"/>
    <n v="1.5973526080002109"/>
    <n v="-24.705689616514341"/>
    <n v="-64.291496561837931"/>
    <n v="6.8564370907217551"/>
    <n v="28.728319649557875"/>
    <n v="72.681578941439952"/>
    <n v="52.942157389555774"/>
    <n v="0.60577851017050854"/>
    <n v="0.49590275138423834"/>
    <n v="0.64431320127806524"/>
    <n v="1.8316315929810771"/>
    <n v="1.5447540061526297"/>
    <n v="1.3060655535504437"/>
    <n v="43.337612965913827"/>
    <x v="97"/>
    <n v="6.2171729187205198"/>
    <n v="57.32674976669567"/>
    <n v="12.896805229441563"/>
    <n v="229.95301463414637"/>
    <n v="150.48865000000001"/>
    <n v="104.72066878048781"/>
    <n v="0.80405069952569463"/>
    <n v="1.0539664373707707"/>
    <n v="1.5256961315382465"/>
    <n v="41.318004769470797"/>
    <n v="80.122922675456664"/>
    <n v="72.110630407910989"/>
    <x v="97"/>
    <x v="97"/>
    <n v="76.133525474653808"/>
    <n v="51.832893094742296"/>
    <n v="17.857142857142858"/>
    <n v="87.387014550237808"/>
    <n v="0.93454267458163798"/>
    <n v="48.207077707334854"/>
    <n v="84.333258949918701"/>
    <n v="181.5996684624948"/>
    <n v="28.7"/>
    <n v="39.1"/>
    <n v="2.7699999999999999E-3"/>
    <n v="67.802769999999995"/>
    <n v="8.027999999999999E-2"/>
    <n v="30.4"/>
    <n v="74.2"/>
    <n v="1.1890000000000001"/>
    <n v="2.8999999999999998E-2"/>
    <n v="105.81800000000001"/>
    <n v="4.83"/>
    <n v="49.2"/>
    <n v="94.3"/>
    <n v="21.729999999999997"/>
    <n v="4.9000000000000002E-2"/>
    <n v="165.279"/>
    <n v="47.4"/>
    <n v="54.7"/>
    <n v="118.25"/>
    <x v="97"/>
    <x v="79"/>
    <n v="219.1"/>
    <n v="-17"/>
    <n v="19.5"/>
    <n v="2.5"/>
    <n v="113.28199999999998"/>
    <n v="51.703331811958009"/>
    <n v="0.53064544212818143"/>
    <n v="0.22166904580593111"/>
    <n v="0"/>
    <n v="0.75231448793411237"/>
    <n v="4.290184909629821E-3"/>
    <n v="0.48217435836791994"/>
    <n v="0.29232298523187639"/>
    <n v="3.5259099023342136E-2"/>
    <n v="8.5997802495956421E-4"/>
    <n v="0.81061642064809802"/>
    <n v="9.7174997806549063E-2"/>
    <n v="0.78607784271240233"/>
    <n v="0.27018558177351948"/>
    <n v="0.33383183852434151"/>
    <n v="7.5277312874794003E-4"/>
    <n v="1.3908480361390112"/>
    <n v="0.36689046013355253"/>
    <n v="0.21399595618247985"/>
    <n v="0.65287122905254358"/>
    <n v="1.0034708868837157"/>
    <n v="7.1984812736511222E-2"/>
    <n v="1.6563421159362595"/>
    <n v="0.11528389823436741"/>
    <n v="7.8327029049396535E-2"/>
    <n v="0.19361092728376406"/>
    <n v="59.544107273140959"/>
    <n v="0.13154455182289407"/>
    <n v="0.84572569528816144"/>
    <n v="51.059843685138006"/>
    <n v="0.90402762800214709"/>
    <n v="54.579764609266057"/>
    <n v="0.26549407979724826"/>
    <n v="16.028939748789504"/>
    <n v="0.63853354820489883"/>
    <n v="90.09007035666076"/>
    <n v="132.27943544510555"/>
  </r>
  <r>
    <x v="0"/>
    <n v="332"/>
    <n v="3"/>
    <s v="352HYB"/>
    <x v="0"/>
    <x v="2"/>
    <n v="1"/>
    <n v="32.5"/>
    <n v="275.8"/>
    <n v="1"/>
    <x v="3"/>
    <n v="11"/>
    <n v="10.5"/>
    <n v="7.8"/>
    <n v="0.5"/>
    <n v="2.7"/>
    <n v="3.2"/>
    <m/>
    <n v="6.8780000000000001"/>
    <n v="5.234"/>
    <n v="3.5819999999999999"/>
    <n v="4.53"/>
    <n v="4.1319999999999997"/>
    <n v="4.5940000000000003"/>
    <n v="16.8"/>
    <n v="45.4"/>
    <n v="765.6"/>
    <x v="8"/>
    <x v="0"/>
    <n v="46.6"/>
    <n v="46.9"/>
    <n v="41.7"/>
    <n v="39.5"/>
    <n v="89.570055270173626"/>
    <n v="5626.9700121828473"/>
    <n v="236.41162995697186"/>
    <n v="10"/>
    <n v="254.6"/>
    <n v="282.88888888888891"/>
    <x v="98"/>
    <n v="0.61812707414054391"/>
    <n v="904.49220163269058"/>
    <n v="3938.6524052914433"/>
    <n v="0.34124023970687872"/>
    <n v="4843.4858471638408"/>
    <n v="17.452109531084734"/>
    <n v="2860.7480624230684"/>
    <n v="5211.2005245220225"/>
    <n v="51.338830093213986"/>
    <n v="1.2370802432099757"/>
    <n v="8124.5244972815171"/>
    <n v="731.51741199814126"/>
    <n v="4752.6953867608645"/>
    <n v="7605.9571500930797"/>
    <n v="2143.6465178694771"/>
    <n v="6.9070313579223637"/>
    <n v="14509.206086081344"/>
    <n v="298.27624091978873"/>
    <n v="456.04868491427334"/>
    <n v="386.62880955670016"/>
    <n v="177.84144189003436"/>
    <n v="135.13909459555686"/>
    <n v="115.68619265732538"/>
    <n v="171.05404468364694"/>
    <n v="4.3545454545454545"/>
    <n v="1.8216216216216219"/>
    <n v="1.6003460207612459"/>
    <n v="18.67440579314021"/>
    <n v="35.211267605633786"/>
    <n v="32.756412436102323"/>
    <n v="81.318548862856005"/>
    <n v="64.141606395127511"/>
    <n v="52.421594296530536"/>
    <n v="4494.8834836940923"/>
    <n v="5809.8759922216195"/>
    <n v="11376.677611654817"/>
    <n v="4796.9652353473994"/>
    <n v="1071.9181357391053"/>
    <n v="16473.269788644837"/>
    <n v="1.2925531914893618"/>
    <n v="27.285921625544269"/>
    <n v="35.268505079825843"/>
    <n v="-1634.1354212710239"/>
    <n v="-598.67546769959699"/>
    <n v="-3304.7290247097262"/>
    <n v="257.81190306677217"/>
    <n v="1796.0811578714602"/>
    <n v="2053.8930609382323"/>
    <n v="8348.7452913633206"/>
    <n v="50.680559466816845"/>
    <n v="1.7015311717987061"/>
    <n v="0.65759921073913574"/>
    <n v="6.2992973330000002"/>
    <n v="0.85294477839205418"/>
    <n v="4.3032717704772949"/>
    <n v="1.4213149547576904"/>
    <n v="0.54961675405502319"/>
    <n v="2.8120825290679932"/>
    <n v="2.8120825290679932"/>
    <n v="0.87119374447191966"/>
    <n v="2.0333914756774902"/>
    <n v="1.8525878190994263"/>
    <n v="0.33049947023391724"/>
    <n v="1.5426108837127686"/>
    <n v="1.5426108837127686"/>
    <n v="1.0087400795289871"/>
    <n v="0.86585485935211182"/>
    <n v="0.51452380418777466"/>
    <n v="0.66913569950598129"/>
    <n v="1.1297010183334351"/>
    <n v="0.68223953247070312"/>
    <n v="0.79108020509647525"/>
    <n v="15.390216757268634"/>
    <n v="25.900547130954518"/>
    <n v="2.149573731897822E-2"/>
    <n v="41.312259625542133"/>
    <n v="0.75101170280394669"/>
    <n v="40.660240029159937"/>
    <n v="28.641631170176282"/>
    <n v="1.4436902716791717"/>
    <n v="3.4787717389859564E-2"/>
    <n v="70.780349188405253"/>
    <n v="14.874612698666789"/>
    <n v="88.047855814032133"/>
    <n v="25.137648087276379"/>
    <n v="33.068124492984332"/>
    <n v="0.10654861746876422"/>
    <n v="146.36017701176161"/>
    <n v="2.6789172329875566"/>
    <n v="5.3985591302397395"/>
    <n v="4.2019166954487783"/>
    <n v="2.2972748428992094"/>
    <n v="3.3848296989194426"/>
    <n v="0.24918945811106949"/>
    <n v="-0.25028450592142171"/>
    <n v="1.6829228294476077"/>
    <n v="0.70441372578311445"/>
    <n v="0.2854998325043846"/>
    <n v="37.253388937731515"/>
    <n v="57.445661819114925"/>
    <n v="60.158341983254459"/>
    <n v="62.694578717599327"/>
    <n v="40.465512672079548"/>
    <n v="17.175196559960636"/>
    <n v="38.919167065780783"/>
    <n v="29.893194973770896"/>
    <n v="76.125411317286833"/>
    <n v="54.191365112820435"/>
    <n v="7.313049277735149"/>
    <n v="130.31677643010727"/>
    <n v="0.76808414021928373"/>
    <x v="98"/>
    <x v="98"/>
    <x v="98"/>
    <n v="1.7410729633791533"/>
    <n v="-1.2515638035946139"/>
    <n v="-1.3911180224121384"/>
    <n v="0.48950915978453224"/>
    <m/>
    <m/>
    <n v="37.060092584021675"/>
    <n v="49.128688748251349"/>
    <n v="-4.7555468864945176"/>
    <n v="47.387615784872196"/>
    <n v="3.5039830828999037"/>
    <n v="3.5039830828999037"/>
    <n v="-47.387615784872196"/>
    <n v="-116.54534196278146"/>
    <n v="12.233881031707796"/>
    <n v="-279.96839416705092"/>
    <n v="59.536427241702015"/>
    <n v="45.685926917961446"/>
    <n v="0.44972856256503468"/>
    <n v="0.55623853651547095"/>
    <n v="0.79819409377731521"/>
    <n v="1.8965768452136302"/>
    <n v="1.5662232788283066"/>
    <n v="1.2637779299459604"/>
    <n v="29.119690850045981"/>
    <x v="98"/>
    <n v="-2.8871427544890196"/>
    <n v="36.810036027250518"/>
    <n v="13.247793641280165"/>
    <n v="760.42667781818193"/>
    <n v="125.21200475675677"/>
    <n v="95.314334948096928"/>
    <n v="0.22376005753516476"/>
    <n v="1.1351267456493561"/>
    <n v="1.9436612762479497"/>
    <n v="25.184067485573852"/>
    <n v="36.94995936375247"/>
    <n v="33.25496342737722"/>
    <x v="98"/>
    <x v="98"/>
    <n v="104.36973647261345"/>
    <n v="55.797711703527639"/>
    <n v="29.090909090909093"/>
    <n v="109.86330962092161"/>
    <n v="0.66363203732635423"/>
    <n v="-21.793385620777443"/>
    <n v="81.245244972815172"/>
    <n v="164.73269788644836"/>
    <n v="11"/>
    <n v="47.9"/>
    <n v="4.15E-3"/>
    <n v="58.904150000000001"/>
    <n v="0.22572"/>
    <n v="37"/>
    <n v="67.400000000000006"/>
    <n v="0.66399999999999992"/>
    <n v="1.6E-2"/>
    <n v="105.08000000000001"/>
    <n v="9.3199999999999985"/>
    <n v="57.8"/>
    <n v="92.5"/>
    <n v="26.070000000000004"/>
    <n v="8.3999999999999991E-2"/>
    <n v="176.45400000000001"/>
    <n v="56.4"/>
    <n v="72.900000000000006"/>
    <n v="142.75"/>
    <x v="98"/>
    <x v="80"/>
    <n v="206.7"/>
    <n v="-19.399999999999999"/>
    <n v="-5.5"/>
    <n v="-24.900000000000006"/>
    <n v="101.61999999999998"/>
    <n v="49.163038219641983"/>
    <n v="0.18716842889785767"/>
    <n v="0.31499002194404602"/>
    <n v="2.6142083931950002E-4"/>
    <n v="0.50241987168122326"/>
    <n v="9.7133450403213504E-3"/>
    <n v="0.5258865332603454"/>
    <n v="0.37044169223308565"/>
    <n v="1.8672227993011471E-2"/>
    <n v="4.4993320465087889E-4"/>
    <n v="0.91545038669109324"/>
    <n v="0.18951208553314206"/>
    <n v="1.0707957594394681"/>
    <n v="0.30571200996637343"/>
    <n v="0.40215865738391882"/>
    <n v="1.2957931423187255E-3"/>
    <n v="1.7799622199320793"/>
    <n v="0.48834214067459103"/>
    <n v="0.37508785325288779"/>
    <n v="0.95519121104478832"/>
    <n v="0.67997157288962573"/>
    <n v="9.1761217117309571E-2"/>
    <n v="1.6351627839344143"/>
    <n v="3.7544392585754371E-2"/>
    <n v="-4.6461610198021419E-3"/>
    <n v="3.2898231565952285E-2"/>
    <n v="114.12282909641438"/>
    <n v="-4.0711933419359291E-3"/>
    <n v="0.71971239724332103"/>
    <n v="44.014724669283353"/>
    <n v="1.1327429122531911"/>
    <n v="69.274015002204521"/>
    <n v="-0.14479943599766498"/>
    <n v="-8.8553529605938497"/>
    <n v="1.2775423482508561"/>
    <n v="166.58680412762786"/>
    <n v="126.40943276769846"/>
  </r>
  <r>
    <x v="0"/>
    <n v="333"/>
    <n v="3"/>
    <n v="3335"/>
    <x v="5"/>
    <x v="2"/>
    <n v="1"/>
    <n v="31.5"/>
    <n v="277.11111111111109"/>
    <n v="0"/>
    <x v="2"/>
    <n v="10.111111111111111"/>
    <n v="9.8888888888888893"/>
    <n v="8.1"/>
    <n v="0.22222222222222143"/>
    <n v="1.7888888888888896"/>
    <n v="2.0111111111111111"/>
    <m/>
    <n v="6.17"/>
    <n v="3.8739999999999997"/>
    <n v="2.9279999999999999"/>
    <n v="3.69"/>
    <n v="3.6040000000000001"/>
    <n v="4.5780000000000003"/>
    <n v="16"/>
    <n v="45.4"/>
    <n v="724"/>
    <x v="4"/>
    <x v="5"/>
    <n v="44.4"/>
    <n v="45.2"/>
    <n v="43.2"/>
    <n v="3.1"/>
    <n v="180.08162023555212"/>
    <n v="11313.087546437855"/>
    <n v="275.37337006675062"/>
    <n v="0"/>
    <n v="388.8"/>
    <n v="388.8"/>
    <x v="99"/>
    <n v="0.69858288602631113"/>
    <n v="3049.6771519858835"/>
    <n v="3968.7579375158753"/>
    <n v="0.69432375706856675"/>
    <n v="7019.1294132588264"/>
    <n v="16.114298722296482"/>
    <n v="3375.026686257519"/>
    <n v="6247.7238192115929"/>
    <n v="121.34398271986336"/>
    <n v="9.8896130806615687"/>
    <n v="9753.9841012696379"/>
    <n v="933.15885982889483"/>
    <n v="4202.5880938344526"/>
    <n v="6033.924225001897"/>
    <n v="3122.7564308353226"/>
    <m/>
    <n v="13359.268749671674"/>
    <n v="248.62315345552832"/>
    <n v="257.52033202871684"/>
    <n v="253.60557345651389"/>
    <n v="29.577230388330506"/>
    <n v="59.111529112638109"/>
    <n v="207.17871651779251"/>
    <n v="-15.271399586406849"/>
    <n v="1.3013698630136985"/>
    <n v="1.8511627906976742"/>
    <n v="1.4357638888888891"/>
    <n v="43.448082695628571"/>
    <n v="34.601519248100935"/>
    <n v="31.458219552157285"/>
    <n v="56.542025425817997"/>
    <n v="64.053044933693826"/>
    <n v="45.166575641725828"/>
    <n v="4641.8221491413733"/>
    <n v="5709.4412434438891"/>
    <n v="11934.12474544247"/>
    <n v="8945.5942844832971"/>
    <n v="1424.5752175714879"/>
    <n v="21330.101139734441"/>
    <n v="1.23"/>
    <n v="21.761838440111418"/>
    <n v="26.767061281337046"/>
    <n v="-1266.7954628838543"/>
    <n v="538.28257576770375"/>
    <n v="-2311.3742399733583"/>
    <n v="-439.23405530692071"/>
    <n v="324.48298155800785"/>
    <n v="-114.75107374891286"/>
    <n v="11576.117038464803"/>
    <n v="54.271271207900732"/>
    <n v="2.0418300628662109"/>
    <n v="0.6137930154800415"/>
    <n v="6.0717701909999997"/>
    <n v="1.2347876292262741"/>
    <n v="4.398094654083252"/>
    <n v="1.6643801927566528"/>
    <n v="0.33783730864524841"/>
    <n v="3.1265823841094971"/>
    <n v="3.1265823841094971"/>
    <n v="0.83436207514909977"/>
    <n v="2.1013715267181396"/>
    <n v="1.8113803863525391"/>
    <n v="0.27850684523582458"/>
    <n v="1.5255829095840454"/>
    <n v="1.5255829095840454"/>
    <n v="1.0522281533867071"/>
    <n v="1.0861268043518066"/>
    <n v="0.67672085762023926"/>
    <n v="0.85669701900847539"/>
    <n v="1.3869204521179199"/>
    <n v="0.92562586069107056"/>
    <n v="1.0609774709993078"/>
    <n v="62.269224909609832"/>
    <n v="24.359959021782192"/>
    <n v="4.215774291072049E-2"/>
    <n v="86.671341674302738"/>
    <n v="0.70872211064832735"/>
    <n v="56.173275666321359"/>
    <n v="21.107142002412569"/>
    <n v="3.79391958789612"/>
    <n v="0.30920690043655313"/>
    <n v="81.383544157066609"/>
    <n v="19.609134579492032"/>
    <n v="76.124856450904318"/>
    <n v="16.804892002972959"/>
    <n v="47.640238416760404"/>
    <m/>
    <n v="140.56998687063768"/>
    <n v="-0.48070886520328443"/>
    <n v="4.2276030509693623"/>
    <n v="2.1559458078533975"/>
    <n v="-0.55417720393531578"/>
    <n v="1.4251129131844971"/>
    <n v="-0.29571063812451115"/>
    <n v="-0.30730357138854358"/>
    <n v="0.39120382592112191"/>
    <n v="0.37575059940945083"/>
    <n v="0.22075433421422666"/>
    <n v="71.845230161092672"/>
    <n v="69.02289184888464"/>
    <n v="54.154416704157292"/>
    <n v="28.106128913203033"/>
    <n v="25.935392985192102"/>
    <n v="11.954822204286037"/>
    <n v="50.416074572163552"/>
    <n v="38.636979747957135"/>
    <n v="102.23929093895845"/>
    <n v="124.06827669499056"/>
    <n v="13.186236618837775"/>
    <n v="226.30756763394902"/>
    <n v="0.76636231749169026"/>
    <x v="99"/>
    <x v="99"/>
    <x v="99"/>
    <n v="5.7572010941578071"/>
    <n v="-17.529837745544565"/>
    <n v="-0.32842295392158288"/>
    <n v="-11.772636651386748"/>
    <n v="-48.903242872781966"/>
    <n v="148.90324287278204"/>
    <n v="-9.3095424850811668"/>
    <n v="25.708781878740766"/>
    <n v="-21.832087744984175"/>
    <n v="19.951580784582958"/>
    <n v="4.30224999943961"/>
    <n v="4.30224999943961"/>
    <n v="-19.951580784582958"/>
    <n v="-35.517922976574631"/>
    <n v="20.382911144236669"/>
    <n v="-24.54244050566345"/>
    <n v="144.92402347688241"/>
    <n v="64.038522879312652"/>
    <n v="0.74685820266771663"/>
    <n v="0.56999755736537827"/>
    <n v="0.80755218141547092"/>
    <n v="1.6533093227278126"/>
    <n v="1.4637993871511614"/>
    <n v="1.3029847204949283"/>
    <n v="41.938827321447334"/>
    <x v="99"/>
    <n v="15.273182292650477"/>
    <n v="39.528480545346746"/>
    <n v="60.032270664807626"/>
    <n v="202.31649753424654"/>
    <n v="86.754869581395354"/>
    <n v="87.803037500000016"/>
    <n v="1.009225687351861"/>
    <n v="1.918486190789664"/>
    <n v="2.0630042398619057"/>
    <n v="46.964369993537311"/>
    <n v="53.701657458563531"/>
    <n v="53.701657458563531"/>
    <x v="99"/>
    <x v="99"/>
    <n v="183.05168811362944"/>
    <n v="33.771862539171153"/>
    <n v="19.890109890109891"/>
    <n v="116.80989479136848"/>
    <n v="0.89254120049467245"/>
    <n v="25.441620187796737"/>
    <n v="97.539841012696371"/>
    <n v="213.30101139734441"/>
    <n v="36.5"/>
    <n v="47.5"/>
    <n v="8.3099999999999997E-3"/>
    <n v="84.008309999999994"/>
    <n v="0.22086"/>
    <n v="43"/>
    <n v="79.599999999999994"/>
    <n v="1.546"/>
    <n v="0.126"/>
    <n v="124.27200000000001"/>
    <n v="13.15"/>
    <n v="57.6"/>
    <n v="82.7"/>
    <n v="42.8"/>
    <n v="0"/>
    <n v="183.1"/>
    <n v="50"/>
    <n v="61.5"/>
    <n v="128.55000000000001"/>
    <x v="99"/>
    <x v="81"/>
    <n v="242.9"/>
    <n v="-7"/>
    <n v="18.099999999999994"/>
    <n v="11.099999999999994"/>
    <n v="118.628"/>
    <n v="48.838205022643059"/>
    <n v="0.74526797294616698"/>
    <n v="0.2915516823530197"/>
    <n v="5.0456410287209993E-4"/>
    <n v="1.0373242194020589"/>
    <n v="9.7136318530082703E-3"/>
    <n v="0.71568348288536066"/>
    <n v="0.26891849768161774"/>
    <n v="4.8336963658332822E-2"/>
    <n v="3.9394938039779663E-3"/>
    <n v="1.0368784380292893"/>
    <n v="0.2763303557634354"/>
    <n v="1.0433551025390626"/>
    <n v="0.23032516101002695"/>
    <n v="0.65294948530197139"/>
    <n v="0"/>
    <n v="1.9266297488510604"/>
    <n v="0.54306340217590332"/>
    <n v="0.41618332743644715"/>
    <n v="1.1012840179353951"/>
    <n v="1.4849086882584603"/>
    <n v="0.15781920924782752"/>
    <n v="2.5771142770573188"/>
    <n v="0.17262008070945734"/>
    <n v="-0.14726482975482941"/>
    <n v="2.5355250954627873E-2"/>
    <n v="680.80604297056072"/>
    <n v="-2.1630952203695028E-2"/>
    <n v="1.5402358390280295"/>
    <n v="59.765911536788728"/>
    <n v="1.5397900576552599"/>
    <n v="59.748613841582184"/>
    <n v="0.65048452820625835"/>
    <n v="25.240810390023334"/>
    <n v="0.88930552944900154"/>
    <n v="103.69594237213103"/>
    <n v="94.252708218028914"/>
  </r>
  <r>
    <x v="0"/>
    <n v="334"/>
    <n v="3"/>
    <s v="354A"/>
    <x v="1"/>
    <x v="2"/>
    <n v="1"/>
    <n v="32"/>
    <n v="260.60000000000002"/>
    <n v="4"/>
    <x v="1"/>
    <n v="9.6999999999999993"/>
    <n v="9.4"/>
    <n v="7.3"/>
    <n v="0.29999999999999893"/>
    <n v="2.1000000000000005"/>
    <n v="2.3999999999999995"/>
    <m/>
    <n v="5.7479999999999993"/>
    <n v="4.5540000000000003"/>
    <n v="3.4319999999999999"/>
    <n v="4.0600000000000005"/>
    <n v="3.9460000000000002"/>
    <n v="5.6480000000000006"/>
    <n v="15.2"/>
    <n v="42.4"/>
    <n v="636"/>
    <x v="5"/>
    <x v="0"/>
    <n v="34.799999999999997"/>
    <n v="38.6"/>
    <n v="33.6"/>
    <n v="24.2"/>
    <n v="102.20550567826821"/>
    <n v="6420.7542777201661"/>
    <n v="195.55275624461669"/>
    <n v="0"/>
    <n v="348.3"/>
    <n v="348.3"/>
    <x v="100"/>
    <n v="0.65294333209673772"/>
    <n v="2606.0760623545539"/>
    <n v="3275.5267939685673"/>
    <n v="0.72205043195511487"/>
    <n v="5882.324906755076"/>
    <n v="26.807504325117254"/>
    <n v="2586.660065584349"/>
    <n v="4575.3288256841442"/>
    <n v="93.453524950144214"/>
    <n v="8.2745308549606857"/>
    <n v="7263.716947073598"/>
    <n v="671.7910261217346"/>
    <n v="3657.5870599907066"/>
    <n v="6161.385927237563"/>
    <n v="1803.6770523301809"/>
    <n v="4.081427620590488"/>
    <n v="11626.731467179041"/>
    <n v="125.5810945744111"/>
    <n v="311.64389429324592"/>
    <n v="229.77626241695859"/>
    <n v="-1.7650906154731687"/>
    <n v="76.494785314739829"/>
    <n v="118.16382106505245"/>
    <n v="113.28979296810134"/>
    <n v="1.2568807339449539"/>
    <n v="1.7688172043010753"/>
    <n v="1.6845493562231757"/>
    <n v="44.303504203955455"/>
    <n v="35.610694695729592"/>
    <n v="31.458428968757595"/>
    <n v="55.684220880200883"/>
    <n v="62.988809434919546"/>
    <n v="52.99327626711311"/>
    <n v="3752.6390842255364"/>
    <n v="5147.6418742311162"/>
    <n v="10079.099105566631"/>
    <n v="5556.436836557883"/>
    <n v="1178.8181471099783"/>
    <n v="15997.663574274515"/>
    <n v="1.3717391304347826"/>
    <n v="23.457419683834779"/>
    <n v="32.177460479347268"/>
    <n v="-1165.9790186411874"/>
    <n v="-572.31304854697191"/>
    <n v="-2917.1102142981381"/>
    <n v="-95.052024234829787"/>
    <n v="1013.7440530064468"/>
    <n v="918.69202877161706"/>
    <n v="8733.9466272009158"/>
    <n v="54.59513876292398"/>
    <n v="1.7210457324981689"/>
    <n v="0.50277948379516602"/>
    <n v="5.5913863179999996"/>
    <n v="1.0431387447111851"/>
    <n v="3.9511032104492188"/>
    <n v="1.3649419546127319"/>
    <n v="0.33268791437149048"/>
    <n v="2.6952996253967285"/>
    <n v="2.6952996253967285"/>
    <n v="0.73336902854784092"/>
    <n v="2.1236598491668701"/>
    <n v="1.4581935405731201"/>
    <n v="0.42091736197471619"/>
    <n v="1.5981929302215576"/>
    <n v="1.5981929302215576"/>
    <n v="0.93027442736603527"/>
    <n v="0.66942113637924194"/>
    <n v="0.45925086736679077"/>
    <n v="0.55529314284380604"/>
    <n v="1.4102734327316284"/>
    <n v="0.61137479543685913"/>
    <n v="0.83968198282494655"/>
    <n v="44.851760856809371"/>
    <n v="16.468676706287514"/>
    <n v="4.0372629061398192E-2"/>
    <n v="61.36081019215829"/>
    <n v="1.0591921640310209"/>
    <n v="35.306408458373987"/>
    <n v="15.221566045806187"/>
    <n v="2.5188525079012751"/>
    <n v="0.22302339913709207"/>
    <n v="53.269850411218535"/>
    <n v="14.266556292053398"/>
    <n v="53.334698249622775"/>
    <n v="25.934343106009756"/>
    <n v="28.826239134369537"/>
    <n v="6.5229087684387121E-2"/>
    <n v="108.16050957768645"/>
    <n v="-0.73554179826725052"/>
    <n v="3.9207613690334226"/>
    <n v="1.8719879754211266"/>
    <n v="-0.86775930894867126"/>
    <n v="1.2877349850891993"/>
    <n v="-0.11337369640739342"/>
    <n v="0.76519836144311204"/>
    <n v="0.36718015952292871"/>
    <n v="0.43112756891577653"/>
    <n v="0.48625648887388584"/>
    <n v="73.095124911732796"/>
    <n v="66.278407365188556"/>
    <n v="49.310694317055756"/>
    <n v="26.839079625438451"/>
    <n v="28.574448638963233"/>
    <n v="23.977645082545003"/>
    <n v="25.120959201834165"/>
    <n v="23.640589956342524"/>
    <n v="55.968546193642894"/>
    <n v="78.360952512489561"/>
    <n v="7.2069970354662027"/>
    <n v="134.32949870613245"/>
    <n v="0.94107035350053214"/>
    <x v="100"/>
    <x v="100"/>
    <x v="100"/>
    <n v="10.185449256539822"/>
    <n v="-8.4190239105363371"/>
    <n v="-1.2098135561526104"/>
    <n v="1.76642534600348"/>
    <m/>
    <m/>
    <n v="23.300495161989645"/>
    <n v="28.213739047788611"/>
    <n v="2.2937531496672321"/>
    <n v="18.028289791248788"/>
    <n v="-10.712777060203569"/>
    <n v="-10.712777060203569"/>
    <n v="-18.028289791248788"/>
    <n v="-51.062372465621976"/>
    <n v="-70.378941483193387"/>
    <n v="127.24488223387299"/>
    <n v="81.059648294913927"/>
    <n v="60.343892499922923"/>
    <n v="0.59101199146569328"/>
    <n v="0.44923382139777562"/>
    <n v="0.67819017396970993"/>
    <n v="1.7650043650116642"/>
    <n v="1.6324884583845187"/>
    <n v="1.3717014239837455"/>
    <n v="34.732802141764409"/>
    <x v="100"/>
    <n v="4.197621723770145"/>
    <n v="41.364234141255068"/>
    <n v="20.125519063635373"/>
    <n v="220.56148256880732"/>
    <n v="132.68075096774191"/>
    <n v="111.0021424892704"/>
    <n v="0.78030203299946721"/>
    <n v="1.0287415051973774"/>
    <n v="1.3136625184636148"/>
    <n v="29.171293391928884"/>
    <n v="54.764150943396231"/>
    <n v="54.764150943396231"/>
    <x v="100"/>
    <x v="100"/>
    <n v="155.30984055911861"/>
    <n v="52.899406903437686"/>
    <n v="24.742268041237107"/>
    <n v="103.44392927331279"/>
    <n v="0.73479777472387819"/>
    <n v="20.857209746976373"/>
    <n v="72.637169470735984"/>
    <n v="159.97663574274515"/>
    <n v="32.700000000000003"/>
    <n v="41.1"/>
    <n v="9.0600000000000003E-3"/>
    <n v="73.809060000000002"/>
    <n v="0.32602000000000003"/>
    <n v="37.200000000000003"/>
    <n v="65.8"/>
    <n v="1.3439999999999999"/>
    <n v="0.11899999999999999"/>
    <n v="104.46300000000001"/>
    <n v="8.1699999999999982"/>
    <n v="46.6"/>
    <n v="78.5"/>
    <n v="22.979999999999997"/>
    <n v="5.2000000000000005E-2"/>
    <n v="148.13200000000001"/>
    <n v="46"/>
    <n v="63.1"/>
    <n v="123.55"/>
    <x v="100"/>
    <x v="82"/>
    <n v="196.1"/>
    <n v="-8.7999999999999972"/>
    <n v="2.6999999999999957"/>
    <n v="-6.0999999999999943"/>
    <n v="91.636999999999986"/>
    <n v="46.729729729729726"/>
    <n v="0.56278195452690127"/>
    <n v="0.20664236783981321"/>
    <n v="5.0657960041080002E-4"/>
    <n v="0.76993090196712544"/>
    <n v="1.2881386686706544E-2"/>
    <n v="0.50775840711593634"/>
    <n v="0.21890864765644072"/>
    <n v="3.6224826965332024E-2"/>
    <n v="3.2074065542221069E-3"/>
    <n v="0.76609928829193119"/>
    <n v="0.17350300967693325"/>
    <n v="0.67951818990707402"/>
    <n v="0.33042012915015218"/>
    <n v="0.36726473536491394"/>
    <n v="8.3106032371521013E-4"/>
    <n v="1.3780341147458555"/>
    <n v="0.3079337227344513"/>
    <n v="0.28978729730844499"/>
    <n v="0.68606467798352244"/>
    <n v="0.96055169033619758"/>
    <n v="8.8343657940626139E-2"/>
    <n v="1.6466163683197201"/>
    <n v="0.19982468438148504"/>
    <n v="-7.0878649652004272E-2"/>
    <n v="0.12894603472948074"/>
    <n v="154.96768458270353"/>
    <n v="-4.5737696761015738E-2"/>
    <n v="0.88051708002778895"/>
    <n v="53.47433057077572"/>
    <n v="0.8766854663525947"/>
    <n v="53.241634373354565"/>
    <n v="0.26858225357386467"/>
    <n v="16.3111614059769"/>
    <n v="0.60810321277873003"/>
    <n v="91.268952537655807"/>
    <n v="119.09270657870908"/>
  </r>
  <r>
    <x v="0"/>
    <n v="335"/>
    <n v="3"/>
    <n v="3390"/>
    <x v="2"/>
    <x v="2"/>
    <n v="1"/>
    <n v="32.5"/>
    <n v="232.6"/>
    <n v="0"/>
    <x v="2"/>
    <n v="11.7"/>
    <n v="11.4"/>
    <n v="9.1"/>
    <n v="0.29999999999999893"/>
    <n v="2.3000000000000007"/>
    <n v="2.5999999999999996"/>
    <m/>
    <n v="4.9380000000000006"/>
    <n v="4.7"/>
    <n v="2.8679999999999999"/>
    <n v="4.5960000000000001"/>
    <n v="4.2780000000000005"/>
    <n v="4.17"/>
    <m/>
    <m/>
    <m/>
    <x v="3"/>
    <x v="0"/>
    <n v="45.7"/>
    <n v="45.5"/>
    <n v="43.4"/>
    <n v="40.1"/>
    <n v="128.90014039349825"/>
    <n v="8097.7646198003476"/>
    <n v="217.37282546078009"/>
    <n v="0"/>
    <n v="520.4"/>
    <n v="520.4"/>
    <x v="101"/>
    <n v="0.89773689474433627"/>
    <n v="1805.0015540820555"/>
    <n v="2096.3919394944055"/>
    <m/>
    <n v="3901.393493576461"/>
    <n v="0.65699024464047251"/>
    <n v="3170.0181232255632"/>
    <n v="6355.4997494912504"/>
    <n v="74.379449622999786"/>
    <m/>
    <n v="9599.8973223398134"/>
    <n v="172.67578394805912"/>
    <n v="3263.5723166183175"/>
    <n v="5706.9346594833542"/>
    <n v="871.14933001795839"/>
    <m/>
    <n v="9841.6563061196321"/>
    <n v="407.03598776881091"/>
    <n v="21.978089434528968"/>
    <n v="237.61051250172684"/>
    <n v="97.501183510250556"/>
    <n v="8.5049266720685743"/>
    <n v="304.2219864283461"/>
    <n v="-58.960462727990574"/>
    <n v="1.1614349775784756"/>
    <n v="2.0048780487804878"/>
    <n v="1.7486772486772486"/>
    <n v="46.265560165975103"/>
    <n v="33.021375300011279"/>
    <n v="33.160803579261334"/>
    <n v="53.734439834024897"/>
    <n v="66.203830479534801"/>
    <n v="57.987542766909364"/>
    <n v="4079.4653957728974"/>
    <n v="4071.3712184003321"/>
    <n v="9559.2234769995866"/>
    <n v="9156.1996841481978"/>
    <n v="1408.3868628263574"/>
    <n v="19288.424678823045"/>
    <n v="0.99801587301587302"/>
    <n v="21.149811162400336"/>
    <n v="21.107847251363825"/>
    <n v="-909.44727254733425"/>
    <n v="2284.1285310909184"/>
    <n v="-33.705604282773493"/>
    <n v="-815.89307915457994"/>
    <n v="1635.5634410830221"/>
    <n v="819.67036192844216"/>
    <n v="9688.5273564832314"/>
    <n v="50.229749281289735"/>
    <n v="1.672735333442688"/>
    <n v="0.43931233882904053"/>
    <m/>
    <n v="1.0099623965029896"/>
    <m/>
    <n v="1.7425264120101929"/>
    <n v="0.42273810505867004"/>
    <n v="3.1828799247741699"/>
    <n v="3.1828799247741699"/>
    <n v="0.87993577435828452"/>
    <n v="2.3724493980407715"/>
    <n v="1.3418307304382324"/>
    <n v="0.34361746907234192"/>
    <m/>
    <m/>
    <m/>
    <n v="0.95603311061859131"/>
    <n v="0.32785797119140625"/>
    <n v="0.6012309048763278"/>
    <n v="1.189349889755249"/>
    <n v="0.3637956976890564"/>
    <n v="0.86254973866146667"/>
    <n v="30.192898764320169"/>
    <n v="9.2097084604163584"/>
    <m/>
    <n v="39.402607224736528"/>
    <m/>
    <n v="55.238403062715257"/>
    <n v="26.867119208007832"/>
    <n v="2.3674085702079775"/>
    <m/>
    <n v="84.472930840931056"/>
    <n v="4.0966455968379121"/>
    <n v="43.791616254459512"/>
    <n v="19.610024438528978"/>
    <m/>
    <m/>
    <m/>
    <n v="3.2193088297281807"/>
    <n v="-7.6793573491755502"/>
    <m/>
    <n v="1.7889645927425062"/>
    <n v="-1.0406169825687039"/>
    <n v="1.2612436248279624"/>
    <n v="-0.65973588813444128"/>
    <n v="0.30502895837546212"/>
    <n v="0.48638479243333815"/>
    <n v="0.44780316681122712"/>
    <n v="76.626652120028737"/>
    <n v="65.391839152276319"/>
    <m/>
    <n v="23.373347879971263"/>
    <n v="31.805596112914159"/>
    <m/>
    <n v="39.001039919816655"/>
    <n v="13.348315076318167"/>
    <n v="57.47300580991498"/>
    <n v="108.89925084918704"/>
    <n v="5.1236508137801611"/>
    <n v="166.37225665910202"/>
    <n v="0.34225536303035375"/>
    <x v="101"/>
    <x v="101"/>
    <x v="101"/>
    <n v="16.237363142898602"/>
    <n v="13.518804131689665"/>
    <n v="1.2010946371237317"/>
    <n v="29.756167274588265"/>
    <n v="54.568059767446229"/>
    <n v="45.431940232553771"/>
    <n v="5.9286348830735136"/>
    <n v="4.7905763346428571"/>
    <n v="6.2617093622108104"/>
    <n v="-11.446786808255744"/>
    <n v="7.2570947694788543"/>
    <n v="7.2570947694788543"/>
    <n v="11.446786808255744"/>
    <n v="20.722515810711553"/>
    <n v="27.011064019531556"/>
    <n v="53.681484684487522"/>
    <n v="81.899325818170965"/>
    <n v="49.226552228586577"/>
    <n v="0.49156120098212081"/>
    <n v="0.59760014625085045"/>
    <m/>
    <n v="2.0546015317830673"/>
    <n v="1.4724490612639844"/>
    <n v="1.4589610079077717"/>
    <n v="47.469919584469132"/>
    <x v="101"/>
    <n v="20.046731128283039"/>
    <n v="55.034414198692502"/>
    <n v="30.383939801260475"/>
    <n v="273.57317165919284"/>
    <n v="90.472668878048779"/>
    <n v="140.8272761904762"/>
    <n v="0.61143982916808759"/>
    <n v="1.9260252113917453"/>
    <n v="0.95282019700738707"/>
    <n v="48.070048341778048"/>
    <m/>
    <m/>
    <x v="101"/>
    <x v="101"/>
    <n v="49.682718020395946"/>
    <n v="10.939482815172436"/>
    <n v="22.222222222222221"/>
    <n v="75.206509851561904"/>
    <n v="1.0915395339328291"/>
    <n v="65.978050441804143"/>
    <n v="95.998973223398139"/>
    <n v="192.88424678823046"/>
    <n v="22.3"/>
    <n v="25.9"/>
    <n v="0"/>
    <n v="48.2"/>
    <n v="7.9900000000000006E-3"/>
    <n v="41"/>
    <n v="82.2"/>
    <n v="0.96199999999999997"/>
    <n v="0"/>
    <n v="124.16199999999999"/>
    <n v="2.5"/>
    <n v="37.799999999999997"/>
    <n v="66.099999999999994"/>
    <n v="10.09"/>
    <n v="0"/>
    <n v="113.99000000000001"/>
    <n v="50.4"/>
    <n v="50.3"/>
    <n v="118.1"/>
    <x v="101"/>
    <x v="83"/>
    <n v="238.3"/>
    <n v="-9.3999999999999986"/>
    <n v="31.900000000000006"/>
    <n v="22.500000000000014"/>
    <n v="114.13800000000002"/>
    <n v="47.896768778850195"/>
    <n v="0.37301997935771941"/>
    <n v="0.1137818957567215"/>
    <n v="0"/>
    <n v="0.48680187511444106"/>
    <m/>
    <n v="0.71443582892417901"/>
    <n v="0.34749072235822676"/>
    <n v="3.0619304876327514E-2"/>
    <n v="0"/>
    <n v="1.0925458561587331"/>
    <n v="5.9311234951019288E-2"/>
    <n v="0.50721201610565181"/>
    <n v="0.227131147056818"/>
    <m/>
    <n v="0"/>
    <m/>
    <n v="0.48184068775176997"/>
    <n v="0.16491255950927733"/>
    <n v="0.71005369865894308"/>
    <n v="1.3454023285713324"/>
    <n v="6.3300451397895807E-2"/>
    <n v="2.0554560272302753"/>
    <n v="0.23259514117240904"/>
    <n v="0.18257816284894943"/>
    <n v="0.41517330402135832"/>
    <n v="56.023626499945514"/>
    <n v="0.32589493800285668"/>
    <n v="0.9629101710715422"/>
    <n v="46.846546864301573"/>
    <n v="1.5686541521158341"/>
    <n v="76.31659988511619"/>
    <m/>
    <m/>
    <m/>
    <n v="116.59368493746925"/>
    <n v="115.93534322459284"/>
  </r>
  <r>
    <x v="0"/>
    <n v="401"/>
    <n v="4"/>
    <n v="3335"/>
    <x v="5"/>
    <x v="0"/>
    <n v="0"/>
    <n v="30"/>
    <m/>
    <m/>
    <x v="4"/>
    <m/>
    <m/>
    <m/>
    <m/>
    <m/>
    <m/>
    <m/>
    <m/>
    <m/>
    <m/>
    <m/>
    <m/>
    <m/>
    <m/>
    <m/>
    <m/>
    <x v="6"/>
    <x v="7"/>
    <m/>
    <m/>
    <m/>
    <m/>
    <n v="103.24128239920613"/>
    <n v="6485.8238428829272"/>
    <m/>
    <m/>
    <m/>
    <m/>
    <x v="2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0"/>
    <x v="20"/>
    <x v="20"/>
    <m/>
    <m/>
    <m/>
    <m/>
    <m/>
    <m/>
    <m/>
    <m/>
    <m/>
    <m/>
    <m/>
    <m/>
    <m/>
    <m/>
    <m/>
    <m/>
    <m/>
    <m/>
    <m/>
    <m/>
    <m/>
    <m/>
    <m/>
    <m/>
    <m/>
    <x v="20"/>
    <m/>
    <m/>
    <m/>
    <m/>
    <m/>
    <m/>
    <m/>
    <m/>
    <m/>
    <m/>
    <m/>
    <m/>
    <x v="20"/>
    <x v="20"/>
    <m/>
    <m/>
    <m/>
    <m/>
    <m/>
    <m/>
    <m/>
    <m/>
    <m/>
    <m/>
    <m/>
    <m/>
    <m/>
    <m/>
    <m/>
    <m/>
    <m/>
    <m/>
    <m/>
    <m/>
    <m/>
    <m/>
    <m/>
    <m/>
    <m/>
    <m/>
    <m/>
    <x v="20"/>
    <x v="1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n v="402"/>
    <n v="4"/>
    <s v="34N425"/>
    <x v="4"/>
    <x v="0"/>
    <n v="0"/>
    <n v="32.5"/>
    <m/>
    <m/>
    <x v="4"/>
    <m/>
    <m/>
    <m/>
    <m/>
    <m/>
    <m/>
    <m/>
    <m/>
    <m/>
    <m/>
    <m/>
    <m/>
    <m/>
    <m/>
    <m/>
    <m/>
    <x v="6"/>
    <x v="7"/>
    <m/>
    <m/>
    <m/>
    <m/>
    <n v="75.590107138079318"/>
    <n v="4748.7217106284188"/>
    <m/>
    <m/>
    <m/>
    <m/>
    <x v="2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0"/>
    <x v="20"/>
    <x v="20"/>
    <m/>
    <m/>
    <m/>
    <m/>
    <m/>
    <m/>
    <m/>
    <m/>
    <m/>
    <m/>
    <m/>
    <m/>
    <m/>
    <m/>
    <m/>
    <m/>
    <m/>
    <m/>
    <m/>
    <m/>
    <m/>
    <m/>
    <m/>
    <m/>
    <m/>
    <x v="20"/>
    <m/>
    <m/>
    <m/>
    <m/>
    <m/>
    <m/>
    <m/>
    <m/>
    <m/>
    <m/>
    <m/>
    <m/>
    <x v="20"/>
    <x v="20"/>
    <m/>
    <m/>
    <m/>
    <m/>
    <m/>
    <m/>
    <m/>
    <m/>
    <m/>
    <m/>
    <m/>
    <m/>
    <m/>
    <m/>
    <m/>
    <m/>
    <m/>
    <m/>
    <m/>
    <m/>
    <m/>
    <m/>
    <m/>
    <m/>
    <m/>
    <m/>
    <m/>
    <x v="20"/>
    <x v="1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n v="403"/>
    <n v="4"/>
    <n v="1311"/>
    <x v="6"/>
    <x v="0"/>
    <n v="0"/>
    <n v="32.5"/>
    <m/>
    <m/>
    <x v="4"/>
    <m/>
    <m/>
    <m/>
    <m/>
    <m/>
    <m/>
    <m/>
    <m/>
    <m/>
    <m/>
    <m/>
    <m/>
    <m/>
    <m/>
    <m/>
    <m/>
    <x v="6"/>
    <x v="7"/>
    <m/>
    <m/>
    <m/>
    <m/>
    <n v="106.13688493072144"/>
    <n v="6667.7313851177823"/>
    <m/>
    <m/>
    <m/>
    <m/>
    <x v="2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0"/>
    <x v="20"/>
    <x v="20"/>
    <m/>
    <m/>
    <m/>
    <m/>
    <m/>
    <m/>
    <m/>
    <m/>
    <m/>
    <m/>
    <m/>
    <m/>
    <m/>
    <m/>
    <m/>
    <m/>
    <m/>
    <m/>
    <m/>
    <m/>
    <m/>
    <m/>
    <m/>
    <m/>
    <m/>
    <x v="20"/>
    <m/>
    <m/>
    <m/>
    <m/>
    <m/>
    <m/>
    <m/>
    <m/>
    <m/>
    <m/>
    <m/>
    <m/>
    <x v="20"/>
    <x v="20"/>
    <m/>
    <m/>
    <m/>
    <m/>
    <m/>
    <m/>
    <m/>
    <m/>
    <m/>
    <m/>
    <m/>
    <m/>
    <m/>
    <m/>
    <m/>
    <m/>
    <m/>
    <m/>
    <m/>
    <m/>
    <m/>
    <m/>
    <m/>
    <m/>
    <m/>
    <m/>
    <m/>
    <x v="20"/>
    <x v="1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n v="404"/>
    <n v="4"/>
    <s v="354A"/>
    <x v="1"/>
    <x v="0"/>
    <n v="0"/>
    <n v="32.5"/>
    <m/>
    <m/>
    <x v="4"/>
    <m/>
    <m/>
    <m/>
    <m/>
    <m/>
    <m/>
    <m/>
    <m/>
    <m/>
    <m/>
    <m/>
    <m/>
    <m/>
    <m/>
    <m/>
    <m/>
    <x v="6"/>
    <x v="7"/>
    <m/>
    <m/>
    <m/>
    <m/>
    <n v="77.888040022051513"/>
    <n v="4893.0824502653204"/>
    <m/>
    <m/>
    <m/>
    <m/>
    <x v="2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0"/>
    <x v="20"/>
    <x v="20"/>
    <m/>
    <m/>
    <m/>
    <m/>
    <m/>
    <m/>
    <m/>
    <m/>
    <m/>
    <m/>
    <m/>
    <m/>
    <m/>
    <m/>
    <m/>
    <m/>
    <m/>
    <m/>
    <m/>
    <m/>
    <m/>
    <m/>
    <m/>
    <m/>
    <m/>
    <x v="20"/>
    <m/>
    <m/>
    <m/>
    <m/>
    <m/>
    <m/>
    <m/>
    <m/>
    <m/>
    <m/>
    <m/>
    <m/>
    <x v="20"/>
    <x v="20"/>
    <m/>
    <m/>
    <m/>
    <m/>
    <m/>
    <m/>
    <m/>
    <m/>
    <m/>
    <m/>
    <m/>
    <m/>
    <m/>
    <m/>
    <m/>
    <m/>
    <m/>
    <m/>
    <m/>
    <m/>
    <m/>
    <m/>
    <m/>
    <m/>
    <m/>
    <m/>
    <m/>
    <x v="20"/>
    <x v="1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n v="405"/>
    <n v="4"/>
    <n v="3390"/>
    <x v="2"/>
    <x v="0"/>
    <n v="0"/>
    <n v="32.5"/>
    <m/>
    <m/>
    <x v="4"/>
    <m/>
    <m/>
    <m/>
    <m/>
    <m/>
    <m/>
    <m/>
    <m/>
    <m/>
    <m/>
    <m/>
    <m/>
    <m/>
    <m/>
    <m/>
    <m/>
    <x v="6"/>
    <x v="7"/>
    <m/>
    <m/>
    <m/>
    <m/>
    <n v="81.205522490352465"/>
    <n v="5101.4933338889232"/>
    <m/>
    <m/>
    <m/>
    <m/>
    <x v="2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0"/>
    <x v="20"/>
    <x v="20"/>
    <m/>
    <m/>
    <m/>
    <m/>
    <m/>
    <m/>
    <m/>
    <m/>
    <m/>
    <m/>
    <m/>
    <m/>
    <m/>
    <m/>
    <m/>
    <m/>
    <m/>
    <m/>
    <m/>
    <m/>
    <m/>
    <m/>
    <m/>
    <m/>
    <m/>
    <x v="20"/>
    <m/>
    <m/>
    <m/>
    <m/>
    <m/>
    <m/>
    <m/>
    <m/>
    <m/>
    <m/>
    <m/>
    <m/>
    <x v="20"/>
    <x v="20"/>
    <m/>
    <m/>
    <m/>
    <m/>
    <m/>
    <m/>
    <m/>
    <m/>
    <m/>
    <m/>
    <m/>
    <m/>
    <m/>
    <m/>
    <m/>
    <m/>
    <m/>
    <m/>
    <m/>
    <m/>
    <m/>
    <m/>
    <m/>
    <m/>
    <m/>
    <m/>
    <m/>
    <x v="20"/>
    <x v="1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n v="406"/>
    <n v="2"/>
    <n v="3382"/>
    <x v="3"/>
    <x v="0"/>
    <n v="0"/>
    <n v="31.5"/>
    <m/>
    <n v="1"/>
    <x v="2"/>
    <n v="12.2"/>
    <n v="10.1"/>
    <n v="6.9"/>
    <n v="2.0999999999999996"/>
    <n v="3.1999999999999993"/>
    <n v="5.2999999999999989"/>
    <m/>
    <n v="5.3979999999999997"/>
    <n v="4.1760000000000002"/>
    <n v="3.5780000000000003"/>
    <n v="3.1520000000000001"/>
    <n v="2.6559999999999997"/>
    <n v="4.4559999999999995"/>
    <n v="14.8"/>
    <n v="44.8"/>
    <n v="662.8"/>
    <x v="2"/>
    <x v="4"/>
    <n v="48.8"/>
    <n v="46.7"/>
    <n v="42.5"/>
    <n v="9.1999999999999993"/>
    <n v="90.826949005650235"/>
    <n v="5705.9305904329594"/>
    <n v="179.63081977235606"/>
    <n v="0"/>
    <n v="422.6"/>
    <n v="422.6"/>
    <x v="102"/>
    <n v="0.6763937867959019"/>
    <n v="2542.3188498198856"/>
    <n v="3371.1626127705695"/>
    <n v="0.37058879785775761"/>
    <n v="5913.8520513883132"/>
    <n v="6.408396824890815"/>
    <n v="2707.1106773792499"/>
    <n v="5631.4586313383152"/>
    <n v="75.11396601740573"/>
    <n v="4.3447455315963266"/>
    <n v="8418.0280202665672"/>
    <n v="505.6933672764589"/>
    <n v="3634.4141192877205"/>
    <n v="7885.5274669613664"/>
    <n v="1224.3535347555239"/>
    <m/>
    <n v="12744.295121004612"/>
    <n v="178.86971206273242"/>
    <n v="393.29700915800407"/>
    <n v="273.21772278465198"/>
    <n v="11.770844825668876"/>
    <n v="84.300312900770052"/>
    <n v="161.44971561198184"/>
    <n v="204.91534869300466"/>
    <n v="1.3260188087774296"/>
    <n v="2.0802469135802464"/>
    <n v="2.1696832579185519"/>
    <n v="42.989219678281614"/>
    <n v="32.158489742037304"/>
    <n v="28.517968901219433"/>
    <n v="57.004513868066219"/>
    <n v="66.897599031275121"/>
    <n v="61.874959674817717"/>
    <n v="3399.5544964774144"/>
    <n v="4281.819830087029"/>
    <n v="8903.5951098217993"/>
    <n v="6144.4506672676061"/>
    <n v="1222.2207832573561"/>
    <n v="15419.407894736843"/>
    <n v="1.2595238095238095"/>
    <n v="22.047244094488189"/>
    <n v="27.769028871391079"/>
    <n v="-692.44381909816457"/>
    <n v="1349.6388012512862"/>
    <n v="-565.02580110423514"/>
    <n v="234.85962281030606"/>
    <n v="3603.7076368743374"/>
    <n v="3838.5672596846434"/>
    <n v="7001.3798744702763"/>
    <n v="45.406282279231228"/>
    <n v="1.8176385164260864"/>
    <n v="0.53263479471206665"/>
    <n v="6.6861934659999998"/>
    <n v="1.085433477415896"/>
    <n v="5.9243988990783691"/>
    <n v="1.2255829572677612"/>
    <n v="0.27167096734046936"/>
    <n v="2.6186082363128662"/>
    <n v="2.6186082363128662"/>
    <n v="0.60058766113444662"/>
    <n v="1.9649261236190796"/>
    <n v="1.1338920593261719"/>
    <n v="0.20475538074970245"/>
    <n v="1.7327820062637329"/>
    <n v="1.7327820062637329"/>
    <n v="0.61652489908626518"/>
    <n v="0.58851718902587891"/>
    <n v="0.39849928021430969"/>
    <n v="0.48689485633915119"/>
    <n v="1.0212266445159912"/>
    <n v="0.51391392946243286"/>
    <n v="0.68809330887782905"/>
    <n v="46.210166624686913"/>
    <n v="17.955985061940464"/>
    <n v="2.4778283988093338E-2"/>
    <n v="64.190929970615471"/>
    <n v="0.37965899094240457"/>
    <n v="33.177887096335937"/>
    <n v="15.299038139135156"/>
    <n v="1.9669405007530338"/>
    <n v="0.11377186433721663"/>
    <n v="50.557637600561343"/>
    <n v="9.9365010790241204"/>
    <n v="41.210333101632685"/>
    <n v="16.146041789099115"/>
    <n v="21.215377743297697"/>
    <m/>
    <n v="78.571752634029494"/>
    <n v="-0.9738065978610092"/>
    <n v="2.5467377303152863"/>
    <n v="0.5752329065365609"/>
    <n v="-0.93087710916792687"/>
    <n v="0.73022236411788621"/>
    <n v="-0.18978192305752195"/>
    <n v="7.7000331814905371E-2"/>
    <n v="0.3885721773690341"/>
    <n v="0.46112153238428299"/>
    <n v="0.39179595440977971"/>
    <n v="71.988623074693621"/>
    <n v="65.623887252136086"/>
    <n v="52.449298533000331"/>
    <n v="27.972776013932393"/>
    <n v="30.260587450718408"/>
    <n v="20.549422976860328"/>
    <n v="20.006962562071752"/>
    <n v="17.06302120297039"/>
    <n v="43.35114661898654"/>
    <n v="62.748767373277403"/>
    <n v="6.2811628539444033"/>
    <n v="106.09991399226395"/>
    <n v="0.85285415764798067"/>
    <x v="102"/>
    <x v="102"/>
    <x v="102"/>
    <n v="13.170924534264184"/>
    <n v="-1.7639830638352336"/>
    <n v="-7.4665821936113703"/>
    <n v="11.406941470428954"/>
    <n v="115.46411953114806"/>
    <n v="-15.464119531148077"/>
    <n v="14.00522827174526"/>
    <n v="21.203370539560932"/>
    <n v="-0.91697941387127457"/>
    <n v="8.0324460052967481"/>
    <n v="-0.84700364996395905"/>
    <n v="-0.84700364996395905"/>
    <n v="-8.0324460052967481"/>
    <n v="-24.210239735802304"/>
    <n v="-5.5363196186648604"/>
    <n v="48.016540936760045"/>
    <n v="55.542276391702607"/>
    <n v="52.349030552232442"/>
    <n v="0.61619243705610993"/>
    <n v="0.38853068544311137"/>
    <n v="0.46498458666110598"/>
    <n v="1.7615170393872548"/>
    <n v="1.5457920921985571"/>
    <n v="1.3259039477272094"/>
    <n v="39.848810727452843"/>
    <x v="102"/>
    <m/>
    <n v="57.911928823199759"/>
    <m/>
    <n v="212.32584576802506"/>
    <n v="132.17043654320989"/>
    <n v="86.726495565610861"/>
    <n v="0.85606088597048757"/>
    <n v="0.92727465333526926"/>
    <n v="1.3074344258132196"/>
    <m/>
    <n v="63.759806879903444"/>
    <n v="63.759806879903444"/>
    <x v="102"/>
    <x v="102"/>
    <n v="111.53002592576679"/>
    <n v="51.451587365890262"/>
    <n v="43.442622950819668"/>
    <n v="88.515326621947636"/>
    <n v="1.0136345474656925"/>
    <m/>
    <n v="84.180280202665685"/>
    <n v="154.19407894736844"/>
    <n v="31.9"/>
    <n v="42.3"/>
    <n v="4.6499999999999996E-3"/>
    <n v="74.204650000000001"/>
    <n v="8.0410000000000009E-2"/>
    <n v="32.4"/>
    <n v="67.400000000000006"/>
    <n v="0.89900000000000002"/>
    <n v="5.2000000000000005E-2"/>
    <n v="100.751"/>
    <n v="6.15"/>
    <n v="44.2"/>
    <n v="95.9"/>
    <n v="14.89"/>
    <n v="0"/>
    <n v="154.99"/>
    <n v="42"/>
    <n v="52.9"/>
    <n v="110"/>
    <x v="102"/>
    <x v="30"/>
    <n v="190.5"/>
    <n v="-9.6000000000000014"/>
    <n v="14.500000000000007"/>
    <n v="4.9000000000000057"/>
    <n v="89.748999999999995"/>
    <n v="47.112335958005247"/>
    <n v="0.57982668673992155"/>
    <n v="0.22530451816320415"/>
    <n v="3.1090799616899996E-4"/>
    <n v="0.80544211289929468"/>
    <n v="4.7638091547489167E-3"/>
    <n v="0.39708887815475463"/>
    <n v="0.18310623198747636"/>
    <n v="2.3541288044452668E-2"/>
    <n v="1.3616762828826906E-3"/>
    <n v="0.60509807446956632"/>
    <n v="0.12084295660257341"/>
    <n v="0.50118029022216792"/>
    <n v="0.19636041013896469"/>
    <n v="0.25801124073266984"/>
    <n v="0"/>
    <n v="0.95555194109380237"/>
    <n v="0.24717721939086915"/>
    <n v="0.21080611923336984"/>
    <n v="0.53558434197306637"/>
    <n v="0.77523341143919811"/>
    <n v="7.7601003348827358E-2"/>
    <n v="1.3108177534122645"/>
    <n v="0.14991165876388549"/>
    <n v="-2.7699887245893479E-2"/>
    <n v="0.12221177151799201"/>
    <n v="122.6654821395953"/>
    <n v="-2.2581647879042745E-2"/>
    <n v="0.70571967894269816"/>
    <n v="53.838123347475197"/>
    <n v="0.50537564051296979"/>
    <n v="38.554226107893157"/>
    <n v="0.3552658123184621"/>
    <n v="27.102609145600098"/>
    <n v="0.15010982819450769"/>
    <n v="65.190126361395428"/>
    <n v="145.32912718346893"/>
  </r>
  <r>
    <x v="0"/>
    <n v="407"/>
    <n v="4"/>
    <s v="352HYB"/>
    <x v="0"/>
    <x v="0"/>
    <n v="0"/>
    <n v="32"/>
    <m/>
    <m/>
    <x v="4"/>
    <m/>
    <m/>
    <m/>
    <m/>
    <m/>
    <m/>
    <m/>
    <m/>
    <m/>
    <m/>
    <m/>
    <m/>
    <m/>
    <m/>
    <m/>
    <m/>
    <x v="6"/>
    <x v="7"/>
    <m/>
    <m/>
    <m/>
    <m/>
    <n v="58.809778220441764"/>
    <n v="3694.5478873645925"/>
    <m/>
    <m/>
    <m/>
    <m/>
    <x v="2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0"/>
    <x v="20"/>
    <x v="20"/>
    <m/>
    <m/>
    <m/>
    <m/>
    <m/>
    <m/>
    <m/>
    <m/>
    <m/>
    <m/>
    <m/>
    <m/>
    <m/>
    <m/>
    <m/>
    <m/>
    <m/>
    <m/>
    <m/>
    <m/>
    <m/>
    <m/>
    <m/>
    <m/>
    <m/>
    <x v="20"/>
    <m/>
    <m/>
    <m/>
    <m/>
    <m/>
    <m/>
    <m/>
    <m/>
    <m/>
    <m/>
    <m/>
    <m/>
    <x v="20"/>
    <x v="20"/>
    <m/>
    <m/>
    <m/>
    <m/>
    <m/>
    <m/>
    <m/>
    <m/>
    <m/>
    <m/>
    <m/>
    <m/>
    <m/>
    <m/>
    <m/>
    <m/>
    <m/>
    <m/>
    <m/>
    <m/>
    <m/>
    <m/>
    <m/>
    <m/>
    <m/>
    <m/>
    <m/>
    <x v="20"/>
    <x v="1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n v="408"/>
    <n v="4"/>
    <n v="1311"/>
    <x v="6"/>
    <x v="3"/>
    <n v="3"/>
    <n v="30.5"/>
    <m/>
    <m/>
    <x v="4"/>
    <m/>
    <m/>
    <m/>
    <m/>
    <m/>
    <m/>
    <m/>
    <m/>
    <m/>
    <m/>
    <m/>
    <m/>
    <m/>
    <m/>
    <m/>
    <m/>
    <x v="6"/>
    <x v="7"/>
    <m/>
    <m/>
    <m/>
    <m/>
    <n v="218.15787432099671"/>
    <n v="13705.113980593656"/>
    <m/>
    <m/>
    <m/>
    <m/>
    <x v="2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0"/>
    <x v="20"/>
    <x v="20"/>
    <m/>
    <m/>
    <m/>
    <m/>
    <m/>
    <m/>
    <m/>
    <m/>
    <m/>
    <m/>
    <m/>
    <m/>
    <m/>
    <m/>
    <m/>
    <m/>
    <m/>
    <m/>
    <m/>
    <m/>
    <m/>
    <m/>
    <m/>
    <m/>
    <m/>
    <x v="20"/>
    <m/>
    <m/>
    <m/>
    <m/>
    <m/>
    <m/>
    <m/>
    <m/>
    <m/>
    <m/>
    <m/>
    <m/>
    <x v="20"/>
    <x v="20"/>
    <m/>
    <m/>
    <m/>
    <m/>
    <m/>
    <m/>
    <m/>
    <m/>
    <m/>
    <m/>
    <m/>
    <m/>
    <m/>
    <m/>
    <m/>
    <m/>
    <m/>
    <m/>
    <m/>
    <m/>
    <m/>
    <m/>
    <m/>
    <m/>
    <m/>
    <m/>
    <m/>
    <x v="20"/>
    <x v="1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n v="409"/>
    <n v="4"/>
    <n v="3382"/>
    <x v="3"/>
    <x v="3"/>
    <n v="3"/>
    <n v="34"/>
    <m/>
    <m/>
    <x v="4"/>
    <m/>
    <m/>
    <m/>
    <m/>
    <m/>
    <m/>
    <m/>
    <m/>
    <m/>
    <m/>
    <m/>
    <m/>
    <m/>
    <m/>
    <m/>
    <m/>
    <x v="6"/>
    <x v="7"/>
    <m/>
    <m/>
    <m/>
    <m/>
    <n v="161.5572504097909"/>
    <n v="10149.349585243885"/>
    <m/>
    <m/>
    <m/>
    <m/>
    <x v="2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0"/>
    <x v="20"/>
    <x v="20"/>
    <m/>
    <m/>
    <m/>
    <m/>
    <m/>
    <m/>
    <m/>
    <m/>
    <m/>
    <m/>
    <m/>
    <m/>
    <m/>
    <m/>
    <m/>
    <m/>
    <m/>
    <m/>
    <m/>
    <m/>
    <m/>
    <m/>
    <m/>
    <m/>
    <m/>
    <x v="20"/>
    <m/>
    <m/>
    <m/>
    <m/>
    <m/>
    <m/>
    <m/>
    <m/>
    <m/>
    <m/>
    <m/>
    <m/>
    <x v="20"/>
    <x v="20"/>
    <m/>
    <m/>
    <m/>
    <m/>
    <m/>
    <m/>
    <m/>
    <m/>
    <m/>
    <m/>
    <m/>
    <m/>
    <m/>
    <m/>
    <m/>
    <m/>
    <m/>
    <m/>
    <m/>
    <m/>
    <m/>
    <m/>
    <m/>
    <m/>
    <m/>
    <m/>
    <m/>
    <x v="20"/>
    <x v="1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n v="410"/>
    <n v="4"/>
    <n v="3390"/>
    <x v="2"/>
    <x v="3"/>
    <n v="3"/>
    <n v="29"/>
    <m/>
    <m/>
    <x v="4"/>
    <m/>
    <m/>
    <m/>
    <m/>
    <m/>
    <m/>
    <m/>
    <m/>
    <m/>
    <m/>
    <m/>
    <m/>
    <m/>
    <m/>
    <m/>
    <m/>
    <x v="6"/>
    <x v="7"/>
    <m/>
    <m/>
    <m/>
    <m/>
    <n v="134.09788067183649"/>
    <n v="8424.2970595661118"/>
    <m/>
    <m/>
    <m/>
    <m/>
    <x v="2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0"/>
    <x v="20"/>
    <x v="20"/>
    <m/>
    <m/>
    <m/>
    <m/>
    <m/>
    <m/>
    <m/>
    <m/>
    <m/>
    <m/>
    <m/>
    <m/>
    <m/>
    <m/>
    <m/>
    <m/>
    <m/>
    <m/>
    <m/>
    <m/>
    <m/>
    <m/>
    <m/>
    <m/>
    <m/>
    <x v="20"/>
    <m/>
    <m/>
    <m/>
    <m/>
    <m/>
    <m/>
    <m/>
    <m/>
    <m/>
    <m/>
    <m/>
    <m/>
    <x v="20"/>
    <x v="20"/>
    <m/>
    <m/>
    <m/>
    <m/>
    <m/>
    <m/>
    <m/>
    <m/>
    <m/>
    <m/>
    <m/>
    <m/>
    <m/>
    <m/>
    <m/>
    <m/>
    <m/>
    <m/>
    <m/>
    <m/>
    <m/>
    <m/>
    <m/>
    <m/>
    <m/>
    <m/>
    <m/>
    <x v="20"/>
    <x v="1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n v="411"/>
    <n v="4"/>
    <s v="354A"/>
    <x v="1"/>
    <x v="3"/>
    <n v="3"/>
    <n v="30.5"/>
    <m/>
    <m/>
    <x v="4"/>
    <m/>
    <m/>
    <m/>
    <m/>
    <m/>
    <m/>
    <m/>
    <m/>
    <m/>
    <m/>
    <m/>
    <m/>
    <m/>
    <m/>
    <m/>
    <m/>
    <x v="6"/>
    <x v="7"/>
    <m/>
    <m/>
    <m/>
    <m/>
    <n v="105.63234841706787"/>
    <n v="6636.0353922570384"/>
    <m/>
    <m/>
    <m/>
    <m/>
    <x v="2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0"/>
    <x v="20"/>
    <x v="20"/>
    <m/>
    <m/>
    <m/>
    <m/>
    <m/>
    <m/>
    <m/>
    <m/>
    <m/>
    <m/>
    <m/>
    <m/>
    <m/>
    <m/>
    <m/>
    <m/>
    <m/>
    <m/>
    <m/>
    <m/>
    <m/>
    <m/>
    <m/>
    <m/>
    <m/>
    <x v="20"/>
    <m/>
    <m/>
    <m/>
    <m/>
    <m/>
    <m/>
    <m/>
    <m/>
    <m/>
    <m/>
    <m/>
    <m/>
    <x v="20"/>
    <x v="20"/>
    <m/>
    <m/>
    <m/>
    <m/>
    <m/>
    <m/>
    <m/>
    <m/>
    <m/>
    <m/>
    <m/>
    <m/>
    <m/>
    <m/>
    <m/>
    <m/>
    <m/>
    <m/>
    <m/>
    <m/>
    <m/>
    <m/>
    <m/>
    <m/>
    <m/>
    <m/>
    <m/>
    <x v="20"/>
    <x v="1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n v="412"/>
    <n v="4"/>
    <n v="3335"/>
    <x v="5"/>
    <x v="3"/>
    <n v="3"/>
    <n v="30.5"/>
    <m/>
    <m/>
    <x v="4"/>
    <m/>
    <m/>
    <m/>
    <m/>
    <m/>
    <m/>
    <m/>
    <m/>
    <m/>
    <m/>
    <m/>
    <m/>
    <m/>
    <m/>
    <m/>
    <m/>
    <x v="6"/>
    <x v="7"/>
    <m/>
    <m/>
    <m/>
    <m/>
    <n v="211.63649293689585"/>
    <n v="13295.427759281672"/>
    <m/>
    <m/>
    <m/>
    <m/>
    <x v="2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0"/>
    <x v="20"/>
    <x v="20"/>
    <m/>
    <m/>
    <m/>
    <m/>
    <m/>
    <m/>
    <m/>
    <m/>
    <m/>
    <m/>
    <m/>
    <m/>
    <m/>
    <m/>
    <m/>
    <m/>
    <m/>
    <m/>
    <m/>
    <m/>
    <m/>
    <m/>
    <m/>
    <m/>
    <m/>
    <x v="20"/>
    <m/>
    <m/>
    <m/>
    <m/>
    <m/>
    <m/>
    <m/>
    <m/>
    <m/>
    <m/>
    <m/>
    <m/>
    <x v="20"/>
    <x v="20"/>
    <m/>
    <m/>
    <m/>
    <m/>
    <m/>
    <m/>
    <m/>
    <m/>
    <m/>
    <m/>
    <m/>
    <m/>
    <m/>
    <m/>
    <m/>
    <m/>
    <m/>
    <m/>
    <m/>
    <m/>
    <m/>
    <m/>
    <m/>
    <m/>
    <m/>
    <m/>
    <m/>
    <x v="20"/>
    <x v="1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n v="413"/>
    <n v="4"/>
    <s v="34N425"/>
    <x v="4"/>
    <x v="3"/>
    <n v="3"/>
    <n v="32.5"/>
    <m/>
    <m/>
    <x v="4"/>
    <m/>
    <m/>
    <m/>
    <m/>
    <m/>
    <m/>
    <m/>
    <m/>
    <m/>
    <m/>
    <m/>
    <m/>
    <m/>
    <m/>
    <m/>
    <m/>
    <x v="6"/>
    <x v="7"/>
    <m/>
    <m/>
    <m/>
    <m/>
    <n v="203.7638598287331"/>
    <n v="12800.853202160672"/>
    <m/>
    <m/>
    <m/>
    <m/>
    <x v="2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0"/>
    <x v="20"/>
    <x v="20"/>
    <m/>
    <m/>
    <m/>
    <m/>
    <m/>
    <m/>
    <m/>
    <m/>
    <m/>
    <m/>
    <m/>
    <m/>
    <m/>
    <m/>
    <m/>
    <m/>
    <m/>
    <m/>
    <m/>
    <m/>
    <m/>
    <m/>
    <m/>
    <m/>
    <m/>
    <x v="20"/>
    <m/>
    <m/>
    <m/>
    <m/>
    <m/>
    <m/>
    <m/>
    <m/>
    <m/>
    <m/>
    <m/>
    <m/>
    <x v="20"/>
    <x v="20"/>
    <m/>
    <m/>
    <m/>
    <m/>
    <m/>
    <m/>
    <m/>
    <m/>
    <m/>
    <m/>
    <m/>
    <m/>
    <m/>
    <m/>
    <m/>
    <m/>
    <m/>
    <m/>
    <m/>
    <m/>
    <m/>
    <m/>
    <m/>
    <m/>
    <m/>
    <m/>
    <m/>
    <x v="20"/>
    <x v="1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n v="414"/>
    <n v="4"/>
    <s v="352HYB"/>
    <x v="0"/>
    <x v="3"/>
    <n v="3"/>
    <n v="33"/>
    <m/>
    <m/>
    <x v="4"/>
    <m/>
    <m/>
    <m/>
    <m/>
    <m/>
    <m/>
    <m/>
    <m/>
    <m/>
    <m/>
    <m/>
    <m/>
    <m/>
    <m/>
    <m/>
    <m/>
    <x v="6"/>
    <x v="7"/>
    <m/>
    <m/>
    <m/>
    <m/>
    <n v="117.01157993605055"/>
    <n v="7350.9014747425681"/>
    <m/>
    <m/>
    <m/>
    <m/>
    <x v="2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0"/>
    <x v="20"/>
    <x v="20"/>
    <m/>
    <m/>
    <m/>
    <m/>
    <m/>
    <m/>
    <m/>
    <m/>
    <m/>
    <m/>
    <m/>
    <m/>
    <m/>
    <m/>
    <m/>
    <m/>
    <m/>
    <m/>
    <m/>
    <m/>
    <m/>
    <m/>
    <m/>
    <m/>
    <m/>
    <x v="20"/>
    <m/>
    <m/>
    <m/>
    <m/>
    <m/>
    <m/>
    <m/>
    <m/>
    <m/>
    <m/>
    <m/>
    <m/>
    <x v="20"/>
    <x v="20"/>
    <m/>
    <m/>
    <m/>
    <m/>
    <m/>
    <m/>
    <m/>
    <m/>
    <m/>
    <m/>
    <m/>
    <m/>
    <m/>
    <m/>
    <m/>
    <m/>
    <m/>
    <m/>
    <m/>
    <m/>
    <m/>
    <m/>
    <m/>
    <m/>
    <m/>
    <m/>
    <m/>
    <x v="20"/>
    <x v="1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n v="415"/>
    <n v="4"/>
    <s v="354A"/>
    <x v="1"/>
    <x v="2"/>
    <n v="1"/>
    <n v="29"/>
    <m/>
    <m/>
    <x v="4"/>
    <m/>
    <m/>
    <m/>
    <m/>
    <m/>
    <m/>
    <m/>
    <m/>
    <m/>
    <m/>
    <m/>
    <m/>
    <m/>
    <m/>
    <m/>
    <m/>
    <x v="6"/>
    <x v="7"/>
    <m/>
    <m/>
    <m/>
    <m/>
    <n v="93.367024946157514"/>
    <n v="5865.5032411675074"/>
    <m/>
    <m/>
    <m/>
    <m/>
    <x v="2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0"/>
    <x v="20"/>
    <x v="20"/>
    <m/>
    <m/>
    <m/>
    <m/>
    <m/>
    <m/>
    <m/>
    <m/>
    <m/>
    <m/>
    <m/>
    <m/>
    <m/>
    <m/>
    <m/>
    <m/>
    <m/>
    <m/>
    <m/>
    <m/>
    <m/>
    <m/>
    <m/>
    <m/>
    <m/>
    <x v="20"/>
    <m/>
    <m/>
    <m/>
    <m/>
    <m/>
    <m/>
    <m/>
    <m/>
    <m/>
    <m/>
    <m/>
    <m/>
    <x v="20"/>
    <x v="20"/>
    <m/>
    <m/>
    <m/>
    <m/>
    <m/>
    <m/>
    <m/>
    <m/>
    <m/>
    <m/>
    <m/>
    <m/>
    <m/>
    <m/>
    <m/>
    <m/>
    <m/>
    <m/>
    <m/>
    <m/>
    <m/>
    <m/>
    <m/>
    <m/>
    <m/>
    <m/>
    <m/>
    <x v="20"/>
    <x v="1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n v="416"/>
    <n v="4"/>
    <n v="3382"/>
    <x v="3"/>
    <x v="2"/>
    <n v="1"/>
    <n v="32.5"/>
    <m/>
    <m/>
    <x v="4"/>
    <m/>
    <m/>
    <m/>
    <m/>
    <m/>
    <m/>
    <m/>
    <m/>
    <m/>
    <m/>
    <m/>
    <m/>
    <m/>
    <m/>
    <m/>
    <m/>
    <x v="6"/>
    <x v="7"/>
    <m/>
    <m/>
    <m/>
    <m/>
    <n v="136.66450906685284"/>
    <n v="8585.5377885978305"/>
    <m/>
    <m/>
    <m/>
    <m/>
    <x v="2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0"/>
    <x v="20"/>
    <x v="20"/>
    <m/>
    <m/>
    <m/>
    <m/>
    <m/>
    <m/>
    <m/>
    <m/>
    <m/>
    <m/>
    <m/>
    <m/>
    <m/>
    <m/>
    <m/>
    <m/>
    <m/>
    <m/>
    <m/>
    <m/>
    <m/>
    <m/>
    <m/>
    <m/>
    <m/>
    <x v="20"/>
    <m/>
    <m/>
    <m/>
    <m/>
    <m/>
    <m/>
    <m/>
    <m/>
    <m/>
    <m/>
    <m/>
    <m/>
    <x v="20"/>
    <x v="20"/>
    <m/>
    <m/>
    <m/>
    <m/>
    <m/>
    <m/>
    <m/>
    <m/>
    <m/>
    <m/>
    <m/>
    <m/>
    <m/>
    <m/>
    <m/>
    <m/>
    <m/>
    <m/>
    <m/>
    <m/>
    <m/>
    <m/>
    <m/>
    <m/>
    <m/>
    <m/>
    <m/>
    <x v="20"/>
    <x v="1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n v="417"/>
    <n v="4"/>
    <n v="3335"/>
    <x v="5"/>
    <x v="2"/>
    <n v="1"/>
    <n v="28"/>
    <m/>
    <m/>
    <x v="4"/>
    <m/>
    <m/>
    <m/>
    <m/>
    <m/>
    <m/>
    <m/>
    <m/>
    <m/>
    <m/>
    <m/>
    <m/>
    <m/>
    <m/>
    <m/>
    <m/>
    <x v="6"/>
    <x v="7"/>
    <m/>
    <m/>
    <m/>
    <m/>
    <n v="169.63524580837225"/>
    <n v="10656.825412173563"/>
    <m/>
    <m/>
    <m/>
    <m/>
    <x v="2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0"/>
    <x v="20"/>
    <x v="20"/>
    <m/>
    <m/>
    <m/>
    <m/>
    <m/>
    <m/>
    <m/>
    <m/>
    <m/>
    <m/>
    <m/>
    <m/>
    <m/>
    <m/>
    <m/>
    <m/>
    <m/>
    <m/>
    <m/>
    <m/>
    <m/>
    <m/>
    <m/>
    <m/>
    <m/>
    <x v="20"/>
    <m/>
    <m/>
    <m/>
    <m/>
    <m/>
    <m/>
    <m/>
    <m/>
    <m/>
    <m/>
    <m/>
    <m/>
    <x v="20"/>
    <x v="20"/>
    <m/>
    <m/>
    <m/>
    <m/>
    <m/>
    <m/>
    <m/>
    <m/>
    <m/>
    <m/>
    <m/>
    <m/>
    <m/>
    <m/>
    <m/>
    <m/>
    <m/>
    <m/>
    <m/>
    <m/>
    <m/>
    <m/>
    <m/>
    <m/>
    <m/>
    <m/>
    <m/>
    <x v="20"/>
    <x v="1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n v="418"/>
    <n v="4"/>
    <s v="352HYB"/>
    <x v="0"/>
    <x v="2"/>
    <n v="1"/>
    <n v="32"/>
    <m/>
    <m/>
    <x v="4"/>
    <m/>
    <m/>
    <m/>
    <m/>
    <m/>
    <m/>
    <m/>
    <m/>
    <m/>
    <m/>
    <m/>
    <m/>
    <m/>
    <m/>
    <m/>
    <m/>
    <x v="6"/>
    <x v="7"/>
    <m/>
    <m/>
    <m/>
    <m/>
    <n v="95.192552199639834"/>
    <n v="5980.1865142857741"/>
    <m/>
    <m/>
    <m/>
    <m/>
    <x v="2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0"/>
    <x v="20"/>
    <x v="20"/>
    <m/>
    <m/>
    <m/>
    <m/>
    <m/>
    <m/>
    <m/>
    <m/>
    <m/>
    <m/>
    <m/>
    <m/>
    <m/>
    <m/>
    <m/>
    <m/>
    <m/>
    <m/>
    <m/>
    <m/>
    <m/>
    <m/>
    <m/>
    <m/>
    <m/>
    <x v="20"/>
    <m/>
    <m/>
    <m/>
    <m/>
    <m/>
    <m/>
    <m/>
    <m/>
    <m/>
    <m/>
    <m/>
    <m/>
    <x v="20"/>
    <x v="20"/>
    <m/>
    <m/>
    <m/>
    <m/>
    <m/>
    <m/>
    <m/>
    <m/>
    <m/>
    <m/>
    <m/>
    <m/>
    <m/>
    <m/>
    <m/>
    <m/>
    <m/>
    <m/>
    <m/>
    <m/>
    <m/>
    <m/>
    <m/>
    <m/>
    <m/>
    <m/>
    <m/>
    <x v="20"/>
    <x v="1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n v="419"/>
    <n v="4"/>
    <s v="34N425"/>
    <x v="4"/>
    <x v="2"/>
    <n v="1"/>
    <n v="33.5"/>
    <m/>
    <m/>
    <x v="4"/>
    <m/>
    <m/>
    <m/>
    <m/>
    <m/>
    <m/>
    <m/>
    <m/>
    <m/>
    <m/>
    <m/>
    <m/>
    <m/>
    <m/>
    <m/>
    <m/>
    <x v="6"/>
    <x v="7"/>
    <m/>
    <m/>
    <m/>
    <m/>
    <n v="171.2515172832519"/>
    <n v="10758.362818768452"/>
    <m/>
    <m/>
    <m/>
    <m/>
    <x v="2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0"/>
    <x v="20"/>
    <x v="20"/>
    <m/>
    <m/>
    <m/>
    <m/>
    <m/>
    <m/>
    <m/>
    <m/>
    <m/>
    <m/>
    <m/>
    <m/>
    <m/>
    <m/>
    <m/>
    <m/>
    <m/>
    <m/>
    <m/>
    <m/>
    <m/>
    <m/>
    <m/>
    <m/>
    <m/>
    <x v="20"/>
    <m/>
    <m/>
    <m/>
    <m/>
    <m/>
    <m/>
    <m/>
    <m/>
    <m/>
    <m/>
    <m/>
    <m/>
    <x v="20"/>
    <x v="20"/>
    <m/>
    <m/>
    <m/>
    <m/>
    <m/>
    <m/>
    <m/>
    <m/>
    <m/>
    <m/>
    <m/>
    <m/>
    <m/>
    <m/>
    <m/>
    <m/>
    <m/>
    <m/>
    <m/>
    <m/>
    <m/>
    <m/>
    <m/>
    <m/>
    <m/>
    <m/>
    <m/>
    <x v="20"/>
    <x v="1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n v="420"/>
    <n v="1"/>
    <n v="1311"/>
    <x v="6"/>
    <x v="2"/>
    <n v="1"/>
    <n v="33"/>
    <m/>
    <n v="0"/>
    <x v="2"/>
    <n v="11.6"/>
    <n v="11.9"/>
    <n v="10.3"/>
    <n v="-0.30000000000000071"/>
    <n v="1.5999999999999996"/>
    <n v="1.2999999999999989"/>
    <m/>
    <n v="5.01"/>
    <n v="3.8159999999999998"/>
    <n v="3.5060000000000002"/>
    <n v="3.1079999999999997"/>
    <n v="3.6979999999999995"/>
    <n v="5.1579999999999995"/>
    <m/>
    <m/>
    <m/>
    <x v="2"/>
    <x v="2"/>
    <n v="43.4"/>
    <n v="43.3"/>
    <n v="44.8"/>
    <n v="40.9"/>
    <n v="222.42910816513947"/>
    <n v="13973.441433150392"/>
    <n v="257.12482239725284"/>
    <n v="0"/>
    <n v="578"/>
    <n v="578"/>
    <x v="103"/>
    <n v="0.92781409941262549"/>
    <n v="2883.2840203420101"/>
    <n v="3365.1699290342681"/>
    <n v="0.31563527019342896"/>
    <n v="6248.7695846464721"/>
    <n v="11.11087727932035"/>
    <n v="3422.120081879717"/>
    <n v="6090.745833804267"/>
    <n v="148.81513016614551"/>
    <n v="9.7326350952542402"/>
    <n v="9671.4136809453848"/>
    <n v="504.88337426007143"/>
    <n v="3889.1899646147467"/>
    <n v="5985.2083266919562"/>
    <n v="2072.1094073767094"/>
    <n v="3.0284675953967288"/>
    <n v="11949.536166278811"/>
    <n v="244.4745783070652"/>
    <n v="207.10204412122056"/>
    <n v="228.03066326529355"/>
    <n v="38.488290109836207"/>
    <n v="42.460898430457249"/>
    <n v="194.68399319785706"/>
    <n v="-9.5943188283918897"/>
    <n v="1.1671309192200556"/>
    <n v="1.7798165137614679"/>
    <n v="1.5389344262295082"/>
    <n v="46.141628064289293"/>
    <n v="35.383866255478004"/>
    <n v="32.546786004882009"/>
    <n v="53.853320776983878"/>
    <n v="62.976789482226906"/>
    <n v="50.087369446037691"/>
    <n v="3739.5099461251557"/>
    <n v="4281.819830087029"/>
    <n v="9122.1378988810611"/>
    <n v="12029.416453974252"/>
    <n v="1100.8081226688771"/>
    <n v="21894.749792789062"/>
    <n v="1.1450216450216451"/>
    <n v="17.079482439926061"/>
    <n v="19.556377079482441"/>
    <n v="-317.38986424543873"/>
    <n v="1808.926003717238"/>
    <n v="390.72801680292287"/>
    <n v="149.68001848959102"/>
    <n v="1703.3884966049272"/>
    <n v="1853.0685150945183"/>
    <n v="12223.336111843677"/>
    <n v="55.827704027334349"/>
    <n v="2.2001242637634277"/>
    <n v="0.56657397747039795"/>
    <n v="6.3677420619999996"/>
    <n v="1.3206137010228194"/>
    <n v="5.3859043121337891"/>
    <n v="1.5172171592712402"/>
    <n v="0.32604247331619263"/>
    <n v="3.3136155605316162"/>
    <n v="3.3136155605316162"/>
    <n v="0.79650273905077451"/>
    <n v="2.2602787017822266"/>
    <n v="2.1604170799255371"/>
    <n v="0.36583599448204041"/>
    <n v="1.3303210735321045"/>
    <n v="1.3303210735321045"/>
    <n v="1.1174054395723323"/>
    <n v="0.91836893558502197"/>
    <n v="0.41364076733589172"/>
    <n v="0.63841430637935892"/>
    <n v="0.90052700042724609"/>
    <n v="0.5616949200630188"/>
    <n v="0.76075396217061841"/>
    <n v="63.435831324758205"/>
    <n v="19.066177115567221"/>
    <n v="2.0098839862614324E-2"/>
    <n v="82.522107280188038"/>
    <n v="0.59842121850280816"/>
    <n v="51.92099309314608"/>
    <n v="19.858418359938391"/>
    <n v="4.9311613096107765"/>
    <n v="0.32250211096610554"/>
    <n v="77.033074873661334"/>
    <n v="11.411771377239843"/>
    <n v="84.022724266286943"/>
    <n v="21.896046403775408"/>
    <n v="27.565708112973567"/>
    <n v="4.0288342626653671E-2"/>
    <n v="133.52476712566258"/>
    <n v="-0.392073743323336"/>
    <n v="5.1356083865455675"/>
    <n v="2.0401063938189816"/>
    <n v="-0.82248844511515173"/>
    <n v="2.9183391975582604"/>
    <n v="5.6588660312226376E-2"/>
    <n v="0.1852389130760925"/>
    <n v="0.30055848118326672"/>
    <n v="0.38247377750098999"/>
    <n v="0.26059672064883188"/>
    <n v="76.871317778366915"/>
    <n v="67.400909516203896"/>
    <n v="62.926695979339655"/>
    <n v="23.104326518022209"/>
    <n v="25.779080469664926"/>
    <n v="16.398490613481947"/>
    <n v="34.342497688325622"/>
    <n v="17.711352401112361"/>
    <n v="58.237033394110156"/>
    <n v="108.32814316187591"/>
    <n v="6.1831833046721671"/>
    <n v="166.56517655598606"/>
    <n v="0.51572697367125842"/>
    <x v="103"/>
    <x v="103"/>
    <x v="103"/>
    <n v="17.578495404820458"/>
    <n v="2.1470659588260297"/>
    <n v="8.1872172266342513"/>
    <n v="19.725561363646477"/>
    <n v="89.115311248971665"/>
    <n v="10.884688751028387"/>
    <n v="47.681737275952187"/>
    <n v="49.680226577961321"/>
    <n v="4.184694002663047"/>
    <n v="32.101731173140863"/>
    <n v="-2.0376280438370173"/>
    <n v="-2.0376280438370173"/>
    <n v="-32.101731173140863"/>
    <n v="-61.828037679384273"/>
    <n v="-10.260777101703376"/>
    <n v="-94.90290856975578"/>
    <n v="89.532101682324722"/>
    <n v="53.751992783576284"/>
    <n v="0.76513990140382082"/>
    <n v="0.54242493020319449"/>
    <n v="0.82290888587312028"/>
    <n v="1.7259767770571854"/>
    <n v="1.4684110089711429"/>
    <n v="1.3578726135479096"/>
    <n v="54.942013806141269"/>
    <x v="103"/>
    <n v="16.432887167015274"/>
    <n v="72.220476708893059"/>
    <n v="21.289225647507479"/>
    <n v="173.76019721448469"/>
    <n v="102.45110972477065"/>
    <n v="79.913813114754106"/>
    <n v="1.2661842579792058"/>
    <n v="1.4809182285552218"/>
    <n v="2.7034338567016398"/>
    <n v="63.154436383364839"/>
    <m/>
    <m/>
    <x v="103"/>
    <x v="103"/>
    <n v="89.188132106444911"/>
    <n v="59.127131394256502"/>
    <n v="11.206896551724128"/>
    <n v="82.648976590077737"/>
    <n v="1.136676262291261"/>
    <n v="77.188750023602751"/>
    <n v="96.714136809453862"/>
    <n v="218.94749792789062"/>
    <n v="35.9"/>
    <n v="41.9"/>
    <n v="3.9300000000000003E-3"/>
    <n v="77.803930000000008"/>
    <n v="0.13727"/>
    <n v="43.6"/>
    <n v="77.599999999999994"/>
    <n v="1.8960000000000001"/>
    <n v="0.124"/>
    <n v="123.22"/>
    <n v="6.5300000000000011"/>
    <n v="48.8"/>
    <n v="75.099999999999994"/>
    <n v="26"/>
    <n v="3.7999999999999999E-2"/>
    <n v="149.93800000000002"/>
    <n v="46.2"/>
    <n v="52.9"/>
    <n v="112.7"/>
    <x v="103"/>
    <x v="84"/>
    <n v="270.5"/>
    <n v="-2.6000000000000014"/>
    <n v="24.699999999999996"/>
    <n v="22.099999999999994"/>
    <n v="147.28"/>
    <n v="54.447319778188543"/>
    <n v="0.78984461069107048"/>
    <n v="0.23739449656009673"/>
    <n v="2.502522630366E-4"/>
    <n v="1.0274893595142036"/>
    <n v="7.3932308492660531E-3"/>
    <n v="0.66150668144226077"/>
    <n v="0.25300895929336548"/>
    <n v="6.2826151027679439E-2"/>
    <n v="4.1088832950592034E-3"/>
    <n v="0.98145067505836436"/>
    <n v="0.14759619922637943"/>
    <n v="1.0542835350036621"/>
    <n v="0.27474283185601234"/>
    <n v="0.34588347911834716"/>
    <n v="5.0552200794219963E-4"/>
    <n v="1.6754153679859638"/>
    <n v="0.42428644824028017"/>
    <n v="0.21881596592068672"/>
    <n v="0.71949292328953751"/>
    <n v="1.3383465443819857"/>
    <n v="7.6390509128570552E-2"/>
    <n v="2.0578394676715228"/>
    <n v="0.2372202332019806"/>
    <n v="3.4192993372678754E-2"/>
    <n v="0.27141322657465938"/>
    <n v="87.401869170413065"/>
    <n v="3.9121581377179096E-2"/>
    <n v="1.0763887926131583"/>
    <n v="52.306742558063036"/>
    <n v="1.0303501081573192"/>
    <n v="50.069508547388118"/>
    <n v="0.38242409968555902"/>
    <n v="18.583767378039347"/>
    <n v="0.64792600847176018"/>
    <n v="76.986794823989968"/>
    <n v="131.44854311987461"/>
  </r>
  <r>
    <x v="0"/>
    <n v="421"/>
    <n v="4"/>
    <n v="3390"/>
    <x v="2"/>
    <x v="2"/>
    <n v="1"/>
    <n v="29"/>
    <m/>
    <m/>
    <x v="4"/>
    <m/>
    <m/>
    <m/>
    <m/>
    <m/>
    <m/>
    <m/>
    <m/>
    <m/>
    <m/>
    <m/>
    <m/>
    <m/>
    <m/>
    <m/>
    <m/>
    <x v="6"/>
    <x v="7"/>
    <m/>
    <m/>
    <m/>
    <m/>
    <n v="109.03845576978206"/>
    <n v="6850.0138683692494"/>
    <m/>
    <m/>
    <m/>
    <m/>
    <x v="2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0"/>
    <x v="20"/>
    <x v="20"/>
    <m/>
    <m/>
    <m/>
    <m/>
    <m/>
    <m/>
    <m/>
    <m/>
    <m/>
    <m/>
    <m/>
    <m/>
    <m/>
    <m/>
    <m/>
    <m/>
    <m/>
    <m/>
    <m/>
    <m/>
    <m/>
    <m/>
    <m/>
    <m/>
    <m/>
    <x v="20"/>
    <m/>
    <m/>
    <m/>
    <m/>
    <m/>
    <m/>
    <m/>
    <m/>
    <m/>
    <m/>
    <m/>
    <m/>
    <x v="20"/>
    <x v="20"/>
    <m/>
    <m/>
    <m/>
    <m/>
    <m/>
    <m/>
    <m/>
    <m/>
    <m/>
    <m/>
    <m/>
    <m/>
    <m/>
    <m/>
    <m/>
    <m/>
    <m/>
    <m/>
    <m/>
    <m/>
    <m/>
    <m/>
    <m/>
    <m/>
    <m/>
    <m/>
    <m/>
    <x v="20"/>
    <x v="1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n v="422"/>
    <n v="4"/>
    <s v="354A"/>
    <x v="1"/>
    <x v="4"/>
    <n v="2"/>
    <n v="30.5"/>
    <m/>
    <m/>
    <x v="4"/>
    <m/>
    <m/>
    <m/>
    <m/>
    <m/>
    <m/>
    <m/>
    <m/>
    <m/>
    <m/>
    <m/>
    <m/>
    <m/>
    <m/>
    <m/>
    <m/>
    <x v="6"/>
    <x v="7"/>
    <m/>
    <m/>
    <m/>
    <m/>
    <n v="96.521570056966439"/>
    <n v="6063.6780741187458"/>
    <m/>
    <m/>
    <m/>
    <m/>
    <x v="2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0"/>
    <x v="20"/>
    <x v="20"/>
    <m/>
    <m/>
    <m/>
    <m/>
    <m/>
    <m/>
    <m/>
    <m/>
    <m/>
    <m/>
    <m/>
    <m/>
    <m/>
    <m/>
    <m/>
    <m/>
    <m/>
    <m/>
    <m/>
    <m/>
    <m/>
    <m/>
    <m/>
    <m/>
    <m/>
    <x v="20"/>
    <m/>
    <m/>
    <m/>
    <m/>
    <m/>
    <m/>
    <m/>
    <m/>
    <m/>
    <m/>
    <m/>
    <m/>
    <x v="20"/>
    <x v="20"/>
    <m/>
    <m/>
    <m/>
    <m/>
    <m/>
    <m/>
    <m/>
    <m/>
    <m/>
    <m/>
    <m/>
    <m/>
    <m/>
    <m/>
    <m/>
    <m/>
    <m/>
    <m/>
    <m/>
    <m/>
    <m/>
    <m/>
    <m/>
    <m/>
    <m/>
    <m/>
    <m/>
    <x v="20"/>
    <x v="1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n v="423"/>
    <n v="4"/>
    <n v="3390"/>
    <x v="2"/>
    <x v="4"/>
    <n v="2"/>
    <n v="33"/>
    <m/>
    <m/>
    <x v="4"/>
    <m/>
    <m/>
    <m/>
    <m/>
    <m/>
    <m/>
    <m/>
    <m/>
    <m/>
    <m/>
    <m/>
    <m/>
    <m/>
    <m/>
    <m/>
    <m/>
    <x v="6"/>
    <x v="7"/>
    <m/>
    <m/>
    <m/>
    <m/>
    <n v="134.26734346429492"/>
    <n v="8434.9430511139362"/>
    <m/>
    <m/>
    <m/>
    <m/>
    <x v="2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0"/>
    <x v="20"/>
    <x v="20"/>
    <m/>
    <m/>
    <m/>
    <m/>
    <m/>
    <m/>
    <m/>
    <m/>
    <m/>
    <m/>
    <m/>
    <m/>
    <m/>
    <m/>
    <m/>
    <m/>
    <m/>
    <m/>
    <m/>
    <m/>
    <m/>
    <m/>
    <m/>
    <m/>
    <m/>
    <x v="20"/>
    <m/>
    <m/>
    <m/>
    <m/>
    <m/>
    <m/>
    <m/>
    <m/>
    <m/>
    <m/>
    <m/>
    <m/>
    <x v="20"/>
    <x v="20"/>
    <m/>
    <m/>
    <m/>
    <m/>
    <m/>
    <m/>
    <m/>
    <m/>
    <m/>
    <m/>
    <m/>
    <m/>
    <m/>
    <m/>
    <m/>
    <m/>
    <m/>
    <m/>
    <m/>
    <m/>
    <m/>
    <m/>
    <m/>
    <m/>
    <m/>
    <m/>
    <m/>
    <x v="20"/>
    <x v="1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n v="424"/>
    <n v="4"/>
    <n v="3382"/>
    <x v="3"/>
    <x v="4"/>
    <n v="2"/>
    <n v="32"/>
    <m/>
    <m/>
    <x v="4"/>
    <m/>
    <m/>
    <m/>
    <m/>
    <m/>
    <m/>
    <m/>
    <m/>
    <m/>
    <m/>
    <m/>
    <m/>
    <m/>
    <m/>
    <m/>
    <m/>
    <x v="6"/>
    <x v="7"/>
    <m/>
    <m/>
    <m/>
    <m/>
    <n v="148.05262580763718"/>
    <n v="9300.9620584873828"/>
    <m/>
    <m/>
    <m/>
    <m/>
    <x v="2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0"/>
    <x v="20"/>
    <x v="20"/>
    <m/>
    <m/>
    <m/>
    <m/>
    <m/>
    <m/>
    <m/>
    <m/>
    <m/>
    <m/>
    <m/>
    <m/>
    <m/>
    <m/>
    <m/>
    <m/>
    <m/>
    <m/>
    <m/>
    <m/>
    <m/>
    <m/>
    <m/>
    <m/>
    <m/>
    <x v="20"/>
    <m/>
    <m/>
    <m/>
    <m/>
    <m/>
    <m/>
    <m/>
    <m/>
    <m/>
    <m/>
    <m/>
    <m/>
    <x v="20"/>
    <x v="20"/>
    <m/>
    <m/>
    <m/>
    <m/>
    <m/>
    <m/>
    <m/>
    <m/>
    <m/>
    <m/>
    <m/>
    <m/>
    <m/>
    <m/>
    <m/>
    <m/>
    <m/>
    <m/>
    <m/>
    <m/>
    <m/>
    <m/>
    <m/>
    <m/>
    <m/>
    <m/>
    <m/>
    <x v="20"/>
    <x v="1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n v="425"/>
    <n v="4"/>
    <n v="3335"/>
    <x v="5"/>
    <x v="4"/>
    <n v="2"/>
    <n v="30.5"/>
    <m/>
    <m/>
    <x v="4"/>
    <m/>
    <m/>
    <m/>
    <m/>
    <m/>
    <m/>
    <m/>
    <m/>
    <m/>
    <m/>
    <m/>
    <m/>
    <m/>
    <m/>
    <m/>
    <m/>
    <x v="6"/>
    <x v="7"/>
    <m/>
    <m/>
    <m/>
    <m/>
    <n v="214.91146081958172"/>
    <n v="13501.167791607764"/>
    <m/>
    <m/>
    <m/>
    <m/>
    <x v="2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0"/>
    <x v="20"/>
    <x v="20"/>
    <m/>
    <m/>
    <m/>
    <m/>
    <m/>
    <m/>
    <m/>
    <m/>
    <m/>
    <m/>
    <m/>
    <m/>
    <m/>
    <m/>
    <m/>
    <m/>
    <m/>
    <m/>
    <m/>
    <m/>
    <m/>
    <m/>
    <m/>
    <m/>
    <m/>
    <x v="20"/>
    <m/>
    <m/>
    <m/>
    <m/>
    <m/>
    <m/>
    <m/>
    <m/>
    <m/>
    <m/>
    <m/>
    <m/>
    <x v="20"/>
    <x v="20"/>
    <m/>
    <m/>
    <m/>
    <m/>
    <m/>
    <m/>
    <m/>
    <m/>
    <m/>
    <m/>
    <m/>
    <m/>
    <m/>
    <m/>
    <m/>
    <m/>
    <m/>
    <m/>
    <m/>
    <m/>
    <m/>
    <m/>
    <m/>
    <m/>
    <m/>
    <m/>
    <m/>
    <x v="20"/>
    <x v="1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n v="426"/>
    <n v="4"/>
    <n v="1311"/>
    <x v="6"/>
    <x v="4"/>
    <n v="2"/>
    <n v="32.5"/>
    <m/>
    <m/>
    <x v="4"/>
    <m/>
    <m/>
    <m/>
    <m/>
    <m/>
    <m/>
    <m/>
    <m/>
    <m/>
    <m/>
    <m/>
    <m/>
    <m/>
    <m/>
    <m/>
    <m/>
    <x v="6"/>
    <x v="7"/>
    <m/>
    <m/>
    <m/>
    <m/>
    <n v="240.76762916387963"/>
    <n v="15125.503999333247"/>
    <m/>
    <m/>
    <m/>
    <m/>
    <x v="2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0"/>
    <x v="20"/>
    <x v="20"/>
    <m/>
    <m/>
    <m/>
    <m/>
    <m/>
    <m/>
    <m/>
    <m/>
    <m/>
    <m/>
    <m/>
    <m/>
    <m/>
    <m/>
    <m/>
    <m/>
    <m/>
    <m/>
    <m/>
    <m/>
    <m/>
    <m/>
    <m/>
    <m/>
    <m/>
    <x v="20"/>
    <m/>
    <m/>
    <m/>
    <m/>
    <m/>
    <m/>
    <m/>
    <m/>
    <m/>
    <m/>
    <m/>
    <m/>
    <x v="20"/>
    <x v="20"/>
    <m/>
    <m/>
    <m/>
    <m/>
    <m/>
    <m/>
    <m/>
    <m/>
    <m/>
    <m/>
    <m/>
    <m/>
    <m/>
    <m/>
    <m/>
    <m/>
    <m/>
    <m/>
    <m/>
    <m/>
    <m/>
    <m/>
    <m/>
    <m/>
    <m/>
    <m/>
    <m/>
    <x v="20"/>
    <x v="1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n v="427"/>
    <n v="4"/>
    <s v="352HYB"/>
    <x v="0"/>
    <x v="4"/>
    <n v="2"/>
    <n v="32.5"/>
    <m/>
    <m/>
    <x v="4"/>
    <m/>
    <m/>
    <m/>
    <m/>
    <m/>
    <m/>
    <m/>
    <m/>
    <m/>
    <m/>
    <m/>
    <m/>
    <m/>
    <m/>
    <m/>
    <m/>
    <x v="6"/>
    <x v="7"/>
    <m/>
    <m/>
    <m/>
    <m/>
    <n v="119.80878223822999"/>
    <n v="7526.627317770085"/>
    <m/>
    <m/>
    <m/>
    <m/>
    <x v="2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0"/>
    <x v="20"/>
    <x v="20"/>
    <m/>
    <m/>
    <m/>
    <m/>
    <m/>
    <m/>
    <m/>
    <m/>
    <m/>
    <m/>
    <m/>
    <m/>
    <m/>
    <m/>
    <m/>
    <m/>
    <m/>
    <m/>
    <m/>
    <m/>
    <m/>
    <m/>
    <m/>
    <m/>
    <m/>
    <x v="20"/>
    <m/>
    <m/>
    <m/>
    <m/>
    <m/>
    <m/>
    <m/>
    <m/>
    <m/>
    <m/>
    <m/>
    <m/>
    <x v="20"/>
    <x v="20"/>
    <m/>
    <m/>
    <m/>
    <m/>
    <m/>
    <m/>
    <m/>
    <m/>
    <m/>
    <m/>
    <m/>
    <m/>
    <m/>
    <m/>
    <m/>
    <m/>
    <m/>
    <m/>
    <m/>
    <m/>
    <m/>
    <m/>
    <m/>
    <m/>
    <m/>
    <m/>
    <m/>
    <x v="20"/>
    <x v="1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n v="428"/>
    <n v="4"/>
    <s v="34N425"/>
    <x v="4"/>
    <x v="4"/>
    <n v="2"/>
    <n v="32.5"/>
    <m/>
    <m/>
    <x v="4"/>
    <m/>
    <m/>
    <m/>
    <m/>
    <m/>
    <m/>
    <m/>
    <m/>
    <m/>
    <m/>
    <m/>
    <m/>
    <m/>
    <m/>
    <m/>
    <m/>
    <x v="6"/>
    <x v="7"/>
    <m/>
    <m/>
    <m/>
    <m/>
    <n v="200.78872255503691"/>
    <n v="12613.949128352529"/>
    <m/>
    <m/>
    <m/>
    <m/>
    <x v="2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0"/>
    <x v="20"/>
    <x v="20"/>
    <m/>
    <m/>
    <m/>
    <m/>
    <m/>
    <m/>
    <m/>
    <m/>
    <m/>
    <m/>
    <m/>
    <m/>
    <m/>
    <m/>
    <m/>
    <m/>
    <m/>
    <m/>
    <m/>
    <m/>
    <m/>
    <m/>
    <m/>
    <m/>
    <m/>
    <x v="20"/>
    <m/>
    <m/>
    <m/>
    <m/>
    <m/>
    <m/>
    <m/>
    <m/>
    <m/>
    <m/>
    <m/>
    <m/>
    <x v="20"/>
    <x v="20"/>
    <m/>
    <m/>
    <m/>
    <m/>
    <m/>
    <m/>
    <m/>
    <m/>
    <m/>
    <m/>
    <m/>
    <m/>
    <m/>
    <m/>
    <m/>
    <m/>
    <m/>
    <m/>
    <m/>
    <m/>
    <m/>
    <m/>
    <m/>
    <m/>
    <m/>
    <m/>
    <m/>
    <x v="20"/>
    <x v="1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n v="429"/>
    <n v="4"/>
    <n v="3390"/>
    <x v="2"/>
    <x v="1"/>
    <n v="4"/>
    <n v="31.5"/>
    <m/>
    <m/>
    <x v="4"/>
    <m/>
    <m/>
    <m/>
    <m/>
    <m/>
    <m/>
    <m/>
    <m/>
    <m/>
    <m/>
    <m/>
    <m/>
    <m/>
    <m/>
    <m/>
    <m/>
    <x v="6"/>
    <x v="7"/>
    <m/>
    <m/>
    <m/>
    <m/>
    <n v="132.55222669851889"/>
    <n v="8327.1959856543544"/>
    <m/>
    <m/>
    <m/>
    <m/>
    <x v="2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0"/>
    <x v="20"/>
    <x v="20"/>
    <m/>
    <m/>
    <m/>
    <m/>
    <m/>
    <m/>
    <m/>
    <m/>
    <m/>
    <m/>
    <m/>
    <m/>
    <m/>
    <m/>
    <m/>
    <m/>
    <m/>
    <m/>
    <m/>
    <m/>
    <m/>
    <m/>
    <m/>
    <m/>
    <m/>
    <x v="20"/>
    <m/>
    <m/>
    <m/>
    <m/>
    <m/>
    <m/>
    <m/>
    <m/>
    <m/>
    <m/>
    <m/>
    <m/>
    <x v="20"/>
    <x v="20"/>
    <m/>
    <m/>
    <m/>
    <m/>
    <m/>
    <m/>
    <m/>
    <m/>
    <m/>
    <m/>
    <m/>
    <m/>
    <m/>
    <m/>
    <m/>
    <m/>
    <m/>
    <m/>
    <m/>
    <m/>
    <m/>
    <m/>
    <m/>
    <m/>
    <m/>
    <m/>
    <m/>
    <x v="20"/>
    <x v="1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n v="430"/>
    <n v="3"/>
    <s v="34N425"/>
    <x v="4"/>
    <x v="1"/>
    <n v="4"/>
    <n v="29.5"/>
    <m/>
    <n v="6"/>
    <x v="2"/>
    <n v="12.3"/>
    <n v="11.8"/>
    <n v="8.6999999999999993"/>
    <n v="0.5"/>
    <n v="3.1000000000000014"/>
    <n v="3.6000000000000014"/>
    <m/>
    <n v="6.5900000000000007"/>
    <n v="4.5839999999999996"/>
    <n v="4.8680000000000003"/>
    <n v="5.3679999999999994"/>
    <n v="5.1240000000000006"/>
    <n v="4.7959999999999994"/>
    <m/>
    <m/>
    <m/>
    <x v="3"/>
    <x v="3"/>
    <n v="63.5"/>
    <n v="59"/>
    <n v="58.3"/>
    <n v="39.1"/>
    <n v="216.30050028091293"/>
    <n v="13588.430028647512"/>
    <n v="274.95617482452172"/>
    <n v="0"/>
    <n v="616.29999999999995"/>
    <n v="616.29999999999995"/>
    <x v="104"/>
    <n v="1"/>
    <n v="3163.1064059576283"/>
    <n v="3900.9029373720623"/>
    <n v="3.0367391277047306"/>
    <n v="7067.0460824573956"/>
    <n v="59.27340139131865"/>
    <n v="3896.8027661114234"/>
    <n v="6633.8428042134947"/>
    <n v="140.87251269553599"/>
    <n v="32.396038869061243"/>
    <n v="10703.914121889517"/>
    <n v="1501.4437923612691"/>
    <n v="5068.6983965061045"/>
    <n v="7690.7137619943251"/>
    <n v="3708.2788740476262"/>
    <n v="3.9051292677484133"/>
    <n v="16471.596161815803"/>
    <n v="330.62436722110192"/>
    <n v="411.97728856616334"/>
    <n v="376.18200317433627"/>
    <n v="66.699669104890461"/>
    <n v="83.706830742477223"/>
    <n v="248.44907880376658"/>
    <n v="75.490782698630738"/>
    <n v="1.2332506203473943"/>
    <n v="1.7023809523809523"/>
    <n v="1.5172955974842768"/>
    <n v="44.758536580219015"/>
    <n v="36.405400134353258"/>
    <n v="30.772357133525901"/>
    <n v="55.198493003396642"/>
    <n v="61.975859752529949"/>
    <n v="46.690762002912734"/>
    <n v="5244.22751249661"/>
    <n v="5965.994016829768"/>
    <n v="12480.165125558135"/>
    <n v="13933.742701928106"/>
    <n v="1142.9492366085817"/>
    <n v="27195.065529089567"/>
    <n v="1.137630662020906"/>
    <n v="19.283746556473826"/>
    <n v="21.937781361284689"/>
    <n v="-1347.4247463851866"/>
    <n v="667.84878738372663"/>
    <n v="-1949.519555233217"/>
    <n v="-175.52911599050549"/>
    <n v="1724.719745164557"/>
    <n v="1549.1906291740515"/>
    <n v="16491.15140720005"/>
    <n v="60.640234124679971"/>
    <n v="3.2494289875030518"/>
    <n v="1.6063406467437744"/>
    <n v="6.7548775670000003"/>
    <n v="2.3439752905401643"/>
    <n v="3.9422366619110107"/>
    <n v="2.7972908020019531"/>
    <n v="1.0052495002746582"/>
    <n v="3.1743063926696777"/>
    <n v="3.1743063926696777"/>
    <n v="1.6927607007348748"/>
    <n v="2.1002843379974365"/>
    <n v="2.6201314926147461"/>
    <n v="0.70546966791152954"/>
    <n v="1.4233580827713013"/>
    <n v="1.4233580827713013"/>
    <n v="1.456445899298743"/>
    <n v="1.0533432960510254"/>
    <n v="0.35527142882347107"/>
    <n v="0.64809907176702297"/>
    <n v="1.2244617938995361"/>
    <n v="0.38922491669654846"/>
    <n v="0.92478979287654683"/>
    <n v="102.78289646075312"/>
    <n v="62.661789473029273"/>
    <n v="0.20512801010563836"/>
    <n v="165.64981394388803"/>
    <n v="2.3366977604102352"/>
    <n v="109.00490534859253"/>
    <n v="66.686671638362526"/>
    <n v="4.4717251760088024"/>
    <n v="1.0283495327923646"/>
    <n v="181.19165169575621"/>
    <n v="31.534588814798486"/>
    <n v="132.80656295251509"/>
    <n v="54.255652836767666"/>
    <n v="52.782087085457491"/>
    <n v="5.5583973075164765E-2"/>
    <n v="239.89988684781542"/>
    <n v="1.4128943410789248"/>
    <n v="4.1934453680042294"/>
    <n v="2.9700029161570956"/>
    <n v="0.56563717162176441"/>
    <n v="1.7001184002801832"/>
    <n v="0.36589837866665936"/>
    <n v="-0.88792991439963287"/>
    <n v="0.60965191321453183"/>
    <n v="0.61177679504515603"/>
    <n v="0.40853141313631269"/>
    <n v="62.048301784129769"/>
    <n v="60.160004243255983"/>
    <n v="55.359160313720032"/>
    <n v="37.827865894407367"/>
    <n v="36.804494585842129"/>
    <n v="22.615955993003727"/>
    <n v="55.239718932546488"/>
    <n v="21.195472187113911"/>
    <n v="80.883834333733986"/>
    <n v="170.6133558453746"/>
    <n v="4.4486432140735888"/>
    <n v="251.4971901791086"/>
    <n v="0.38369985576856053"/>
    <x v="104"/>
    <x v="104"/>
    <x v="104"/>
    <n v="53.765186416046042"/>
    <n v="45.491199451248619"/>
    <n v="1.1818810465453735"/>
    <n v="99.256385867294654"/>
    <n v="54.167987224449078"/>
    <n v="45.832012775550936"/>
    <n v="106.17838145554877"/>
    <n v="77.566844019968613"/>
    <n v="33.060180649653759"/>
    <n v="23.801657603922571"/>
    <n v="12.43101880159486"/>
    <n v="12.43101880159486"/>
    <n v="-23.801657603922564"/>
    <n v="-21.835400460012316"/>
    <n v="18.640934531876869"/>
    <n v="27.32620584101495"/>
    <n v="70.305538483352393"/>
    <n v="27.954800780590404"/>
    <n v="1.421320904938713"/>
    <n v="1.1968712054306838"/>
    <n v="1.2078350936493383"/>
    <n v="1.6491527581107632"/>
    <n v="1.4143215185177336"/>
    <n v="1.2058317455392482"/>
    <n v="51.236290227077006"/>
    <x v="104"/>
    <n v="29.11690724181981"/>
    <n v="55.40317445298264"/>
    <n v="63.004254268125379"/>
    <n v="208.33949776674942"/>
    <n v="124.92292507936509"/>
    <n v="105.9049006289308"/>
    <n v="1.5596797641995919"/>
    <n v="2.2392133391247437"/>
    <n v="2.4740417837651845"/>
    <n v="73.152149185122568"/>
    <m/>
    <m/>
    <x v="104"/>
    <x v="104"/>
    <n v="31.783670809146951"/>
    <n v="58.405881678981928"/>
    <n v="29.268292682926838"/>
    <n v="41.207523370602757"/>
    <n v="0.97588533531385457"/>
    <n v="46.214192327247986"/>
    <n v="107.03914121889517"/>
    <n v="271.95065529089567"/>
    <n v="40.299999999999997"/>
    <n v="49.7"/>
    <n v="3.8690000000000002E-2"/>
    <n v="90.038690000000003"/>
    <n v="0.74946000000000002"/>
    <n v="50.4"/>
    <n v="85.8"/>
    <n v="1.8219999999999998"/>
    <n v="0.41900000000000004"/>
    <n v="138.441"/>
    <n v="17.97"/>
    <n v="63.6"/>
    <n v="96.5"/>
    <n v="46.53"/>
    <n v="4.9000000000000002E-2"/>
    <n v="206.679"/>
    <n v="57.4"/>
    <n v="65.3"/>
    <n v="136.6"/>
    <x v="104"/>
    <x v="85"/>
    <n v="317.10000000000002"/>
    <n v="-7"/>
    <n v="20.5"/>
    <n v="13.5"/>
    <n v="178.65900000000002"/>
    <n v="56.341532639545889"/>
    <n v="1.3095198819637297"/>
    <n v="0.79835130143165589"/>
    <n v="2.6134621306723002E-3"/>
    <n v="2.110484645526058"/>
    <n v="2.9545486886358264E-2"/>
    <n v="1.4098345642089845"/>
    <n v="0.86250407123565676"/>
    <n v="5.7835862474441523E-2"/>
    <n v="1.330034378528595E-2"/>
    <n v="2.343474841704368"/>
    <n v="0.3774210955381393"/>
    <n v="1.6664036293029785"/>
    <n v="0.68077822953462597"/>
    <n v="0.66228851591348648"/>
    <n v="6.9744546055793759E-4"/>
    <n v="3.0101678202116493"/>
    <n v="0.60461905193328858"/>
    <n v="0.23199224302172661"/>
    <n v="0.88530333203375333"/>
    <n v="2.0749177393806404"/>
    <n v="5.4102263420820237E-2"/>
    <n v="2.9325084332115305"/>
    <n v="0.80521551227569588"/>
    <n v="0.63051182821393015"/>
    <n v="1.4357273404896262"/>
    <n v="56.084152580189297"/>
    <n v="1.1242245789707215"/>
    <n v="0.5890335915071625"/>
    <n v="20.086339218540068"/>
    <n v="0.82202378768547257"/>
    <n v="28.031421099281712"/>
    <n v="-7.7659387000118763E-2"/>
    <n v="-2.6482238250571797"/>
    <n v="0.89968317468559134"/>
    <n v="39.617174796088314"/>
    <n v="108.13268136205447"/>
  </r>
  <r>
    <x v="0"/>
    <n v="431"/>
    <n v="3"/>
    <s v="354A"/>
    <x v="1"/>
    <x v="1"/>
    <n v="4"/>
    <n v="31"/>
    <m/>
    <n v="0"/>
    <x v="2"/>
    <n v="12.1"/>
    <n v="11.3"/>
    <n v="6"/>
    <n v="0.79999999999999893"/>
    <n v="5.3000000000000007"/>
    <n v="6.1"/>
    <m/>
    <n v="6.5920000000000005"/>
    <n v="4.8499999999999996"/>
    <n v="4.4979999999999993"/>
    <n v="5.14"/>
    <n v="4.952"/>
    <n v="3.0840000000000001"/>
    <n v="16.399999999999999"/>
    <n v="53"/>
    <n v="872"/>
    <x v="5"/>
    <x v="1"/>
    <n v="53.5"/>
    <n v="50.7"/>
    <n v="52.5"/>
    <n v="30.4"/>
    <n v="111.6960758516349"/>
    <n v="7016.9708771514079"/>
    <n v="218.93597123014752"/>
    <n v="10"/>
    <n v="457.7"/>
    <n v="508.55555555555554"/>
    <x v="105"/>
    <n v="1"/>
    <n v="3198.6133312283328"/>
    <n v="4267.5586604306036"/>
    <n v="1.1947519717929995"/>
    <n v="7467.3667436307296"/>
    <n v="23.216670284635473"/>
    <n v="3848.2031851281745"/>
    <n v="7235.9376130615246"/>
    <n v="156.23047119110109"/>
    <n v="13.156250205566408"/>
    <n v="11253.527519586367"/>
    <n v="1135.794298297159"/>
    <n v="4699.7843804993481"/>
    <n v="7455.0892808879435"/>
    <n v="2744.0434362180704"/>
    <n v="7.2824134969398848"/>
    <n v="14906.199511102302"/>
    <n v="344.19643417778519"/>
    <n v="260.90514225113827"/>
    <n v="297.5533106988629"/>
    <n v="59.053623081803792"/>
    <n v="60.827228240798114"/>
    <n v="269.85263205735646"/>
    <n v="15.653690559029915"/>
    <n v="1.3341902313624678"/>
    <n v="1.8803418803418803"/>
    <n v="1.5862619808306708"/>
    <n v="42.834555219302459"/>
    <n v="34.19552827707146"/>
    <n v="31.529058610807514"/>
    <n v="57.149445138349556"/>
    <n v="64.299283939792488"/>
    <n v="50.01334696570585"/>
    <n v="3889.4512646661187"/>
    <n v="5511.4713335552642"/>
    <n v="10785.159620362383"/>
    <n v="8509.830123718395"/>
    <n v="1384.2370221409988"/>
    <n v="19863.376655139851"/>
    <n v="1.4170305676855894"/>
    <n v="19.581017528858485"/>
    <n v="27.746900384779821"/>
    <n v="-41.24807953794425"/>
    <n v="1724.4662795062604"/>
    <n v="298.98117782731606"/>
    <n v="810.33311583322939"/>
    <n v="1943.6179473326793"/>
    <n v="2753.9510631659086"/>
    <n v="8609.8491355534843"/>
    <n v="43.345344978521553"/>
    <n v="2.9504232406616211"/>
    <n v="1.6710978746414185"/>
    <n v="7.2525215149999998"/>
    <n v="2.2199842128042686"/>
    <n v="4.9947052001953125"/>
    <n v="2.4344477653503418"/>
    <n v="1.1288570165634155"/>
    <n v="3.4165811538696289"/>
    <n v="3.4165811538696289"/>
    <n v="1.6097452144742657"/>
    <n v="2.1930503845214844"/>
    <n v="1.9661867618560791"/>
    <n v="0.72784298658370972"/>
    <n v="1.6711721420288086"/>
    <n v="1.6711721420288086"/>
    <n v="1.2923969908831796"/>
    <n v="0.71972119808197021"/>
    <n v="0.65825748443603516"/>
    <n v="0.64101370253900836"/>
    <n v="1.5814943313598633"/>
    <n v="0.35120236873626709"/>
    <n v="1.0255901378654753"/>
    <n v="94.372631103461615"/>
    <n v="71.315082073531613"/>
    <n v="8.6649643805174023E-2"/>
    <n v="165.77436282079839"/>
    <n v="1.1596042380188878"/>
    <n v="93.682496446493516"/>
    <n v="81.683389459196349"/>
    <n v="5.3377408353168789"/>
    <n v="0.44949396507931616"/>
    <n v="181.15312070608607"/>
    <n v="24.90854122617894"/>
    <n v="92.406538325157925"/>
    <n v="54.261344474496809"/>
    <n v="45.857689471246445"/>
    <n v="0.12170166562820532"/>
    <n v="192.64727393652939"/>
    <n v="1.3980688986625167"/>
    <n v="0.8210109450316655"/>
    <n v="1.0749164446292401"/>
    <n v="-6.2739514269827101E-2"/>
    <n v="-9.1139865809685111E-2"/>
    <n v="0.94257339869679413"/>
    <n v="-1.9587174989071099"/>
    <n v="0.75567546691951615"/>
    <n v="0.87191730107074572"/>
    <n v="0.58720243673194727"/>
    <n v="56.92836304578541"/>
    <n v="51.714536344361264"/>
    <n v="47.966699157966119"/>
    <n v="43.019367325587623"/>
    <n v="45.09079895550046"/>
    <n v="28.166162627545948"/>
    <n v="27.993205240869329"/>
    <n v="36.279672555674082"/>
    <n v="69.134351007226968"/>
    <n v="134.58248101496045"/>
    <n v="4.8614732106835534"/>
    <n v="203.71683202218742"/>
    <n v="1.2960170957024504"/>
    <x v="105"/>
    <x v="105"/>
    <x v="105"/>
    <n v="65.689291205624187"/>
    <n v="45.403716903522266"/>
    <n v="1.4467822391106537"/>
    <n v="111.09300810914647"/>
    <n v="59.129995958958901"/>
    <n v="40.870004041041092"/>
    <n v="77.533531792427766"/>
    <n v="64.413333084288595"/>
    <n v="17.981671918822727"/>
    <n v="-1.2759581213355915"/>
    <n v="27.422044984699539"/>
    <n v="27.422044984699539"/>
    <n v="1.2759581213355915"/>
    <n v="1.3620026896532922"/>
    <n v="33.571139941980235"/>
    <n v="60.396035511736336"/>
    <n v="22.563711316101347"/>
    <n v="11.076017181360776"/>
    <n v="1.3738614483553671"/>
    <n v="1.1594580394672536"/>
    <n v="1.0329107208978006"/>
    <n v="1.6158719756361057"/>
    <n v="1.3883600438131505"/>
    <n v="1.2512184884283464"/>
    <n v="42.841810188986116"/>
    <x v="105"/>
    <n v="17.382413184308145"/>
    <n v="41.772837517871686"/>
    <n v="51.10200715115991"/>
    <n v="206.08930550128537"/>
    <n v="116.88571999999999"/>
    <n v="109.36671948881789"/>
    <n v="1.4316236514481435"/>
    <n v="2.0827589249998559"/>
    <n v="1.7977925744194152"/>
    <n v="44.676608149521577"/>
    <n v="58.320591233435273"/>
    <n v="52.488532110091747"/>
    <x v="105"/>
    <x v="105"/>
    <n v="44.414994034738264"/>
    <n v="69.706466935956939"/>
    <n v="50.413223140495866"/>
    <n v="16.765712108987739"/>
    <n v="1.1415825803854689"/>
    <n v="34.015128080763851"/>
    <n v="112.53527519586368"/>
    <n v="198.63376655139851"/>
    <n v="38.9"/>
    <n v="51.9"/>
    <n v="1.4530000000000001E-2"/>
    <n v="90.814530000000005"/>
    <n v="0.28234999999999999"/>
    <n v="46.8"/>
    <n v="88"/>
    <n v="1.9"/>
    <n v="0.16"/>
    <n v="136.85999999999999"/>
    <n v="14.690000000000001"/>
    <n v="62.6"/>
    <n v="99.3"/>
    <n v="36.549999999999997"/>
    <n v="9.7000000000000003E-2"/>
    <n v="198.547"/>
    <n v="45.8"/>
    <n v="64.900000000000006"/>
    <n v="127"/>
    <x v="105"/>
    <x v="86"/>
    <n v="233.9"/>
    <n v="1"/>
    <n v="23.099999999999994"/>
    <n v="24.100000000000009"/>
    <n v="97.04000000000002"/>
    <n v="41.487815305686198"/>
    <n v="1.1477146406173706"/>
    <n v="0.86729979693889614"/>
    <n v="1.0537913761295E-3"/>
    <n v="2.0160682289323963"/>
    <n v="1.4102550132751464E-2"/>
    <n v="1.1393215541839599"/>
    <n v="0.9933941745758057"/>
    <n v="6.4915041923522945E-2"/>
    <n v="5.4665298461914055E-3"/>
    <n v="2.2030973005294796"/>
    <n v="0.32215910148620608"/>
    <n v="1.2308329129219056"/>
    <n v="0.72274808567762372"/>
    <n v="0.61081341791152943"/>
    <n v="1.6210369777679443E-3"/>
    <n v="2.5660154534888266"/>
    <n v="0.32963230872154231"/>
    <n v="0.42720910739898688"/>
    <n v="0.81408740222454068"/>
    <n v="1.5847679302428055"/>
    <n v="5.7245986104011541E-2"/>
    <n v="2.3988553324673467"/>
    <n v="0.80968924546241761"/>
    <n v="0.56618506717681882"/>
    <n v="1.3758743126392363"/>
    <n v="58.849070589104294"/>
    <n v="0.96209687172467606"/>
    <n v="0.19575803193786712"/>
    <n v="8.1604767610775362"/>
    <n v="0.38278710353495038"/>
    <n v="15.957073290502851"/>
    <n v="-0.16716012102147992"/>
    <n v="-6.9683285506653325"/>
    <n v="0.5499472245564303"/>
    <n v="24.154142460234084"/>
    <n v="97.504837759191503"/>
  </r>
  <r>
    <x v="0"/>
    <n v="432"/>
    <n v="4"/>
    <n v="1311"/>
    <x v="6"/>
    <x v="1"/>
    <n v="4"/>
    <n v="32"/>
    <m/>
    <m/>
    <x v="4"/>
    <m/>
    <m/>
    <m/>
    <m/>
    <m/>
    <m/>
    <m/>
    <m/>
    <m/>
    <m/>
    <m/>
    <m/>
    <m/>
    <m/>
    <m/>
    <m/>
    <x v="6"/>
    <x v="7"/>
    <m/>
    <m/>
    <m/>
    <m/>
    <n v="234.4497209599765"/>
    <n v="14728.600370147644"/>
    <m/>
    <m/>
    <m/>
    <m/>
    <x v="2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0"/>
    <x v="20"/>
    <x v="20"/>
    <m/>
    <m/>
    <m/>
    <m/>
    <m/>
    <m/>
    <m/>
    <m/>
    <m/>
    <m/>
    <m/>
    <m/>
    <m/>
    <m/>
    <m/>
    <m/>
    <m/>
    <m/>
    <m/>
    <m/>
    <m/>
    <m/>
    <m/>
    <m/>
    <m/>
    <x v="20"/>
    <m/>
    <m/>
    <m/>
    <m/>
    <m/>
    <m/>
    <m/>
    <m/>
    <m/>
    <m/>
    <m/>
    <m/>
    <x v="20"/>
    <x v="20"/>
    <m/>
    <m/>
    <m/>
    <m/>
    <m/>
    <m/>
    <m/>
    <m/>
    <m/>
    <m/>
    <m/>
    <m/>
    <m/>
    <m/>
    <m/>
    <m/>
    <m/>
    <m/>
    <m/>
    <m/>
    <m/>
    <m/>
    <m/>
    <m/>
    <m/>
    <m/>
    <m/>
    <x v="20"/>
    <x v="1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n v="433"/>
    <n v="4"/>
    <n v="3335"/>
    <x v="5"/>
    <x v="1"/>
    <n v="4"/>
    <n v="32"/>
    <m/>
    <m/>
    <x v="4"/>
    <m/>
    <m/>
    <m/>
    <m/>
    <m/>
    <m/>
    <m/>
    <m/>
    <m/>
    <m/>
    <m/>
    <m/>
    <m/>
    <m/>
    <m/>
    <m/>
    <x v="6"/>
    <x v="7"/>
    <m/>
    <m/>
    <m/>
    <m/>
    <n v="199.22934211474148"/>
    <n v="12515.98573033229"/>
    <m/>
    <m/>
    <m/>
    <m/>
    <x v="2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0"/>
    <x v="20"/>
    <x v="20"/>
    <m/>
    <m/>
    <m/>
    <m/>
    <m/>
    <m/>
    <m/>
    <m/>
    <m/>
    <m/>
    <m/>
    <m/>
    <m/>
    <m/>
    <m/>
    <m/>
    <m/>
    <m/>
    <m/>
    <m/>
    <m/>
    <m/>
    <m/>
    <m/>
    <m/>
    <x v="20"/>
    <m/>
    <m/>
    <m/>
    <m/>
    <m/>
    <m/>
    <m/>
    <m/>
    <m/>
    <m/>
    <m/>
    <m/>
    <x v="20"/>
    <x v="20"/>
    <m/>
    <m/>
    <m/>
    <m/>
    <m/>
    <m/>
    <m/>
    <m/>
    <m/>
    <m/>
    <m/>
    <m/>
    <m/>
    <m/>
    <m/>
    <m/>
    <m/>
    <m/>
    <m/>
    <m/>
    <m/>
    <m/>
    <m/>
    <m/>
    <m/>
    <m/>
    <m/>
    <x v="20"/>
    <x v="1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n v="434"/>
    <n v="4"/>
    <s v="352HYB"/>
    <x v="0"/>
    <x v="1"/>
    <n v="4"/>
    <n v="32.5"/>
    <m/>
    <m/>
    <x v="4"/>
    <m/>
    <m/>
    <m/>
    <m/>
    <m/>
    <m/>
    <m/>
    <m/>
    <m/>
    <m/>
    <m/>
    <m/>
    <m/>
    <m/>
    <m/>
    <m/>
    <x v="6"/>
    <x v="7"/>
    <m/>
    <m/>
    <m/>
    <m/>
    <n v="121.8531164835165"/>
    <n v="7655.0564837274742"/>
    <m/>
    <m/>
    <m/>
    <m/>
    <x v="2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0"/>
    <x v="20"/>
    <x v="20"/>
    <m/>
    <m/>
    <m/>
    <m/>
    <m/>
    <m/>
    <m/>
    <m/>
    <m/>
    <m/>
    <m/>
    <m/>
    <m/>
    <m/>
    <m/>
    <m/>
    <m/>
    <m/>
    <m/>
    <m/>
    <m/>
    <m/>
    <m/>
    <m/>
    <m/>
    <x v="20"/>
    <m/>
    <m/>
    <m/>
    <m/>
    <m/>
    <m/>
    <m/>
    <m/>
    <m/>
    <m/>
    <m/>
    <m/>
    <x v="20"/>
    <x v="20"/>
    <m/>
    <m/>
    <m/>
    <m/>
    <m/>
    <m/>
    <m/>
    <m/>
    <m/>
    <m/>
    <m/>
    <m/>
    <m/>
    <m/>
    <m/>
    <m/>
    <m/>
    <m/>
    <m/>
    <m/>
    <m/>
    <m/>
    <m/>
    <m/>
    <m/>
    <m/>
    <m/>
    <x v="20"/>
    <x v="1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n v="435"/>
    <n v="4"/>
    <n v="3382"/>
    <x v="3"/>
    <x v="1"/>
    <n v="4"/>
    <n v="31.5"/>
    <m/>
    <m/>
    <x v="4"/>
    <m/>
    <m/>
    <m/>
    <m/>
    <m/>
    <m/>
    <m/>
    <m/>
    <m/>
    <m/>
    <m/>
    <m/>
    <m/>
    <m/>
    <m/>
    <m/>
    <x v="6"/>
    <x v="7"/>
    <m/>
    <m/>
    <m/>
    <m/>
    <n v="147.35922950200302"/>
    <n v="9257.4015157748345"/>
    <m/>
    <m/>
    <m/>
    <m/>
    <x v="2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0"/>
    <x v="20"/>
    <x v="20"/>
    <m/>
    <m/>
    <m/>
    <m/>
    <m/>
    <m/>
    <m/>
    <m/>
    <m/>
    <m/>
    <m/>
    <m/>
    <m/>
    <m/>
    <m/>
    <m/>
    <m/>
    <m/>
    <m/>
    <m/>
    <m/>
    <m/>
    <m/>
    <m/>
    <m/>
    <x v="20"/>
    <m/>
    <m/>
    <m/>
    <m/>
    <m/>
    <m/>
    <m/>
    <m/>
    <m/>
    <m/>
    <m/>
    <m/>
    <x v="20"/>
    <x v="20"/>
    <m/>
    <m/>
    <m/>
    <m/>
    <m/>
    <m/>
    <m/>
    <m/>
    <m/>
    <m/>
    <m/>
    <m/>
    <m/>
    <m/>
    <m/>
    <m/>
    <m/>
    <m/>
    <m/>
    <m/>
    <m/>
    <m/>
    <m/>
    <m/>
    <m/>
    <m/>
    <m/>
    <x v="20"/>
    <x v="1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n v="201"/>
    <n v="2"/>
    <s v="354A"/>
    <x v="1"/>
    <x v="1"/>
    <n v="4"/>
    <n v="32.5"/>
    <m/>
    <n v="0"/>
    <x v="2"/>
    <n v="12.1"/>
    <n v="11.5"/>
    <n v="5.4"/>
    <n v="0.59999999999999964"/>
    <n v="6.1"/>
    <n v="6.6999999999999993"/>
    <n v="2.3780000000000001"/>
    <m/>
    <m/>
    <n v="4.0720000000000001"/>
    <m/>
    <n v="4.3920000000000012"/>
    <n v="2.8839999999999995"/>
    <m/>
    <m/>
    <m/>
    <x v="1"/>
    <x v="6"/>
    <n v="53.4"/>
    <m/>
    <n v="52.1"/>
    <n v="29"/>
    <n v="150.8989077135756"/>
    <n v="9479.7711803822458"/>
    <n v="219.98016810168104"/>
    <n v="0"/>
    <n v="487.8"/>
    <n v="487.8"/>
    <x v="106"/>
    <n v="1"/>
    <n v="1448.8421052631577"/>
    <n v="1612"/>
    <n v="0.11665789473684211"/>
    <n v="3060.9587631578943"/>
    <n v="6.78328947368421"/>
    <n v="3271.3157894736842"/>
    <n v="5261.8421052631575"/>
    <n v="188.77368421052634"/>
    <n v="18.584499999999998"/>
    <n v="8740.5160789473684"/>
    <n v="1026.0184210526315"/>
    <n v="3972.894736842105"/>
    <n v="6118.4210526315792"/>
    <n v="1924.7736842105264"/>
    <n v="7.6684210526315786"/>
    <n v="12023.757894736844"/>
    <n v="378.63715438596495"/>
    <n v="234.51727255639111"/>
    <n v="309.06203901996378"/>
    <n v="121.4982456140351"/>
    <n v="50.112781954887204"/>
    <n v="243.32280701754382"/>
    <n v="61.184210526315837"/>
    <n v="1.1126126126126128"/>
    <n v="1.6084788029925186"/>
    <n v="1.540041067761807"/>
    <n v="47.332950796384893"/>
    <n v="37.427032453530515"/>
    <n v="33.042038700572633"/>
    <n v="52.663238048230042"/>
    <n v="60.200588360416909"/>
    <n v="50.886096561456831"/>
    <n v="4584.7368421052633"/>
    <n v="4315.5263157894733"/>
    <n v="10785.38947368421"/>
    <n v="8753.9371210526333"/>
    <n v="1885.1263157894734"/>
    <n v="19539.326594736842"/>
    <n v="0.9412811387900355"/>
    <n v="23.464149697667771"/>
    <n v="22.086361548160589"/>
    <n v="-1313.4210526315792"/>
    <n v="946.31578947368416"/>
    <n v="-367.10526315789502"/>
    <n v="-611.84210526315837"/>
    <n v="1802.8947368421059"/>
    <n v="1191.0526315789475"/>
    <n v="10798.810515789473"/>
    <n v="55.267055716742384"/>
    <n v="3.1481258869171143"/>
    <n v="2.0362823009490967"/>
    <n v="7.9297895431518555"/>
    <n v="2.5627752891467308"/>
    <n v="7.0033721923828125"/>
    <n v="2.7038717269897461"/>
    <n v="1.0984163284301758"/>
    <n v="3.3377254009246826"/>
    <n v="3.3377254009246826"/>
    <n v="1.7524155438232707"/>
    <n v="2.1570084095001221"/>
    <n v="1.6432138681411743"/>
    <n v="0.65938913822174072"/>
    <n v="1.8442608118057251"/>
    <n v="1.8442608118057251"/>
    <n v="1.1748958589244696"/>
    <n v="0.6864733099937439"/>
    <n v="0.61298084259033203"/>
    <n v="0.63235713373795277"/>
    <n v="1.3839244842529297"/>
    <n v="0.5451006293296814"/>
    <n v="0.96907156945532369"/>
    <n v="45.611373376344375"/>
    <n v="32.824870691299438"/>
    <n v="9.2507255381032039E-3"/>
    <n v="78.445494793181922"/>
    <n v="0.47505900872883033"/>
    <n v="88.452182732130353"/>
    <n v="57.79693286042464"/>
    <n v="6.3007472081560847"/>
    <n v="0.62029957713484762"/>
    <n v="153.17016237784594"/>
    <n v="22.131303625125636"/>
    <n v="65.283157282440271"/>
    <n v="40.344203851724927"/>
    <n v="35.497846773844017"/>
    <n v="0.14142568435794428"/>
    <n v="141.26663359236716"/>
    <n v="4.981644505644268"/>
    <n v="-0.85025205610562737"/>
    <n v="2.1662461654891461"/>
    <n v="2.8560539570523984"/>
    <n v="-1.6549303892635774"/>
    <n v="1.6648041446083468"/>
    <n v="-1.2466235006214081"/>
    <n v="0.71966415964846919"/>
    <n v="0.65342573891542688"/>
    <n v="0.61798793948001385"/>
    <n v="58.144031721129096"/>
    <n v="57.747658786136938"/>
    <n v="46.212722440048019"/>
    <n v="41.844175727160312"/>
    <n v="37.73380661296747"/>
    <n v="28.558905118487075"/>
    <n v="31.47299475450265"/>
    <n v="26.453349572733824"/>
    <n v="68.202179738264334"/>
    <n v="121.14787915435342"/>
    <n v="10.275835411027858"/>
    <n v="189.35005889261777"/>
    <n v="0.84050945196275928"/>
    <x v="106"/>
    <x v="106"/>
    <x v="106"/>
    <n v="56.979187977627703"/>
    <n v="31.343583287690816"/>
    <n v="1.8178900432231195"/>
    <n v="88.322771265318522"/>
    <n v="64.512454898481636"/>
    <n v="35.487545101518371"/>
    <n v="37.425181395900864"/>
    <n v="33.810162527937621"/>
    <n v="13.890854278991103"/>
    <n v="-23.169025449690082"/>
    <n v="17.452729008699713"/>
    <n v="17.452729008699713"/>
    <n v="23.169025449690082"/>
    <n v="26.193842519246175"/>
    <n v="30.196635262370712"/>
    <n v="55.681983927963053"/>
    <n v="36.179896514771826"/>
    <n v="19.107412337954326"/>
    <n v="1.1402468415131672"/>
    <n v="1.1495474378124475"/>
    <n v="0.86723208782592165"/>
    <n v="2.2475618399835198"/>
    <n v="1.5244395195713385"/>
    <n v="1.3547652069353606"/>
    <n v="44.801631615137723"/>
    <x v="106"/>
    <n v="14.092315350545846"/>
    <n v="46.23149933117832"/>
    <n v="43.661402975738888"/>
    <n v="164.13106655042142"/>
    <n v="124.47590700667685"/>
    <n v="110.54911571835467"/>
    <n v="1.9180560713349188"/>
    <n v="2.1722048804550678"/>
    <n v="1.4864106849371641"/>
    <n v="45.95816988552631"/>
    <m/>
    <m/>
    <x v="106"/>
    <x v="106"/>
    <n v="45.769469526379062"/>
    <n v="51.790023545677698"/>
    <n v="55.371900826446272"/>
    <n v="29.864242582963708"/>
    <n v="0.93628806247061114"/>
    <n v="32.276368577474372"/>
    <n v="87.405160789473683"/>
    <n v="195.39326594736841"/>
    <n v="17.759999999999998"/>
    <n v="19.759999999999998"/>
    <n v="1.4300000000000001E-3"/>
    <n v="37.521429999999995"/>
    <n v="8.3149999999999988E-2"/>
    <n v="40.1"/>
    <n v="64.5"/>
    <n v="2.3140000000000001"/>
    <n v="0.22780999999999998"/>
    <n v="107.14181000000001"/>
    <n v="12.577"/>
    <n v="48.7"/>
    <n v="75"/>
    <n v="23.594000000000001"/>
    <n v="9.4E-2"/>
    <n v="147.38800000000001"/>
    <n v="56.2"/>
    <n v="52.9"/>
    <n v="132.208"/>
    <x v="106"/>
    <x v="87"/>
    <n v="239.51432599999998"/>
    <n v="-16.100000000000001"/>
    <n v="11.600000000000001"/>
    <n v="-4.5"/>
    <n v="132.37251599999996"/>
    <n v="55.267055716742377"/>
    <n v="0.55910715751647944"/>
    <n v="0.40236938266754146"/>
    <n v="1.1339599046707153E-4"/>
    <n v="0.96158993617448796"/>
    <n v="5.8233039779663071E-3"/>
    <n v="1.0842525625228883"/>
    <n v="0.70847853183746334"/>
    <n v="7.7234965777397163E-2"/>
    <n v="7.6036722358465191E-3"/>
    <n v="1.8775697323735954"/>
    <n v="0.27128694766283035"/>
    <n v="0.80024515378475192"/>
    <n v="0.49454185366630554"/>
    <n v="0.43513489593744281"/>
    <n v="1.7336051630973816E-3"/>
    <n v="1.7316555085515977"/>
    <n v="0.38579800021648408"/>
    <n v="0.32426686573028562"/>
    <n v="0.83602671937227258"/>
    <n v="1.4850385186662676"/>
    <n v="0.12596185342550276"/>
    <n v="2.3210652380385404"/>
    <n v="0.69845456230640424"/>
    <n v="0.38421166610717772"/>
    <n v="1.082666228413582"/>
    <n v="64.512454898481636"/>
    <n v="35.487545101518364"/>
    <n v="0.443495505664945"/>
    <n v="19.107412337954326"/>
    <n v="1.3594753018640524"/>
    <n v="58.571180145410409"/>
    <n v="0.5894097294869427"/>
    <n v="25.393932054449035"/>
    <n v="0.77006557237710971"/>
    <n v="91.544783840692219"/>
    <n v="103.19155277272864"/>
  </r>
  <r>
    <x v="1"/>
    <n v="202"/>
    <n v="2"/>
    <n v="3335"/>
    <x v="5"/>
    <x v="1"/>
    <n v="4"/>
    <n v="31.5"/>
    <m/>
    <n v="0"/>
    <x v="2"/>
    <n v="11.7"/>
    <n v="11.4"/>
    <n v="8.1999999999999993"/>
    <n v="0.29999999999999893"/>
    <n v="3.2000000000000011"/>
    <n v="3.5"/>
    <n v="1.8980000000000001"/>
    <m/>
    <m/>
    <n v="3.13"/>
    <m/>
    <n v="3.6739999999999995"/>
    <n v="3.0980000000000003"/>
    <m/>
    <m/>
    <m/>
    <x v="5"/>
    <x v="9"/>
    <n v="61.6"/>
    <m/>
    <n v="58.3"/>
    <n v="26.6"/>
    <n v="235.83248297493702"/>
    <n v="14815.468245451495"/>
    <n v="264.44973618090449"/>
    <n v="0"/>
    <n v="477.6"/>
    <n v="477.6"/>
    <x v="107"/>
    <n v="1"/>
    <n v="1745.1011513157891"/>
    <n v="1372.769736842105"/>
    <n v="0.10198643092105261"/>
    <n v="3117.9728745888156"/>
    <n v="4.254291118421051"/>
    <n v="3051.4987664473674"/>
    <n v="5075.0390624999991"/>
    <n v="63.053515624999989"/>
    <n v="10.66648560855263"/>
    <n v="8200.257830180919"/>
    <n v="756.39936266447364"/>
    <n v="4006.60978618421"/>
    <n v="6313.445723684209"/>
    <n v="2130.1403988486841"/>
    <n v="25.49660773026315"/>
    <n v="12475.692516447369"/>
    <n v="338.81899703947357"/>
    <n v="305.38819187617497"/>
    <n v="322.67998765029495"/>
    <n v="87.093174342105215"/>
    <n v="68.222215695488757"/>
    <n v="246.8179550438596"/>
    <n v="88.457618656015001"/>
    <n v="0.7866419294990723"/>
    <n v="1.6631299734748013"/>
    <n v="1.5757575757575757"/>
    <n v="55.969093430484875"/>
    <n v="37.212229537666175"/>
    <n v="32.115329717385094"/>
    <n v="44.027635648470479"/>
    <n v="61.888774323916962"/>
    <n v="50.605974100121962"/>
    <n v="3869.0090460526308"/>
    <n v="3925.6681743421045"/>
    <n v="9612.0592310855245"/>
    <n v="10223.022219942432"/>
    <n v="1817.3820106907895"/>
    <n v="19835.081451027956"/>
    <n v="1.0146443514644352"/>
    <n v="19.50588937890204"/>
    <n v="19.791540478593074"/>
    <n v="-817.51027960526335"/>
    <n v="1149.3708881578946"/>
    <n v="331.86060855263167"/>
    <n v="137.60074013157919"/>
    <n v="2387.7775493421045"/>
    <n v="2525.3782894736837"/>
    <n v="11634.823620847037"/>
    <n v="58.657806117776545"/>
    <n v="3.0738518238067627"/>
    <n v="1.8924238681793213"/>
    <n v="7.5943217277526855"/>
    <n v="2.5538448890553433"/>
    <n v="7.6506438255310059"/>
    <n v="3.0004937648773193"/>
    <n v="1.0733045339584351"/>
    <n v="3.9171881675720215"/>
    <n v="3.9171881675720215"/>
    <n v="1.8160210182404091"/>
    <n v="2.5994458198547363"/>
    <n v="3.0129184722900391"/>
    <n v="0.6869170069694519"/>
    <n v="1.8979212045669556"/>
    <n v="1.8979212045669556"/>
    <n v="1.6431657828484758"/>
    <n v="0.65727734565734863"/>
    <n v="0.49525547027587891"/>
    <n v="0.58441592349878257"/>
    <n v="1.3756333589553833"/>
    <n v="0.6218944787979126"/>
    <n v="0.99221023699576605"/>
    <n v="53.641823566993196"/>
    <n v="25.97862215514245"/>
    <n v="7.7451776827969819E-3"/>
    <n v="79.628190899818435"/>
    <n v="0.3254806607715941"/>
    <n v="91.560030222561579"/>
    <n v="54.470624357974145"/>
    <n v="2.4699248533006752"/>
    <n v="0.41782631215399618"/>
    <n v="148.91840574599041"/>
    <n v="19.662191614189528"/>
    <n v="120.71588636052451"/>
    <n v="43.368132401772421"/>
    <n v="40.428386316796299"/>
    <n v="0.48390552455792191"/>
    <n v="204.99631060365112"/>
    <n v="4.6193476564114651"/>
    <n v="4.0055646326900511"/>
    <n v="4.3230386104769893"/>
    <n v="2.527880443704559"/>
    <n v="2.0825611527116377"/>
    <n v="1.8994668135221131"/>
    <n v="-0.79303513972869466"/>
    <n v="0.48429789346549312"/>
    <n v="0.59491706398052147"/>
    <n v="0.35925787159654493"/>
    <n v="67.365367667941712"/>
    <n v="61.483353762687464"/>
    <n v="58.886858014689793"/>
    <n v="32.624905654112609"/>
    <n v="36.577496304173771"/>
    <n v="21.155567275365396"/>
    <n v="25.430119961137436"/>
    <n v="19.442086378308499"/>
    <n v="56.174404722598446"/>
    <n v="140.63130395094927"/>
    <n v="11.302198383152509"/>
    <n v="196.80570867354771"/>
    <n v="0.76452987276584183"/>
    <x v="107"/>
    <x v="107"/>
    <x v="107"/>
    <n v="66.129910261424143"/>
    <n v="35.028537979665643"/>
    <n v="1.887886679707075"/>
    <n v="101.15844824108979"/>
    <n v="65.372602497635668"/>
    <n v="34.627397502364332"/>
    <n v="107.90961403969848"/>
    <n v="95.285766399387072"/>
    <n v="23.926046023463922"/>
    <n v="29.155856137962928"/>
    <n v="11.102491956201721"/>
    <n v="11.102491956201725"/>
    <n v="-29.155856137962928"/>
    <n v="-31.843432190980803"/>
    <n v="20.382531111149991"/>
    <n v="31.695561951934192"/>
    <n v="47.8873029275573"/>
    <n v="24.332273311741464"/>
    <n v="1.1440588430318834"/>
    <n v="1.1634778813174087"/>
    <n v="1.2295505563523521"/>
    <n v="2.2322670766543529"/>
    <n v="1.5608556444443313"/>
    <n v="1.3363954612189155"/>
    <n v="51.540107083415187"/>
    <x v="107"/>
    <n v="15.136505635242893"/>
    <n v="51.944744331069749"/>
    <n v="38.612976214840359"/>
    <n v="108.7616037940796"/>
    <n v="102.57254678965595"/>
    <n v="91.698473174724128"/>
    <n v="2.8262288496835191"/>
    <n v="2.9252405821904657"/>
    <n v="3.2856800860240751"/>
    <n v="53.670866654697775"/>
    <m/>
    <m/>
    <x v="107"/>
    <x v="107"/>
    <n v="35.692791495352679"/>
    <n v="78.933907766547804"/>
    <n v="29.914529914529915"/>
    <n v="34.051666721557169"/>
    <n v="1.0148491329835816"/>
    <n v="39.200567060731736"/>
    <n v="82.002578301809194"/>
    <n v="198.35081451027955"/>
    <n v="21.56"/>
    <n v="16.96"/>
    <n v="1.2600000000000001E-3"/>
    <n v="38.521259999999998"/>
    <n v="5.2559999999999996E-2"/>
    <n v="37.700000000000003"/>
    <n v="62.7"/>
    <n v="0.77900000000000003"/>
    <n v="0.13178000000000001"/>
    <n v="101.31077999999999"/>
    <n v="9.3450000000000006"/>
    <n v="49.5"/>
    <n v="78"/>
    <n v="26.317"/>
    <n v="0.315"/>
    <n v="154.13200000000001"/>
    <n v="47.8"/>
    <n v="48.5"/>
    <n v="118.753"/>
    <x v="107"/>
    <x v="88"/>
    <n v="245.054194"/>
    <n v="-10.099999999999994"/>
    <n v="14.200000000000003"/>
    <n v="4.1000000000000085"/>
    <n v="143.743414"/>
    <n v="58.657806117776545"/>
    <n v="0.66272245321273804"/>
    <n v="0.32095508804321288"/>
    <n v="9.5688453769683838E-5"/>
    <n v="0.98377322970972059"/>
    <n v="4.0211783946990966E-3"/>
    <n v="1.1311861493587494"/>
    <n v="0.67296194279193877"/>
    <n v="3.0514895825386048E-2"/>
    <n v="5.1620705672264103E-3"/>
    <n v="1.8398250585433005"/>
    <n v="0.24291821186542514"/>
    <n v="1.4913946437835695"/>
    <n v="0.53579526543617251"/>
    <n v="0.49947592340588576"/>
    <n v="5.9784517943859104E-3"/>
    <n v="2.5326442844200137"/>
    <n v="0.31417857122421261"/>
    <n v="0.24019890308380126"/>
    <n v="0.69401144163250927"/>
    <n v="1.7374413574229548"/>
    <n v="0.13963396732449534"/>
    <n v="2.4314527990554642"/>
    <n v="0.81700757813453673"/>
    <n v="0.43276303970813751"/>
    <n v="1.2497706178426742"/>
    <n v="65.372602497635668"/>
    <n v="34.627397502364339"/>
    <n v="0.59162774051216371"/>
    <n v="24.332273311741474"/>
    <n v="1.4476795693457436"/>
    <n v="59.539694536045175"/>
    <n v="-0.10119148536454947"/>
    <n v="-4.1617705021400742"/>
    <n v="1.5488710547102931"/>
    <n v="83.322499672334388"/>
    <n v="100.78509198089107"/>
  </r>
  <r>
    <x v="1"/>
    <n v="203"/>
    <n v="2"/>
    <s v="352HYB"/>
    <x v="0"/>
    <x v="1"/>
    <n v="4"/>
    <n v="33"/>
    <m/>
    <n v="0"/>
    <x v="2"/>
    <n v="12.6"/>
    <n v="12.4"/>
    <n v="8.6"/>
    <n v="0.19999999999999929"/>
    <n v="3.8000000000000007"/>
    <n v="4"/>
    <n v="2.6219999999999999"/>
    <m/>
    <m/>
    <n v="3.6760000000000006"/>
    <m/>
    <n v="3.38"/>
    <n v="2.7939999999999996"/>
    <m/>
    <m/>
    <m/>
    <x v="5"/>
    <x v="10"/>
    <n v="55.4"/>
    <m/>
    <n v="56.6"/>
    <n v="44.2"/>
    <n v="155.52441796207634"/>
    <n v="9770.3549852135602"/>
    <n v="224.87617968749998"/>
    <n v="0"/>
    <n v="512"/>
    <n v="512"/>
    <x v="108"/>
    <n v="1"/>
    <n v="1657.6842105263156"/>
    <n v="1493.2314118629906"/>
    <n v="2.7956975772765246E-2"/>
    <n v="3150.9435793650791"/>
    <n v="3.3252355889724305"/>
    <n v="3116.3805346700083"/>
    <n v="5385.8291562238919"/>
    <n v="106.81209273182958"/>
    <n v="19.896321846282376"/>
    <n v="8628.918105472012"/>
    <n v="721.28997493734335"/>
    <n v="4415.5576441102758"/>
    <n v="7696.3909774436088"/>
    <n v="1629.9739139515455"/>
    <n v="7.5648287385129489"/>
    <n v="13749.487364243943"/>
    <n v="365.19830174046217"/>
    <n v="365.75494705513796"/>
    <n v="365.4670270647884"/>
    <n v="97.246421609579514"/>
    <n v="92.7983649600191"/>
    <n v="259.50651629072678"/>
    <n v="165.04013008712263"/>
    <n v="0.90079365079365081"/>
    <n v="1.7282321899736144"/>
    <n v="1.7430167597765363"/>
    <n v="52.609136557765403"/>
    <n v="36.115541908941765"/>
    <n v="32.114343808868824"/>
    <n v="47.389976184971218"/>
    <n v="62.416042085374279"/>
    <n v="55.975839488084198"/>
    <n v="4226.436925647452"/>
    <n v="4070.206766917293"/>
    <n v="10251.08297827903"/>
    <n v="9467.2683781954875"/>
    <n v="1954.4392857142857"/>
    <n v="19718.351356474519"/>
    <n v="0.96303501945525283"/>
    <n v="21.434027872009199"/>
    <n v="20.64171944872481"/>
    <n v="-1110.0563909774437"/>
    <n v="1315.622389306599"/>
    <n v="205.56599832915526"/>
    <n v="189.12071846282379"/>
    <n v="3626.1842105263158"/>
    <n v="3815.3049289891396"/>
    <n v="11089.433251002507"/>
    <n v="56.239150274403102"/>
    <n v="3.043133020401001"/>
    <n v="2.2596211433410645"/>
    <n v="7.8121223449707031"/>
    <n v="2.671869241660048"/>
    <n v="7.2221441268920898"/>
    <n v="2.8730719089508057"/>
    <n v="1.0606232881546021"/>
    <n v="3.2945692539215088"/>
    <n v="3.2945692539215088"/>
    <n v="1.7480025494959441"/>
    <n v="2.627622127532959"/>
    <n v="2.5739789009094238"/>
    <n v="0.78757667541503906"/>
    <n v="1.867195725440979"/>
    <n v="1.867195725440979"/>
    <n v="1.4898486778688564"/>
    <n v="0.89599627256393433"/>
    <n v="0.66586273908615112"/>
    <n v="0.73857427859331393"/>
    <n v="1.3212707042694092"/>
    <n v="0.54957729578018188"/>
    <n v="1.0183412502412492"/>
    <n v="50.445535584499957"/>
    <n v="33.741372701466432"/>
    <n v="2.1840331513222396E-3"/>
    <n v="84.189092319117705"/>
    <n v="0.24015330679429797"/>
    <n v="89.535853717614927"/>
    <n v="57.123358291131098"/>
    <n v="3.5189983666129878"/>
    <n v="0.65549810220888749"/>
    <n v="150.83370847756788"/>
    <n v="18.952774985130571"/>
    <n v="113.65552211689172"/>
    <n v="60.614980187093401"/>
    <n v="30.434803247106281"/>
    <n v="0.14125015884244452"/>
    <n v="204.84655570993385"/>
    <n v="4.4429744105633455"/>
    <n v="3.8580605165975692"/>
    <n v="4.1606021858902116"/>
    <n v="2.6060212088743313"/>
    <n v="1.7228334570911994"/>
    <n v="1.5587990393109776"/>
    <n v="0.24940156399730742"/>
    <n v="0.66886736973873873"/>
    <n v="0.63799423269354361"/>
    <n v="0.5333219104369824"/>
    <n v="59.919324695040999"/>
    <n v="59.360639356640078"/>
    <n v="55.48324780126147"/>
    <n v="40.078081105293521"/>
    <n v="37.871745558537754"/>
    <n v="29.590431714617271"/>
    <n v="37.868717316066913"/>
    <n v="27.101990264665361"/>
    <n v="75.711862154826349"/>
    <n v="125.08824357565859"/>
    <n v="10.741154574094075"/>
    <n v="200.80010573048494"/>
    <n v="0.71568281646462173"/>
    <x v="108"/>
    <x v="108"/>
    <x v="108"/>
    <n v="51.667136401548014"/>
    <n v="30.021368026465737"/>
    <n v="1.721012059010774"/>
    <n v="81.688504428013744"/>
    <n v="63.248968460523812"/>
    <n v="36.751031539476195"/>
    <n v="98.558640149158776"/>
    <n v="75.786804800824797"/>
    <n v="33.512989922428041"/>
    <n v="24.119668399276783"/>
    <n v="-3.4916218959623038"/>
    <n v="-3.4916218959623038"/>
    <n v="-24.11966839927679"/>
    <n v="-26.938558574922688"/>
    <n v="-6.11242405981654"/>
    <n v="-11.630455657064722"/>
    <n v="49.966397252917062"/>
    <n v="24.88365086818343"/>
    <n v="1.2015983278637914"/>
    <n v="1.1412137434797842"/>
    <n v="1.1556577874458049"/>
    <n v="2.223596005172638"/>
    <n v="1.5317047831600259"/>
    <n v="1.2891780716172636"/>
    <n v="48.012474303978316"/>
    <x v="108"/>
    <n v="29.851938190064441"/>
    <n v="47.147726061969855"/>
    <n v="66.246967843236533"/>
    <n v="158.1724663449327"/>
    <n v="117.95735338172527"/>
    <n v="76.547522927448085"/>
    <n v="1.9239334700419513"/>
    <n v="2.4356869890537247"/>
    <n v="3.3625894117423587"/>
    <n v="49.703158985526308"/>
    <m/>
    <m/>
    <x v="108"/>
    <x v="108"/>
    <n v="47.444672504265533"/>
    <n v="66.681146141654295"/>
    <n v="31.746031746031743"/>
    <n v="39.944918742659695"/>
    <n v="0.98604633161277833"/>
    <n v="45.061591740628117"/>
    <n v="86.289181054720117"/>
    <n v="197.1835135647452"/>
    <n v="20.16"/>
    <n v="18.16"/>
    <n v="3.3999999999999997E-4"/>
    <n v="38.320340000000002"/>
    <n v="4.0439999999999997E-2"/>
    <n v="37.9"/>
    <n v="65.5"/>
    <n v="1.2989999999999999"/>
    <n v="0.24197000000000002"/>
    <n v="104.94096999999999"/>
    <n v="8.7720000000000002"/>
    <n v="53.7"/>
    <n v="93.6"/>
    <n v="19.823"/>
    <n v="9.1999999999999998E-2"/>
    <n v="167.215"/>
    <n v="51.4"/>
    <n v="49.5"/>
    <n v="124.66900000000001"/>
    <x v="108"/>
    <x v="89"/>
    <n v="239.80560399999999"/>
    <n v="-13.5"/>
    <n v="16"/>
    <n v="2.5"/>
    <n v="134.864634"/>
    <n v="56.239150274403094"/>
    <n v="0.61349561691284182"/>
    <n v="0.41034719963073735"/>
    <n v="2.6561215972900387E-5"/>
    <n v="1.023869377759552"/>
    <n v="2.9206350849151608E-3"/>
    <n v="1.0888942534923554"/>
    <n v="0.69470825374126433"/>
    <n v="4.27964546084404E-2"/>
    <n v="7.971869223713875E-3"/>
    <n v="1.834370831065774"/>
    <n v="0.23049501302719119"/>
    <n v="1.3822266697883607"/>
    <n v="0.73717176818847652"/>
    <n v="0.3701342086541653"/>
    <n v="1.7178200674057007E-3"/>
    <n v="2.4912504666984083"/>
    <n v="0.46054208409786224"/>
    <n v="0.32960205584764479"/>
    <n v="0.92077316737949866"/>
    <n v="1.5212662185426806"/>
    <n v="0.13062902743399143"/>
    <n v="2.4420393859221794"/>
    <n v="0.62835216939449312"/>
    <n v="0.36510619789361953"/>
    <n v="0.99345836728811265"/>
    <n v="63.248968460523805"/>
    <n v="36.751031539476195"/>
    <n v="0.60766855485640536"/>
    <n v="24.883650868183416"/>
    <n v="1.4181700081626274"/>
    <n v="58.07318327206621"/>
    <n v="-4.9211080776228933E-2"/>
    <n v="-2.0151632713182268"/>
    <n v="1.4673810889388563"/>
    <n v="93.223000082206795"/>
    <n v="98.198909232351724"/>
  </r>
  <r>
    <x v="1"/>
    <n v="204"/>
    <n v="2"/>
    <n v="3390"/>
    <x v="2"/>
    <x v="1"/>
    <n v="4"/>
    <n v="32.5"/>
    <m/>
    <n v="0"/>
    <x v="2"/>
    <n v="14.1"/>
    <n v="14.1"/>
    <n v="9"/>
    <n v="0"/>
    <n v="5.0999999999999996"/>
    <n v="5.0999999999999996"/>
    <n v="2.8600000000000003"/>
    <m/>
    <m/>
    <n v="3.94"/>
    <m/>
    <n v="4.4560000000000004"/>
    <n v="3.5799999999999996"/>
    <m/>
    <m/>
    <m/>
    <x v="2"/>
    <x v="9"/>
    <n v="56.2"/>
    <m/>
    <n v="58"/>
    <n v="39.200000000000003"/>
    <n v="207.46486943429582"/>
    <n v="13033.358027601333"/>
    <n v="224.68785435630693"/>
    <n v="0"/>
    <n v="538.29999999999995"/>
    <n v="538.29999999999995"/>
    <x v="109"/>
    <n v="1"/>
    <n v="1399.468016194332"/>
    <n v="1718.2534412955463"/>
    <n v="1.3548380566801618E-2"/>
    <n v="3117.7350058704451"/>
    <n v="0.9898287449392712"/>
    <n v="3148.0060728744934"/>
    <n v="5746.1072874493912"/>
    <n v="70.292186234817805"/>
    <n v="1.6879688259109307"/>
    <n v="8966.0935153846149"/>
    <n v="427.33186234817811"/>
    <n v="4311.5728744939261"/>
    <n v="7611.002024291497"/>
    <n v="1500.7620850202429"/>
    <n v="1.5939271255060727"/>
    <n v="13424.930910931173"/>
    <n v="389.89056730094467"/>
    <n v="318.48838539618271"/>
    <n v="355.42054845036989"/>
    <n v="116.56920377867742"/>
    <n v="83.111914401388049"/>
    <n v="268.52358974358964"/>
    <n v="133.20676691729327"/>
    <n v="1.2277904328018221"/>
    <n v="1.8253164556962023"/>
    <n v="1.7652495378927913"/>
    <n v="44.887330499841902"/>
    <n v="35.11011866509017"/>
    <n v="32.11616434452749"/>
    <n v="55.112234941719315"/>
    <n v="64.08707736083548"/>
    <n v="56.693044268066082"/>
    <n v="3952.9392712550598"/>
    <n v="5060.7186234817809"/>
    <n v="10484.454149797568"/>
    <n v="9639.2322118218617"/>
    <n v="1470.7962550607283"/>
    <n v="20123.686361619431"/>
    <n v="1.2802419354838712"/>
    <n v="19.643216457568322"/>
    <n v="25.148069456765899"/>
    <n v="-804.93319838056641"/>
    <n v="685.38866396761023"/>
    <n v="-119.54453441295482"/>
    <n v="358.63360323886627"/>
    <n v="2550.2834008097161"/>
    <n v="2908.9170040485824"/>
    <n v="11157.592846234817"/>
    <n v="55.445074255952186"/>
    <n v="3.3609068393707275"/>
    <n v="2.2005844116210938"/>
    <m/>
    <n v="2.7214126118035979"/>
    <n v="8.6589679718017578"/>
    <n v="3.0400567054748535"/>
    <n v="1.1391289234161377"/>
    <n v="3.3275420665740967"/>
    <n v="3.3275420665740967"/>
    <n v="1.8241155911170566"/>
    <n v="2.5398111343383789"/>
    <n v="2.3376708030700684"/>
    <n v="0.73876744508743286"/>
    <n v="2.0651090145111084"/>
    <n v="2.0651090145111084"/>
    <n v="1.4007019933659606"/>
    <n v="0.89203983545303345"/>
    <n v="0.53538650274276733"/>
    <n v="0.66822860284522356"/>
    <n v="1.1801649332046509"/>
    <n v="0.52379274368286133"/>
    <n v="0.91344576024507473"/>
    <n v="47.034816271081141"/>
    <n v="37.811617381292791"/>
    <n v="0"/>
    <n v="84.846433652373932"/>
    <n v="8.5708953999978812E-2"/>
    <n v="95.701169707176646"/>
    <n v="65.455570081858482"/>
    <n v="2.3390020664781694"/>
    <n v="5.6167872752843101E-2"/>
    <n v="163.55190972826614"/>
    <n v="10.853422220494581"/>
    <n v="100.7903802401334"/>
    <n v="56.227605200411091"/>
    <n v="30.992373104117899"/>
    <n v="3.2916332753563697E-2"/>
    <n v="188.04327487741594"/>
    <n v="5.2470317383928142"/>
    <n v="1.7493832249392713"/>
    <n v="3.5585117663807591"/>
    <n v="3.2444235624063671"/>
    <n v="0.36351503806833968"/>
    <n v="1.8429301800377127"/>
    <n v="-0.65914034867481364"/>
    <n v="0.80390698590951792"/>
    <n v="0.68395788977436034"/>
    <n v="0.5578667831835602"/>
    <n v="55.435230741445721"/>
    <n v="58.514247779912608"/>
    <n v="53.599566539052212"/>
    <n v="44.564769258554279"/>
    <n v="40.021281433283079"/>
    <n v="29.901417765174248"/>
    <n v="35.261792970861976"/>
    <n v="27.094404451911021"/>
    <n v="70.060121481140357"/>
    <n v="113.75883839408867"/>
    <n v="7.703924058367364"/>
    <n v="183.81895987522904"/>
    <n v="0.76837852443578381"/>
    <x v="109"/>
    <x v="109"/>
    <x v="109"/>
    <n v="60.439376736314671"/>
    <n v="38.361165629947465"/>
    <n v="1.5755354599843383"/>
    <n v="98.800542366262135"/>
    <n v="61.173122423013318"/>
    <n v="38.826877576986682"/>
    <n v="86.957863959404136"/>
    <n v="65.528587269271426"/>
    <n v="29.133200748500069"/>
    <n v="5.0892105329567556"/>
    <n v="9.2279648814473951"/>
    <n v="9.2279648814473916"/>
    <n v="-5.0892105329567556"/>
    <n v="-5.3178143470226731"/>
    <n v="14.098058988573371"/>
    <n v="24.055486140502953"/>
    <n v="20.267050146962902"/>
    <n v="11.025549356127129"/>
    <n v="1.2190905921384896"/>
    <n v="1.2079157556088851"/>
    <n v="1.0769469028365153"/>
    <n v="2.2323300904404348"/>
    <n v="1.5101347777333678"/>
    <n v="1.3006230759164852"/>
    <n v="47.899932639608856"/>
    <x v="109"/>
    <n v="19.500233026078572"/>
    <n v="52.438726768798453"/>
    <n v="48.61695801267318"/>
    <n v="204.36337000236645"/>
    <n v="125.15858955768547"/>
    <n v="103.34975494350253"/>
    <n v="1.6445739954923473"/>
    <n v="2.4289636981516916"/>
    <n v="2.2619026086205878"/>
    <n v="50.605969112064777"/>
    <m/>
    <m/>
    <x v="109"/>
    <x v="109"/>
    <n v="41.393581047459925"/>
    <n v="65.014723739655864"/>
    <n v="36.170212765957444"/>
    <n v="17.815802651529232"/>
    <n v="0.99782393551053805"/>
    <n v="40.109940693935165"/>
    <n v="89.66093515384614"/>
    <n v="201.23686361619431"/>
    <n v="17.559999999999999"/>
    <n v="21.56"/>
    <n v="1.6999999999999999E-4"/>
    <n v="39.120170000000002"/>
    <n v="1.242E-2"/>
    <n v="39.5"/>
    <n v="72.099999999999994"/>
    <n v="0.88200000000000001"/>
    <n v="2.1179999999999997E-2"/>
    <n v="112.50318"/>
    <n v="5.3620000000000001"/>
    <n v="54.1"/>
    <n v="95.5"/>
    <n v="18.831"/>
    <n v="0.02"/>
    <n v="168.45099999999999"/>
    <n v="49.6"/>
    <n v="63.5"/>
    <n v="131.55500000000001"/>
    <x v="109"/>
    <x v="90"/>
    <n v="252.50447199999999"/>
    <n v="-10.100000000000001"/>
    <n v="8.5999999999999943"/>
    <n v="-1.5"/>
    <n v="140.00129199999998"/>
    <n v="55.445074255952179"/>
    <n v="0.59017524099349972"/>
    <n v="0.47444599914550778"/>
    <n v="0"/>
    <n v="1.0646212401390076"/>
    <n v="1.0754438220977785E-3"/>
    <n v="1.2008223986625672"/>
    <n v="0.82131195378303523"/>
    <n v="2.9348921027183537E-2"/>
    <n v="7.0477340970039363E-4"/>
    <n v="2.0521880468824865"/>
    <n v="0.13618467302322387"/>
    <n v="1.2646799044609072"/>
    <n v="0.70552291005849843"/>
    <n v="0.38888067852258679"/>
    <n v="4.1302180290222167E-4"/>
    <n v="2.3594965148448948"/>
    <n v="0.44245175838470463"/>
    <n v="0.33997042924165727"/>
    <n v="0.87908813847303391"/>
    <n v="1.4274032554401781"/>
    <n v="9.6665950846672039E-2"/>
    <n v="2.3064913939132117"/>
    <n v="0.75837064027786261"/>
    <n v="0.48134152454137796"/>
    <n v="1.2397121648192404"/>
    <n v="61.173122423013318"/>
    <n v="38.826877576986689"/>
    <n v="0.25430334703072521"/>
    <n v="11.025549356127105"/>
    <n v="1.2418701537742041"/>
    <n v="53.842392694439553"/>
    <n v="-5.3005120931683081E-2"/>
    <n v="-2.298084487614505"/>
    <n v="1.2948752747058871"/>
    <n v="87.002054187640198"/>
    <n v="109.47557518157433"/>
  </r>
  <r>
    <x v="1"/>
    <n v="205"/>
    <n v="2"/>
    <n v="3382"/>
    <x v="3"/>
    <x v="1"/>
    <n v="4"/>
    <n v="32.5"/>
    <m/>
    <n v="0"/>
    <x v="2"/>
    <n v="13.3"/>
    <n v="12.7"/>
    <n v="8.8000000000000007"/>
    <n v="0.60000000000000142"/>
    <n v="3.8999999999999986"/>
    <n v="4.5"/>
    <n v="2.39"/>
    <m/>
    <m/>
    <n v="2.8220000000000001"/>
    <m/>
    <n v="3.95"/>
    <n v="3.4279999999999999"/>
    <m/>
    <m/>
    <m/>
    <x v="3"/>
    <x v="6"/>
    <n v="57.4"/>
    <m/>
    <n v="57.5"/>
    <n v="50.9"/>
    <n v="209.16563562821352"/>
    <n v="13140.20356143563"/>
    <n v="210.26783157176951"/>
    <n v="0"/>
    <n v="586.6"/>
    <n v="586.6"/>
    <x v="110"/>
    <n v="1"/>
    <n v="1822.1370091896406"/>
    <n v="1624.7936507936506"/>
    <n v="0.46046783625730997"/>
    <n v="3447.3911278195487"/>
    <n v="3.8843751044277357"/>
    <n v="3116.3805346700083"/>
    <n v="6125.8667502088556"/>
    <n v="71.208061821219715"/>
    <n v="13.599424185463658"/>
    <n v="9327.0547708855484"/>
    <n v="590.22109440267332"/>
    <n v="4267.5501253132834"/>
    <n v="7778.6173767752716"/>
    <n v="1701.5931077694233"/>
    <n v="9.8671679197994973"/>
    <n v="13757.627777777778"/>
    <n v="391.97757620440001"/>
    <n v="316.46950049230207"/>
    <n v="355.52540172269755"/>
    <n v="86.282901698691177"/>
    <n v="82.226399331662506"/>
    <n v="300.07153996101368"/>
    <n v="118.05361618331543"/>
    <n v="0.89169675090252709"/>
    <n v="1.9656992084432718"/>
    <n v="1.8227360308285163"/>
    <n v="52.855534565993089"/>
    <n v="33.412267979789362"/>
    <n v="31.019520183606875"/>
    <n v="47.13110843971225"/>
    <n v="65.678468720166421"/>
    <n v="56.540397097672646"/>
    <n v="4423.7802840434415"/>
    <n v="4810.2443609022557"/>
    <n v="10941.784732664997"/>
    <n v="10142.059817669173"/>
    <n v="1707.7600877192979"/>
    <n v="21083.844550334172"/>
    <n v="1.0873605947955391"/>
    <n v="20.981848322218475"/>
    <n v="22.814835071557265"/>
    <n v="-1307.3997493734332"/>
    <n v="1315.6223893065999"/>
    <n v="8.2226399331666471"/>
    <n v="-156.23015873015811"/>
    <n v="2968.3730158730159"/>
    <n v="2812.1428571428578"/>
    <n v="11756.789779448623"/>
    <n v="55.762077695940334"/>
    <n v="3.0110824108123779"/>
    <n v="1.7906358242034912"/>
    <n v="7.1945295333862305"/>
    <n v="2.4364311894224588"/>
    <n v="8.4389162063598633"/>
    <n v="2.7976193428039551"/>
    <n v="1.0908752679824829"/>
    <n v="3.4927053451538086"/>
    <n v="3.4927053451538086"/>
    <n v="1.6829761314121519"/>
    <n v="2.050062894821167"/>
    <n v="2.1681551933288574"/>
    <n v="0.61159998178482056"/>
    <n v="1.8756036758422852"/>
    <n v="1.8756036758422852"/>
    <n v="1.2516790449071389"/>
    <n v="0.83121830224990845"/>
    <n v="0.60596293210983276"/>
    <n v="0.68842671002553613"/>
    <n v="1.2310054302215576"/>
    <n v="0.55081504583358765"/>
    <n v="0.94942587566087622"/>
    <n v="54.866046984611991"/>
    <n v="29.094137180494883"/>
    <n v="3.3128494471276713E-2"/>
    <n v="83.993312659578152"/>
    <n v="0.32779916020336003"/>
    <n v="87.184464633305467"/>
    <n v="66.825565327590667"/>
    <n v="2.4870877814101693"/>
    <n v="0.47498781543582896"/>
    <n v="156.97210555774214"/>
    <n v="12.099903653756616"/>
    <n v="92.527109669892127"/>
    <n v="47.574022459468445"/>
    <n v="31.915142877202282"/>
    <n v="0.18506896420529012"/>
    <n v="172.20134397076814"/>
    <n v="4.8652528598775993"/>
    <n v="1.0878027437875712"/>
    <n v="3.0416562521099992"/>
    <n v="2.1545611765795649"/>
    <n v="0.38161750261333288"/>
    <n v="2.515428543139719"/>
    <n v="-1.375110204865873"/>
    <n v="0.53027580406247909"/>
    <n v="0.76648478153368771"/>
    <n v="0.51416306668605261"/>
    <n v="65.321922957107418"/>
    <n v="55.541374261068754"/>
    <n v="53.731932362617897"/>
    <n v="34.638635218987453"/>
    <n v="42.571618116576069"/>
    <n v="27.626975122531171"/>
    <n v="36.771271372292077"/>
    <n v="29.148297770971197"/>
    <n v="75.326168653162043"/>
    <n v="124.84930709182612"/>
    <n v="9.4065995098987667"/>
    <n v="200.17547574498815"/>
    <n v="0.7926921393567874"/>
    <x v="110"/>
    <x v="110"/>
    <x v="110"/>
    <n v="50.41319326101339"/>
    <n v="37.677267556619469"/>
    <n v="1.338026787246581"/>
    <n v="88.090460817632859"/>
    <n v="57.228890385055522"/>
    <n v="42.771109614944478"/>
    <n v="64.774963476198522"/>
    <n v="55.75583829760005"/>
    <n v="18.425724688497247"/>
    <n v="5.34264503658666"/>
    <n v="19.251542868122222"/>
    <n v="19.251542868122222"/>
    <n v="-5.34264503658666"/>
    <n v="-6.127978257431093"/>
    <n v="28.808649464838453"/>
    <n v="51.095910389977163"/>
    <n v="43.203370187246009"/>
    <n v="21.582748848957188"/>
    <n v="1.1327830458620727"/>
    <n v="1.130848730081901"/>
    <n v="0.97112510155113385"/>
    <n v="2.1508365598535963"/>
    <n v="1.4882416070717639"/>
    <n v="1.2888957796558744"/>
    <n v="48.103465160050348"/>
    <x v="110"/>
    <n v="24.993221933933196"/>
    <n v="50.665845953025553"/>
    <n v="54.64435982464876"/>
    <n v="131.16467027157884"/>
    <n v="90.553768020464815"/>
    <n v="92.558959684393358"/>
    <n v="2.2956505014482"/>
    <n v="3.0894565780760268"/>
    <n v="2.3424584726554967"/>
    <n v="53.245814042763158"/>
    <m/>
    <m/>
    <x v="110"/>
    <x v="110"/>
    <n v="43.618482878642503"/>
    <n v="60.258921408568241"/>
    <n v="33.834586466165412"/>
    <n v="34.604413267163849"/>
    <n v="0.99636714691323403"/>
    <n v="45.737971886092723"/>
    <n v="93.270547708855474"/>
    <n v="210.83844550334172"/>
    <n v="22.16"/>
    <n v="19.759999999999998"/>
    <n v="5.5999999999999999E-3"/>
    <n v="41.925599999999996"/>
    <n v="4.7239999999999997E-2"/>
    <n v="37.9"/>
    <n v="74.5"/>
    <n v="0.86599999999999999"/>
    <n v="0.16538999999999998"/>
    <n v="113.43139000000001"/>
    <n v="7.1779999999999999"/>
    <n v="51.9"/>
    <n v="94.6"/>
    <n v="20.693999999999999"/>
    <n v="0.12"/>
    <n v="167.31400000000002"/>
    <n v="53.8"/>
    <n v="58.5"/>
    <n v="133.06900000000002"/>
    <x v="110"/>
    <x v="91"/>
    <n v="256.41211000000004"/>
    <n v="-15.899999999999999"/>
    <n v="16"/>
    <n v="0.10000000000000853"/>
    <n v="142.98072000000002"/>
    <n v="55.762077695940334"/>
    <n v="0.66725586223602296"/>
    <n v="0.35382963886260987"/>
    <n v="4.0289365386962889E-4"/>
    <n v="1.0214883947525024"/>
    <n v="3.9865440158843987E-3"/>
    <n v="1.0602977309226989"/>
    <n v="0.81270207464694977"/>
    <n v="3.0246828289031982E-2"/>
    <n v="5.7765853703498835E-3"/>
    <n v="1.9090232192290306"/>
    <n v="0.14715351459026335"/>
    <n v="1.1252725453376771"/>
    <n v="0.57857358276844018"/>
    <n v="0.38813742467880247"/>
    <n v="2.2507244110107423E-3"/>
    <n v="2.0942342771959304"/>
    <n v="0.44719544661045074"/>
    <n v="0.35448831528425218"/>
    <n v="0.91608253876388079"/>
    <n v="1.5183603819041491"/>
    <n v="0.11439877686917781"/>
    <n v="2.4344429206680296"/>
    <n v="0.61310228431224811"/>
    <n v="0.45821375936269759"/>
    <n v="1.0713160436749458"/>
    <n v="57.228890385055507"/>
    <n v="42.771109614944486"/>
    <n v="0.52541970143899897"/>
    <n v="21.582748848957188"/>
    <n v="1.4129545259155272"/>
    <n v="58.040158342583027"/>
    <n v="0.34020864347209923"/>
    <n v="13.97480469078911"/>
    <n v="1.0727458824434279"/>
    <n v="93.057915812026508"/>
    <n v="105.32681124831574"/>
  </r>
  <r>
    <x v="1"/>
    <n v="206"/>
    <n v="2"/>
    <n v="1311"/>
    <x v="6"/>
    <x v="1"/>
    <n v="4"/>
    <n v="33"/>
    <m/>
    <n v="0"/>
    <x v="2"/>
    <n v="13.2"/>
    <n v="12.5"/>
    <n v="12.2"/>
    <n v="0.69999999999999929"/>
    <n v="0.30000000000000071"/>
    <n v="1"/>
    <n v="2.6459999999999999"/>
    <m/>
    <m/>
    <n v="3.5400000000000005"/>
    <m/>
    <n v="4.1059999999999999"/>
    <n v="3.55"/>
    <m/>
    <m/>
    <m/>
    <x v="2"/>
    <x v="10"/>
    <n v="59.7"/>
    <m/>
    <n v="59.5"/>
    <n v="43.8"/>
    <n v="311.50877046696411"/>
    <n v="19569.60397827562"/>
    <n v="334.27273651145606"/>
    <n v="0"/>
    <n v="541.20000000000005"/>
    <n v="541.20000000000005"/>
    <x v="111"/>
    <n v="1"/>
    <n v="2486.5263157894738"/>
    <n v="1972.5157078743371"/>
    <n v="0.39675193798449609"/>
    <n v="4459.438775601795"/>
    <n v="7.645907792737658"/>
    <n v="3316.9747042023664"/>
    <n v="4794.7552019583845"/>
    <n v="78.22598939208487"/>
    <n v="18.71078926968584"/>
    <n v="8208.6666848225213"/>
    <n v="1300.768094655243"/>
    <n v="4168.304773561812"/>
    <n v="6730.3263973888215"/>
    <n v="2528.0487352101181"/>
    <n v="9.9589555283557729"/>
    <n v="13436.638861689107"/>
    <n v="249.94852728138176"/>
    <n v="373.42658406189901"/>
    <n v="309.55862365818319"/>
    <n v="55.363225894192844"/>
    <n v="60.80929066853183"/>
    <n v="188.14929960560318"/>
    <n v="138.25508538788836"/>
    <n v="0.79328165374677007"/>
    <n v="1.4455205811138014"/>
    <n v="1.6146435452793835"/>
    <n v="55.758727519561482"/>
    <n v="40.408203080474848"/>
    <n v="31.021930532393711"/>
    <n v="44.232375577533276"/>
    <n v="58.410889198652505"/>
    <n v="50.089359896234932"/>
    <n v="4867.0379436964504"/>
    <n v="4537.7498980008158"/>
    <n v="10932.44343125255"/>
    <n v="14529.506129844962"/>
    <n v="1527.6555895552835"/>
    <n v="25461.949561097517"/>
    <n v="0.93234323432343236"/>
    <n v="19.114946135674696"/>
    <n v="17.821690704053143"/>
    <n v="-1550.063239494084"/>
    <n v="257.00530395756869"/>
    <n v="-1293.0579355365162"/>
    <n v="-698.73317013463839"/>
    <n v="2192.5764993880057"/>
    <n v="1493.8433292533673"/>
    <n v="17253.282876274996"/>
    <n v="67.761044121443575"/>
    <n v="3.2926404476165771"/>
    <n v="0.63694524765014648"/>
    <n v="7.4620218276977539"/>
    <n v="2.1183343183860384"/>
    <n v="7.067683219909668"/>
    <n v="2.9890594482421875"/>
    <n v="0.91613513231277466"/>
    <n v="3.8509178161621094"/>
    <n v="3.8509178161621094"/>
    <n v="1.7884236749024864"/>
    <n v="2.0927507877349854"/>
    <n v="2.1826682090759277"/>
    <n v="0.51261132955551147"/>
    <n v="1.7356302738189697"/>
    <n v="1.7356302738189697"/>
    <n v="1.2617077109565742"/>
    <n v="1.0317851305007935"/>
    <n v="0.32957449555397034"/>
    <n v="0.67131884226124083"/>
    <n v="1.1747380495071411"/>
    <n v="0.53800821304321289"/>
    <n v="0.9585879863623068"/>
    <n v="81.872371214314512"/>
    <n v="12.563845060458235"/>
    <n v="2.9605716214216954E-2"/>
    <n v="94.465821990986967"/>
    <n v="0.54038854207708509"/>
    <n v="99.14634579176419"/>
    <n v="43.926436913535092"/>
    <n v="3.0124185623688784"/>
    <n v="0.72053711753088034"/>
    <n v="146.80573838519905"/>
    <n v="27.221834547502958"/>
    <n v="90.980263149928007"/>
    <n v="34.500415629080393"/>
    <n v="43.877579185204375"/>
    <n v="0.17285064710631073"/>
    <n v="169.5311086113191"/>
    <n v="3.489327759614139"/>
    <n v="1.6232407304371463"/>
    <n v="2.5884581593217977"/>
    <n v="1.1515983051633119"/>
    <n v="-0.58329161727401313"/>
    <n v="2.0908394568717905"/>
    <n v="-0.67328723460390705"/>
    <n v="0.15345646979700009"/>
    <n v="0.44304645383293528"/>
    <n v="0.37920769224668588"/>
    <n v="86.668775530398705"/>
    <n v="67.535742732083918"/>
    <n v="53.665822099067853"/>
    <n v="13.299884334523609"/>
    <n v="29.921471324423209"/>
    <n v="20.350492550708715"/>
    <n v="50.217373798891558"/>
    <n v="14.955266335836994"/>
    <n v="73.391552673549697"/>
    <n v="170.68363691276122"/>
    <n v="8.2189125388211401"/>
    <n v="244.0751895863109"/>
    <n v="0.29781060227739548"/>
    <x v="111"/>
    <x v="111"/>
    <x v="111"/>
    <n v="48.928971992872633"/>
    <n v="28.971170577698096"/>
    <n v="1.6888848816670867"/>
    <n v="77.900142570570722"/>
    <n v="62.809861931314515"/>
    <n v="37.190138068685492"/>
    <n v="52.089126105458703"/>
    <n v="40.762889351036449"/>
    <n v="19.545149293243398"/>
    <n v="-8.1660826418361836"/>
    <n v="9.4260212844546984"/>
    <n v="9.4260212844546984"/>
    <n v="8.1660826418361836"/>
    <n v="8.2363929569197669"/>
    <n v="21.458652116512209"/>
    <n v="32.535866161068469"/>
    <n v="97.269451201111849"/>
    <n v="39.852248549300015"/>
    <n v="1.0833012922934411"/>
    <n v="1.1462315631905566"/>
    <n v="0.9703923826805998"/>
    <n v="1.9554433595305183"/>
    <n v="1.5602638527283057"/>
    <n v="1.3002036428514088"/>
    <n v="57.063604242010278"/>
    <x v="111"/>
    <n v="35.078582071235736"/>
    <n v="59.528812225738235"/>
    <n v="76.994325759905067"/>
    <n v="106.41351282702564"/>
    <n v="106.72375630465547"/>
    <n v="98.50527307991031"/>
    <n v="3.0941939234434814"/>
    <n v="2.8007442314057673"/>
    <n v="2.2157881916689726"/>
    <n v="76.27990718168607"/>
    <m/>
    <m/>
    <x v="111"/>
    <x v="111"/>
    <n v="34.046163055007113"/>
    <n v="44.804101394895454"/>
    <n v="7.5757575757575761"/>
    <n v="56.988152444178134"/>
    <n v="0.97266008447860663"/>
    <n v="45.559957470921802"/>
    <n v="82.086666848225221"/>
    <n v="254.61949561097518"/>
    <n v="30.96"/>
    <n v="24.56"/>
    <n v="4.9399999999999999E-3"/>
    <n v="55.524940000000001"/>
    <n v="9.5199999999999993E-2"/>
    <n v="41.3"/>
    <n v="59.7"/>
    <n v="0.97399999999999998"/>
    <n v="0.23296999999999998"/>
    <n v="102.20697"/>
    <n v="16.196000000000002"/>
    <n v="51.9"/>
    <n v="83.8"/>
    <n v="31.476999999999997"/>
    <n v="0.124"/>
    <n v="167.30099999999999"/>
    <n v="60.6"/>
    <n v="56.5"/>
    <n v="136.12100000000001"/>
    <x v="111"/>
    <x v="92"/>
    <n v="317.02940500000005"/>
    <n v="-19.300000000000004"/>
    <n v="3.2000000000000028"/>
    <n v="-16.099999999999994"/>
    <n v="214.82243500000004"/>
    <n v="67.761044121443561"/>
    <n v="1.0194014825820923"/>
    <n v="0.15643375282287597"/>
    <n v="3.6862387828826904E-4"/>
    <n v="1.1762038592832564"/>
    <n v="6.728434425354003E-3"/>
    <n v="1.2344815521240233"/>
    <n v="0.54693267399072654"/>
    <n v="3.750793952941895E-2"/>
    <n v="8.9714832363128657E-3"/>
    <n v="1.8278936488804816"/>
    <n v="0.33894191758155828"/>
    <n v="1.1328048005104066"/>
    <n v="0.42956829416751863"/>
    <n v="0.54632434128999707"/>
    <n v="2.1521815395355226E-3"/>
    <n v="2.1108496175074576"/>
    <n v="0.62526178908348085"/>
    <n v="0.18620958998799325"/>
    <n v="0.91380592127442373"/>
    <n v="2.1251998682914794"/>
    <n v="0.10233454220294952"/>
    <n v="3.0390057895659028"/>
    <n v="0.60921976304054248"/>
    <n v="0.36072308400273329"/>
    <n v="0.96994284704327582"/>
    <n v="62.809861931314494"/>
    <n v="37.190138068685499"/>
    <n v="1.2111121406854213"/>
    <n v="39.852248549300022"/>
    <n v="1.8628019302826464"/>
    <n v="61.296425846846859"/>
    <n v="0.92815617205844525"/>
    <n v="30.541441389982506"/>
    <n v="0.93464575822420115"/>
    <n v="87.653023043908632"/>
    <n v="104.32010563733908"/>
  </r>
  <r>
    <x v="1"/>
    <n v="207"/>
    <n v="2"/>
    <s v="34N42"/>
    <x v="4"/>
    <x v="1"/>
    <n v="4"/>
    <n v="33.5"/>
    <m/>
    <n v="0"/>
    <x v="2"/>
    <n v="12.2"/>
    <n v="11.3"/>
    <n v="8.8000000000000007"/>
    <n v="0.89999999999999858"/>
    <n v="2.5"/>
    <n v="3.3999999999999986"/>
    <n v="2.4260000000000002"/>
    <m/>
    <m/>
    <n v="3.4259999999999997"/>
    <m/>
    <n v="4.3819999999999997"/>
    <n v="3.3600000000000003"/>
    <m/>
    <m/>
    <m/>
    <x v="3"/>
    <x v="2"/>
    <n v="58.5"/>
    <m/>
    <n v="59.4"/>
    <n v="40.6"/>
    <n v="253.3433176361782"/>
    <n v="15915.533900539987"/>
    <n v="276.85490662139222"/>
    <n v="0"/>
    <n v="530.1"/>
    <n v="530.1"/>
    <x v="112"/>
    <n v="1"/>
    <n v="1677.2631578947369"/>
    <n v="1954.6315789473683"/>
    <n v="2.7410526315789472"/>
    <n v="3634.6357894736843"/>
    <n v="18.805578947368421"/>
    <n v="3483.4210526315787"/>
    <n v="5637.105263157895"/>
    <n v="163.15789473684208"/>
    <n v="9.3726052631578955"/>
    <n v="9293.0568157894741"/>
    <n v="1311.3"/>
    <n v="4217.6315789473683"/>
    <n v="6607.894736842105"/>
    <n v="3333.9684210526316"/>
    <n v="3.8342105263157893"/>
    <n v="14163.328947368424"/>
    <n v="377.22806842105263"/>
    <n v="347.87658082706781"/>
    <n v="363.05838475499098"/>
    <n v="120.41052631578945"/>
    <n v="52.443609022556402"/>
    <n v="245.49824561403511"/>
    <n v="69.342105263157848"/>
    <n v="1.1653696498054473"/>
    <n v="1.6182669789227169"/>
    <n v="1.5667311411992262"/>
    <n v="46.146663793722617"/>
    <n v="37.484125209619215"/>
    <n v="29.778532960861671"/>
    <n v="53.777921424980249"/>
    <n v="60.659322060531331"/>
    <n v="46.654954929009577"/>
    <n v="4682.6315789473683"/>
    <n v="4087.105263157895"/>
    <n v="9954.1"/>
    <n v="11972.590436842107"/>
    <n v="1184.3631578947366"/>
    <n v="21926.690436842109"/>
    <n v="0.87282229965156799"/>
    <n v="21.355852094666425"/>
    <n v="18.639863936285504"/>
    <n v="-1199.2105263157896"/>
    <n v="1550"/>
    <n v="350.78947368420995"/>
    <n v="-465"/>
    <n v="2520.78947368421"/>
    <n v="2055.78947368421"/>
    <n v="12633.633621052635"/>
    <n v="57.617603794073247"/>
    <n v="3.0379197597503662"/>
    <n v="1.9625431299209595"/>
    <n v="7.9274487495422363"/>
    <n v="2.4632919883322186"/>
    <n v="5.6074862480163574"/>
    <n v="2.7663800716400146"/>
    <n v="0.94796586036682129"/>
    <n v="3.1367263793945312"/>
    <n v="3.1367263793945312"/>
    <n v="1.6702180133158508"/>
    <n v="1.9367959499359131"/>
    <n v="2.2002854347229004"/>
    <n v="0.56267374753952026"/>
    <n v="1.4344500303268433"/>
    <n v="1.4344500303268433"/>
    <n v="1.2557777468346505"/>
    <n v="1.1304718255996704"/>
    <n v="0.46775582432746887"/>
    <n v="0.78671150572109383"/>
    <n v="1.2130037546157837"/>
    <n v="0.52826249599456787"/>
    <n v="1.0194790780602749"/>
    <n v="50.953908896697193"/>
    <n v="38.360487767897148"/>
    <n v="0.2172955425663998"/>
    <n v="89.531692207160745"/>
    <n v="1.0545202533335434"/>
    <n v="96.364665811312818"/>
    <n v="53.437833407678106"/>
    <n v="5.1178167242752872"/>
    <n v="0.29399298172599392"/>
    <n v="155.21430892499222"/>
    <n v="25.397205291509628"/>
    <n v="92.799933321852436"/>
    <n v="37.180888949256193"/>
    <n v="47.824111026876849"/>
    <n v="5.4999834057531859E-2"/>
    <n v="177.85993313204301"/>
    <n v="4.3788411145220989"/>
    <n v="1.6175445862179134"/>
    <n v="3.0458014112028367"/>
    <n v="3.0273837943077084"/>
    <n v="-0.25462374924717018"/>
    <n v="1.0051563759853972"/>
    <n v="-1.1612103184587081"/>
    <n v="0.75284680996051423"/>
    <n v="0.55453763013418478"/>
    <n v="0.40065641879616387"/>
    <n v="56.91158922674969"/>
    <n v="62.08491116491156"/>
    <n v="52.175850787573317"/>
    <n v="42.845708399141678"/>
    <n v="34.428419504481447"/>
    <n v="20.904589524192133"/>
    <n v="52.935830696632991"/>
    <n v="19.117672914815579"/>
    <n v="78.310049990983401"/>
    <n v="145.22797152366502"/>
    <n v="6.2565463795348206"/>
    <n v="223.53802151464842"/>
    <n v="0.3611480666918403"/>
    <x v="112"/>
    <x v="112"/>
    <x v="112"/>
    <n v="43.428835114679828"/>
    <n v="34.320160492862527"/>
    <n v="1.2654030310759068"/>
    <n v="77.748995607542355"/>
    <n v="55.857744238778096"/>
    <n v="44.142255761221897"/>
    <n v="51.67077228012522"/>
    <n v="39.864102625219445"/>
    <n v="18.063216034440615"/>
    <n v="-3.5647324894603827"/>
    <n v="16.256944458421913"/>
    <n v="16.256944458421913"/>
    <n v="3.5647324894603827"/>
    <n v="3.6992111781307062"/>
    <n v="30.422162392695483"/>
    <n v="47.368497772039341"/>
    <n v="68.323712589656196"/>
    <n v="30.564694152121657"/>
    <n v="1.1679049787011475"/>
    <n v="1.1207607814539804"/>
    <n v="0.98483855504661899"/>
    <n v="2.1091544545616197"/>
    <n v="1.4902537998778393"/>
    <n v="1.2751102608642348"/>
    <n v="54.602816012421449"/>
    <x v="112"/>
    <n v="27.743808516408219"/>
    <n v="53.559525827947546"/>
    <n v="61.696006732326104"/>
    <n v="144.64039161541359"/>
    <n v="98.351590239480259"/>
    <n v="103.89717351968552"/>
    <n v="2.100326005634674"/>
    <n v="2.8127456453973387"/>
    <n v="2.1177529283854963"/>
    <n v="62.856099793421031"/>
    <m/>
    <m/>
    <x v="112"/>
    <x v="112"/>
    <n v="35.775538968742495"/>
    <n v="42.957038004500689"/>
    <n v="27.868852459016384"/>
    <n v="47.045835504576189"/>
    <n v="1.0945656941886563"/>
    <n v="44.968564394738429"/>
    <n v="92.93056815789474"/>
    <n v="219.26690436842111"/>
    <n v="20.56"/>
    <n v="23.96"/>
    <n v="3.3600000000000005E-2"/>
    <n v="44.553600000000003"/>
    <n v="0.23052"/>
    <n v="42.7"/>
    <n v="69.099999999999994"/>
    <n v="2"/>
    <n v="0.11489000000000001"/>
    <n v="113.91488999999999"/>
    <n v="16.074000000000002"/>
    <n v="51.7"/>
    <n v="81"/>
    <n v="40.868000000000002"/>
    <n v="4.7E-2"/>
    <n v="173.61500000000001"/>
    <n v="57.4"/>
    <n v="50.1"/>
    <n v="122.018"/>
    <x v="112"/>
    <x v="93"/>
    <n v="268.77878600000003"/>
    <n v="-14.699999999999996"/>
    <n v="18.999999999999993"/>
    <n v="4.2999999999999972"/>
    <n v="154.86389600000004"/>
    <n v="57.617603794073247"/>
    <n v="0.62459630260467525"/>
    <n v="0.47022533392906185"/>
    <n v="2.6636227798461916E-3"/>
    <n v="1.0974852593135833"/>
    <n v="1.2926377298927308E-2"/>
    <n v="1.1812442905902862"/>
    <n v="0.65504440951347342"/>
    <n v="6.2734527587890623E-2"/>
    <n v="3.6037849372863771E-3"/>
    <n v="1.9026270126289364"/>
    <n v="0.31132058099269871"/>
    <n v="1.1375475697517397"/>
    <n v="0.45576573550701144"/>
    <n v="0.58623103839397428"/>
    <n v="6.7419151425361634E-4"/>
    <n v="2.1802185351669787"/>
    <n v="0.64889082789421082"/>
    <n v="0.23434566798806192"/>
    <n v="0.95992964505076428"/>
    <n v="1.7802138444836355"/>
    <n v="7.6693149168491348E-2"/>
    <n v="2.7401434895343995"/>
    <n v="0.53235346269607542"/>
    <n v="0.42069874152541153"/>
    <n v="0.95305220422148684"/>
    <n v="55.857744238778118"/>
    <n v="44.142255761221897"/>
    <n v="0.83751647690546305"/>
    <n v="30.564694152121664"/>
    <n v="1.6426582302208161"/>
    <n v="59.947890922308375"/>
    <n v="0.55992495436742074"/>
    <n v="20.434147208201942"/>
    <n v="1.0827332758533954"/>
    <n v="92.273084793208184"/>
    <n v="98.089310660760475"/>
  </r>
  <r>
    <x v="1"/>
    <n v="208"/>
    <n v="2"/>
    <n v="1311"/>
    <x v="6"/>
    <x v="4"/>
    <n v="2"/>
    <n v="33"/>
    <m/>
    <n v="0"/>
    <x v="2"/>
    <n v="12.5"/>
    <n v="12.3"/>
    <n v="11.1"/>
    <n v="0.19999999999999929"/>
    <n v="1.2000000000000011"/>
    <n v="1.4000000000000004"/>
    <n v="2.6680000000000001"/>
    <m/>
    <m/>
    <n v="3.6159999999999997"/>
    <m/>
    <n v="4.5599999999999996"/>
    <n v="3.1520000000000001"/>
    <m/>
    <m/>
    <m/>
    <x v="4"/>
    <x v="0"/>
    <n v="56.1"/>
    <m/>
    <n v="55.3"/>
    <n v="43.9"/>
    <n v="291.0461222035438"/>
    <n v="18284.099489071028"/>
    <n v="328.79476096417267"/>
    <n v="10"/>
    <m/>
    <m/>
    <x v="113"/>
    <n v="0.82409489270935543"/>
    <n v="1744.1720823798623"/>
    <n v="1906.336842105263"/>
    <n v="0.21171510297482835"/>
    <n v="3650.7206395881003"/>
    <n v="4.7045798627002284"/>
    <n v="4063.1281464530889"/>
    <n v="7054.1670480549192"/>
    <n v="146.7591075514874"/>
    <n v="27.365303203661323"/>
    <n v="11291.419605263156"/>
    <n v="1276.8672997711669"/>
    <n v="4855.9336384439357"/>
    <n v="7279.3958810068652"/>
    <n v="2752.7467963386725"/>
    <n v="11.441624713958809"/>
    <n v="14899.517940503431"/>
    <n v="509.37993104500373"/>
    <n v="257.72130966001959"/>
    <n v="387.88956210052862"/>
    <n v="154.5970709382151"/>
    <n v="56.628963713631912"/>
    <n v="343.18868039664375"/>
    <n v="16.087773782281861"/>
    <n v="1.0929752066115703"/>
    <n v="1.7361419068736141"/>
    <n v="1.4990723562152135"/>
    <n v="47.776103804443714"/>
    <n v="35.984210032892442"/>
    <n v="32.591213070346228"/>
    <n v="52.21809692675771"/>
    <n v="62.473695023846517"/>
    <n v="48.85658656927599"/>
    <n v="4937.0160183066355"/>
    <n v="4747.8237986270015"/>
    <n v="11058.735697940503"/>
    <n v="11973.691795194509"/>
    <n v="1373.895881006865"/>
    <n v="23032.427493135008"/>
    <n v="0.96167883211678828"/>
    <n v="21.435065929451643"/>
    <n v="20.613649169381414"/>
    <n v="-873.88787185354659"/>
    <n v="2306.3432494279177"/>
    <n v="1432.4553775743716"/>
    <n v="-81.082379862699781"/>
    <n v="2531.5720823798638"/>
    <n v="2450.489702517164"/>
    <n v="11741.007887871852"/>
    <n v="50.975989792527734"/>
    <n v="2.991523265838623"/>
    <n v="1.1387945413589478"/>
    <n v="6.6210231781005859"/>
    <n v="2.0242740691559007"/>
    <n v="7.1537971496582031"/>
    <n v="2.4818754196166992"/>
    <n v="0.51090329885482788"/>
    <n v="3.6382443904876709"/>
    <n v="3.6382443904876709"/>
    <n v="1.2683686153121287"/>
    <n v="2.1063754558563232"/>
    <n v="1.9106243848800659"/>
    <n v="0.41846168041229248"/>
    <n v="1.6533879041671753"/>
    <n v="1.6533879041671753"/>
    <n v="1.1338815941154787"/>
    <n v="0.77911412715911865"/>
    <n v="0.30582728981971741"/>
    <n v="0.54864252980517758"/>
    <n v="1.1286381483078003"/>
    <n v="0.55956184864044189"/>
    <n v="0.85016041282395793"/>
    <n v="52.177313640655576"/>
    <n v="21.709259897809275"/>
    <n v="1.4017706039502909E-2"/>
    <n v="73.900591244504355"/>
    <n v="0.33655610012124276"/>
    <n v="100.8417787343468"/>
    <n v="36.039972155242815"/>
    <n v="5.3394549980217585"/>
    <n v="0.99561660874715097"/>
    <n v="143.21682249635853"/>
    <n v="26.895619406235241"/>
    <n v="92.778652209703651"/>
    <n v="30.461482327524532"/>
    <n v="45.513582563013046"/>
    <n v="0.18917443906079714"/>
    <n v="168.94289153930202"/>
    <n v="4.6210820834569448"/>
    <n v="1.8375763602102495"/>
    <n v="3.2773206998206095"/>
    <n v="3.2442976729127486"/>
    <n v="-0.57593760890308232"/>
    <n v="0.955380817162236"/>
    <n v="-0.39846355912273446"/>
    <n v="0.41606702957765596"/>
    <n v="0.35739127777768526"/>
    <n v="0.3283242599674086"/>
    <n v="70.604730979788684"/>
    <n v="70.411964863213498"/>
    <n v="54.917168378238692"/>
    <n v="29.376300692890183"/>
    <n v="25.164622093301347"/>
    <n v="18.030638667290791"/>
    <n v="38.464989258735621"/>
    <n v="14.520140848756515"/>
    <n v="60.672927297649039"/>
    <n v="135.13965336136633"/>
    <n v="7.6877971901568989"/>
    <n v="195.81258065901537"/>
    <n v="0.37748979340892208"/>
    <x v="113"/>
    <x v="113"/>
    <x v="113"/>
    <n v="62.376789475611183"/>
    <n v="21.519831306486299"/>
    <n v="2.8985724184933632"/>
    <n v="83.896620782097486"/>
    <n v="74.349585113351353"/>
    <n v="25.650414886648655"/>
    <n v="62.567207239579147"/>
    <n v="54.31366295096803"/>
    <n v="15.941341478768017"/>
    <n v="-8.0631265246431525"/>
    <n v="5.5784898277182826"/>
    <n v="5.5784898277182826"/>
    <n v="8.0631265246431525"/>
    <n v="7.995819417152787"/>
    <n v="15.478618584078921"/>
    <n v="25.922553705320489"/>
    <n v="52.595758162656836"/>
    <n v="26.860254834313313"/>
    <n v="0.96132553260567044"/>
    <n v="0.91471022216333464"/>
    <n v="0.9060715811802178"/>
    <n v="2.1057113334638173"/>
    <n v="1.3866343510542329"/>
    <n v="1.2514260657403287"/>
    <n v="51.986234619704582"/>
    <x v="113"/>
    <n v="23.668696648689071"/>
    <n v="61.148735974453494"/>
    <n v="55.448518203076702"/>
    <n v="152.96655799923172"/>
    <n v="88.995470230408301"/>
    <n v="93.905731410720705"/>
    <n v="1.9556714258116783"/>
    <n v="2.7887660048215377"/>
    <n v="2.0346195660022732"/>
    <n v="62.861881924771161"/>
    <m/>
    <m/>
    <x v="113"/>
    <x v="113"/>
    <n v="40.288990197358515"/>
    <n v="58.541120890832907"/>
    <n v="11.200000000000003"/>
    <n v="38.919559769784705"/>
    <n v="1.1778898503028243"/>
    <n v="42.685895702395442"/>
    <n v="112.91419605263157"/>
    <n v="230.32427493135009"/>
    <n v="19.36"/>
    <n v="21.16"/>
    <n v="2.3500000000000001E-3"/>
    <n v="40.522350000000003"/>
    <n v="5.2220000000000003E-2"/>
    <n v="45.1"/>
    <n v="78.3"/>
    <n v="1.629"/>
    <n v="0.30375000000000002"/>
    <n v="125.33274999999999"/>
    <n v="14.172999999999998"/>
    <n v="53.9"/>
    <n v="80.8"/>
    <n v="30.555"/>
    <n v="0.127"/>
    <n v="165.38200000000001"/>
    <n v="54.8"/>
    <n v="52.7"/>
    <n v="122.75"/>
    <x v="113"/>
    <x v="56"/>
    <n v="255.65585000000002"/>
    <n v="-9.6999999999999957"/>
    <n v="25.599999999999994"/>
    <n v="15.900000000000006"/>
    <n v="130.32310000000001"/>
    <n v="50.975989792527734"/>
    <n v="0.57915890426635741"/>
    <n v="0.24096892495155334"/>
    <n v="1.5559404468536378E-4"/>
    <n v="0.82028342326259607"/>
    <n v="3.7357128715515137E-3"/>
    <n v="1.1193258142471314"/>
    <n v="0.40003728300333025"/>
    <n v="5.9267001121044161E-2"/>
    <n v="1.1051167336106301E-2"/>
    <n v="1.589681265707612"/>
    <n v="0.29853659335851662"/>
    <n v="1.0298265434503555"/>
    <n v="0.33811703777313235"/>
    <n v="0.50519267411828039"/>
    <n v="2.0998026382923127E-3"/>
    <n v="1.8752360579800607"/>
    <n v="0.42695454168319702"/>
    <n v="0.16117098173499109"/>
    <n v="0.6734587053358555"/>
    <n v="1.5000261244327429"/>
    <n v="8.5333181917667381E-2"/>
    <n v="2.1734848297685989"/>
    <n v="0.69237127256393438"/>
    <n v="0.23886630126833916"/>
    <n v="0.93123757383227357"/>
    <n v="74.349585113351353"/>
    <n v="25.650414886648644"/>
    <n v="0.58380356406098688"/>
    <n v="26.860254834313331"/>
    <n v="1.353201406506003"/>
    <n v="62.259528475755324"/>
    <n v="0.29824877178853826"/>
    <n v="13.722146467444702"/>
    <n v="1.0549526347174645"/>
    <n v="90.211855944691379"/>
    <n v="117.62486054582611"/>
  </r>
  <r>
    <x v="1"/>
    <n v="209"/>
    <n v="2"/>
    <n v="3382"/>
    <x v="3"/>
    <x v="4"/>
    <n v="2"/>
    <n v="32.5"/>
    <m/>
    <n v="0"/>
    <x v="2"/>
    <n v="11.9"/>
    <n v="12.9"/>
    <n v="9.3000000000000007"/>
    <n v="-1"/>
    <n v="3.5999999999999996"/>
    <n v="2.5999999999999996"/>
    <n v="2.1"/>
    <m/>
    <m/>
    <n v="2.7"/>
    <m/>
    <n v="3.8740000000000001"/>
    <n v="3.2719999999999998"/>
    <m/>
    <m/>
    <m/>
    <x v="5"/>
    <x v="9"/>
    <n v="57.7"/>
    <m/>
    <n v="59.8"/>
    <n v="40.299999999999997"/>
    <n v="194.61018944473273"/>
    <n v="12225.801321297"/>
    <n v="196.22793230888931"/>
    <n v="0"/>
    <n v="514.1"/>
    <n v="514.1"/>
    <x v="114"/>
    <n v="0.79886679806303884"/>
    <n v="1699.4475724194206"/>
    <n v="1860.0758873929008"/>
    <n v="2.8109955120359038E-2"/>
    <n v="3559.5515697674414"/>
    <n v="1.7636988984088124"/>
    <n v="2915.403916768666"/>
    <n v="5501.5197878416975"/>
    <n v="64.090697674418607"/>
    <n v="8.0715728274173806"/>
    <n v="8489.0859751122007"/>
    <n v="376.5930844553244"/>
    <n v="3622.168502651979"/>
    <n v="7421.0281517747862"/>
    <n v="1526.7721338229294"/>
    <n v="6.826703386372909"/>
    <n v="12576.795491636067"/>
    <n v="328.6356270229839"/>
    <n v="291.97925118027615"/>
    <n v="310.93944558167675"/>
    <n v="81.063756289949694"/>
    <n v="50.483184705950926"/>
    <n v="242.76292669658645"/>
    <n v="137.10774028093491"/>
    <n v="1.0945179584120983"/>
    <n v="1.8870523415977962"/>
    <n v="2.0487804878048781"/>
    <n v="47.743305276244442"/>
    <n v="34.342966078042728"/>
    <n v="28.80040869759571"/>
    <n v="52.255905018800618"/>
    <n v="64.806974554984222"/>
    <n v="59.005715380439995"/>
    <n v="4513.6556507547939"/>
    <n v="5533.6454508363931"/>
    <n v="11529.257935536516"/>
    <n v="8102.1548523051806"/>
    <n v="1481.9568339453283"/>
    <n v="19631.412787841698"/>
    <n v="1.2259786476868326"/>
    <n v="22.992006227642626"/>
    <n v="28.187708702572539"/>
    <n v="-1598.2517339861279"/>
    <n v="-32.125662994695631"/>
    <n v="-1630.3773969808244"/>
    <n v="-891.4871481028149"/>
    <n v="1887.3827009383931"/>
    <n v="995.8955528355782"/>
    <n v="11142.326812729498"/>
    <n v="56.757641098710245"/>
    <n v="2.8734540939331055"/>
    <n v="1.1018389463424683"/>
    <n v="6.4544992446899414"/>
    <n v="1.9477088448004523"/>
    <n v="8.4545583724975586"/>
    <n v="2.5177569389343262"/>
    <n v="0.74634718894958496"/>
    <n v="3.6118042469024658"/>
    <n v="3.6118042469024658"/>
    <n v="1.3790599246177049"/>
    <n v="2.3636388778686523"/>
    <n v="1.6580682992935181"/>
    <n v="0.4160265326499939"/>
    <n v="1.9033129215240479"/>
    <n v="1.9033129215240479"/>
    <n v="0.95509749450173254"/>
    <n v="1.0960038900375366"/>
    <n v="0.44738870859146118"/>
    <n v="0.71378007276557509"/>
    <n v="1.2185268402099609"/>
    <n v="0.5443342924118042"/>
    <n v="0.92209602614248398"/>
    <n v="48.832845843932617"/>
    <n v="20.495040558820254"/>
    <n v="1.8143568409262555E-3"/>
    <n v="69.329700759593791"/>
    <n v="0.14911295288106946"/>
    <n v="73.40278441240622"/>
    <n v="41.060438286061682"/>
    <n v="2.314830540474071"/>
    <n v="0.29152941017248635"/>
    <n v="117.06958264911447"/>
    <n v="8.901300555550776"/>
    <n v="60.05802768946716"/>
    <n v="30.873446106808569"/>
    <n v="29.059251305280242"/>
    <n v="0.12993352766695532"/>
    <n v="120.12065862922292"/>
    <n v="3.1826587926347116"/>
    <n v="0.21793399857917503"/>
    <n v="1.7514123403320387"/>
    <n v="1.6379959045649068"/>
    <n v="-0.95319690878136143"/>
    <n v="1.3710265151494285"/>
    <n v="-0.7276422985180796"/>
    <n v="0.41969785304590684"/>
    <n v="0.55938529600413667"/>
    <n v="0.51406027294870826"/>
    <n v="70.435679526822653"/>
    <n v="62.700133332167006"/>
    <n v="49.998083905657396"/>
    <n v="29.561703475237007"/>
    <n v="35.073532643513076"/>
    <n v="25.702028659454655"/>
    <n v="49.46984151517163"/>
    <n v="24.756904920527077"/>
    <n v="82.293545681603391"/>
    <n v="98.726931510712348"/>
    <n v="8.0667992459046793"/>
    <n v="181.02047719231575"/>
    <n v="0.50044439525714912"/>
    <x v="114"/>
    <x v="114"/>
    <x v="114"/>
    <n v="23.932942897234589"/>
    <n v="16.303533365534605"/>
    <n v="1.4679604942465065"/>
    <n v="40.236476262769195"/>
    <n v="59.480712826186867"/>
    <n v="40.519287173813133"/>
    <n v="8.6379281146723343"/>
    <n v="10.588186174295529"/>
    <n v="6.1165411862814913"/>
    <n v="-13.34475672293906"/>
    <n v="10.186992179253114"/>
    <n v="10.186992179253114"/>
    <n v="13.34475672293906"/>
    <n v="18.180177809009091"/>
    <n v="24.809750223029585"/>
    <n v="62.483339965974757"/>
    <n v="63.950894543201287"/>
    <n v="35.327989150785413"/>
    <n v="0.91634998363581355"/>
    <n v="0.89491701606747898"/>
    <n v="0.71681929736818539"/>
    <n v="2.1255075894392479"/>
    <n v="1.5409919577545728"/>
    <n v="1.3324104108363011"/>
    <n v="41.271379395185861"/>
    <x v="114"/>
    <n v="16.63295568244142"/>
    <n v="44.758222815297685"/>
    <n v="46.093021185062874"/>
    <n v="123.56956660983266"/>
    <n v="92.61152406602335"/>
    <n v="106.95250641055605"/>
    <n v="2.3253736116158388"/>
    <n v="2.718621644903934"/>
    <n v="1.5502846589950221"/>
    <n v="42.53631297460219"/>
    <m/>
    <m/>
    <x v="114"/>
    <x v="114"/>
    <n v="60.293815541007078"/>
    <n v="17.629926558764534"/>
    <n v="21.848739495798316"/>
    <n v="64.775531422509886"/>
    <n v="0.83985948462052762"/>
    <n v="36.085626966521296"/>
    <n v="84.890859751122008"/>
    <n v="196.314127878417"/>
    <n v="21.16"/>
    <n v="23.16"/>
    <n v="3.5E-4"/>
    <n v="44.320349999999998"/>
    <n v="2.196E-2"/>
    <n v="36.299999999999997"/>
    <n v="68.5"/>
    <n v="0.79800000000000004"/>
    <n v="0.10049999999999999"/>
    <n v="105.69850000000001"/>
    <n v="4.6890000000000001"/>
    <n v="45.1"/>
    <n v="92.4"/>
    <n v="19.009999999999998"/>
    <n v="8.4999999999999992E-2"/>
    <n v="156.59499999999997"/>
    <n v="56.2"/>
    <n v="68.900000000000006"/>
    <n v="143.55199999999999"/>
    <x v="114"/>
    <x v="94"/>
    <n v="244.43278000000001"/>
    <n v="-19.900000000000006"/>
    <n v="-0.40000000000000568"/>
    <n v="-20.300000000000011"/>
    <n v="138.73428000000001"/>
    <n v="56.757641098710252"/>
    <n v="0.60802288627624512"/>
    <n v="0.25518589997291563"/>
    <n v="2.2590747356414797E-5"/>
    <n v="0.8632313769965172"/>
    <n v="1.856621018600464E-3"/>
    <n v="0.91394576883316037"/>
    <n v="0.51124782443046568"/>
    <n v="2.8822197890281676E-2"/>
    <n v="3.6298632681369776E-3"/>
    <n v="1.4576456544220446"/>
    <n v="0.11083102698326111"/>
    <n v="0.74778880298137673"/>
    <n v="0.38440851616859439"/>
    <n v="0.36181978638172146"/>
    <n v="1.6178159832954404E-3"/>
    <n v="1.4956349215149878"/>
    <n v="0.61595418620109565"/>
    <n v="0.30825082021951677"/>
    <n v="1.0246455700564383"/>
    <n v="1.229259380913162"/>
    <n v="0.1004405636358261"/>
    <n v="2.2539049509696008"/>
    <n v="0.29799158263206471"/>
    <n v="0.20299700421094891"/>
    <n v="0.50098858684301351"/>
    <n v="59.480712826186874"/>
    <n v="40.519287173813147"/>
    <n v="0.79625929654755612"/>
    <n v="35.327989150785427"/>
    <n v="1.3906735739730836"/>
    <n v="61.700630870651118"/>
    <n v="0.75827002945461297"/>
    <n v="33.642502498981379"/>
    <n v="0.63240354451847058"/>
    <n v="113.13101169421331"/>
    <n v="108.44857494760291"/>
  </r>
  <r>
    <x v="1"/>
    <n v="210"/>
    <n v="2"/>
    <s v="354A"/>
    <x v="1"/>
    <x v="4"/>
    <n v="2"/>
    <n v="31"/>
    <m/>
    <n v="0"/>
    <x v="2"/>
    <n v="10.7"/>
    <n v="10.4"/>
    <n v="5.5"/>
    <n v="0.29999999999999893"/>
    <n v="4.9000000000000004"/>
    <n v="5.1999999999999993"/>
    <n v="3.0720000000000001"/>
    <m/>
    <m/>
    <n v="3.1320000000000001"/>
    <m/>
    <n v="4.1480000000000006"/>
    <n v="3.1560000000000001"/>
    <m/>
    <m/>
    <m/>
    <x v="8"/>
    <x v="9"/>
    <n v="50"/>
    <m/>
    <n v="50.1"/>
    <n v="27.5"/>
    <n v="176.0722005903003"/>
    <n v="11061.207785483846"/>
    <n v="232.00845921450147"/>
    <n v="0"/>
    <n v="397.2"/>
    <n v="397.2"/>
    <x v="115"/>
    <n v="0.87956870736225656"/>
    <n v="1951.7894736842104"/>
    <n v="1901.6578947368419"/>
    <n v="0.11112499999999999"/>
    <n v="3853.5584934210519"/>
    <n v="10.378072368421051"/>
    <n v="3116.5131578947367"/>
    <n v="5138.4868421052624"/>
    <n v="118.97894736842105"/>
    <n v="8.3903552631578933"/>
    <n v="8382.3693026315777"/>
    <n v="1036.1361842105262"/>
    <n v="4419.9342105263158"/>
    <n v="7285.78947368421"/>
    <n v="2318.1677631578946"/>
    <n v="34.173026315789471"/>
    <n v="14058.06447368421"/>
    <n v="301.92072061403508"/>
    <n v="405.40679793233085"/>
    <n v="351.87951656079855"/>
    <n v="77.648245614035076"/>
    <n v="93.101503759398511"/>
    <n v="215.78859649122805"/>
    <n v="153.37875939849624"/>
    <n v="0.97431506849315064"/>
    <n v="1.6487935656836459"/>
    <n v="1.6483931947069941"/>
    <n v="50.649016409544132"/>
    <n v="37.179382646817203"/>
    <n v="31.440560105554699"/>
    <n v="49.348099892175703"/>
    <n v="61.301126884162407"/>
    <n v="51.826405315772583"/>
    <n v="4311.3157894736842"/>
    <n v="4252.8289473684208"/>
    <n v="10099.090131578947"/>
    <n v="7699.6891578947352"/>
    <n v="1534.9453947368422"/>
    <n v="17798.779289473681"/>
    <n v="0.98643410852713176"/>
    <n v="24.222536384972344"/>
    <n v="23.893936085176204"/>
    <n v="-1194.8026315789475"/>
    <n v="885.65789473684163"/>
    <n v="-309.14473684210498"/>
    <n v="108.61842105263167"/>
    <n v="3032.9605263157891"/>
    <n v="3141.5789473684208"/>
    <n v="9416.4099868421035"/>
    <n v="52.904807873037853"/>
    <n v="2.6209657192230225"/>
    <n v="1.1054116487503052"/>
    <n v="6.3197360038757324"/>
    <n v="1.8731752439812972"/>
    <n v="5.9157423973083496"/>
    <n v="2.4531736373901367"/>
    <n v="0.67219817638397217"/>
    <n v="3.3819835186004639"/>
    <n v="3.3819835186004639"/>
    <n v="1.3755287878832623"/>
    <n v="2.1574325561523438"/>
    <n v="2.0003180503845215"/>
    <n v="0.50866121053695679"/>
    <n v="1.8664427995681763"/>
    <n v="1.8664427995681763"/>
    <n v="1.2048445386332942"/>
    <n v="0.65253347158432007"/>
    <n v="0.40855085849761963"/>
    <n v="0.53032199002954572"/>
    <n v="1.2325130701065063"/>
    <n v="0.52444523572921753"/>
    <n v="0.83408737517798104"/>
    <n v="51.155733016666609"/>
    <n v="21.021147887800865"/>
    <n v="7.0228066343069068E-3"/>
    <n v="72.183903711101792"/>
    <n v="0.61394002712202689"/>
    <n v="76.453479195268528"/>
    <n v="34.540814846361933"/>
    <n v="4.0238483906043205"/>
    <n v="0.28376043215202656"/>
    <n v="115.3019028643868"/>
    <n v="22.353939364232509"/>
    <n v="88.412741828278484"/>
    <n v="37.059984934016278"/>
    <n v="43.267275297371178"/>
    <n v="0.63781998906559068"/>
    <n v="169.37782204873156"/>
    <n v="2.8745332768856673"/>
    <n v="3.8625656560246253"/>
    <n v="3.3515144254355094"/>
    <n v="1.6865164119067946"/>
    <n v="0.85423304521499688"/>
    <n v="0.90131113057073786"/>
    <n v="0.17994072054673893"/>
    <n v="0.41092457576459995"/>
    <n v="0.45178865906340021"/>
    <n v="0.41917018031175662"/>
    <n v="70.868615282161471"/>
    <n v="66.307213754477118"/>
    <n v="52.198535061362008"/>
    <n v="29.121655669846845"/>
    <n v="29.956847188365458"/>
    <n v="21.880069353680661"/>
    <n v="28.132778592015566"/>
    <n v="17.374969174908966"/>
    <n v="53.557695760666931"/>
    <n v="94.899675228626208"/>
    <n v="8.0499479937423999"/>
    <n v="148.45737098929314"/>
    <n v="0.61760586918492999"/>
    <x v="115"/>
    <x v="115"/>
    <x v="115"/>
    <n v="48.320700603252959"/>
    <n v="17.165845671452967"/>
    <n v="2.8149327174489827"/>
    <n v="65.48654627470593"/>
    <n v="73.787217912752794"/>
    <n v="26.212782087247206"/>
    <n v="71.915031001627838"/>
    <n v="60.279963236262915"/>
    <n v="19.685015759107312"/>
    <n v="11.959262633009956"/>
    <n v="-2.519170087654345"/>
    <n v="-2.519170087654345"/>
    <n v="-11.959262633009956"/>
    <n v="-15.642535511647557"/>
    <n v="-7.2933140079631933"/>
    <n v="-14.675479063893478"/>
    <n v="33.155468124906335"/>
    <n v="22.333325657031562"/>
    <n v="0.90754551731965583"/>
    <n v="0.88845713513090629"/>
    <n v="0.94228991436915355"/>
    <n v="2.064001428284866"/>
    <n v="1.5482218933168794"/>
    <n v="1.2786346540065818"/>
    <n v="43.259647376201713"/>
    <x v="115"/>
    <n v="9.3858512293052296"/>
    <n v="51.864647114423455"/>
    <n v="25.405738733183249"/>
    <n v="157.39402437708986"/>
    <n v="100.49692850055943"/>
    <n v="93.847550719676121"/>
    <n v="1.6652256841362829"/>
    <n v="2.4410433970392251"/>
    <n v="2.1314547210288928"/>
    <n v="40.423368078947362"/>
    <m/>
    <m/>
    <x v="115"/>
    <x v="115"/>
    <n v="50.30271941236213"/>
    <n v="68.180176284254316"/>
    <n v="48.598130841121488"/>
    <n v="34.937388399939522"/>
    <n v="0.94443009488702512"/>
    <n v="36.943823314399708"/>
    <n v="83.82369302631578"/>
    <n v="177.98779289473683"/>
    <n v="23.36"/>
    <n v="22.759999999999998"/>
    <n v="1.33E-3"/>
    <n v="46.12133"/>
    <n v="0.12421"/>
    <n v="37.299999999999997"/>
    <n v="61.5"/>
    <n v="1.4239999999999999"/>
    <n v="0.10042"/>
    <n v="100.32442"/>
    <n v="12.401"/>
    <n v="52.9"/>
    <n v="87.2"/>
    <n v="27.744999999999997"/>
    <n v="0.40899999999999997"/>
    <n v="168.25399999999999"/>
    <n v="51.6"/>
    <n v="50.9"/>
    <n v="120.87100000000001"/>
    <x v="115"/>
    <x v="95"/>
    <n v="213.02475999999996"/>
    <n v="-14.300000000000004"/>
    <n v="10.600000000000001"/>
    <n v="-3.7000000000000028"/>
    <n v="112.70033999999995"/>
    <n v="52.904807873037853"/>
    <n v="0.61225759201049801"/>
    <n v="0.25159169125556941"/>
    <n v="8.4052488851547242E-5"/>
    <n v="0.86393333575491893"/>
    <n v="7.347943631696701E-3"/>
    <n v="0.91503376674652093"/>
    <n v="0.4134018784761429"/>
    <n v="4.815944530487061E-2"/>
    <n v="3.3961878493785859E-3"/>
    <n v="1.379991278376913"/>
    <n v="0.26754321128845215"/>
    <n v="1.0581682486534119"/>
    <n v="0.44355257558822636"/>
    <n v="0.51784455474019053"/>
    <n v="7.6337510502338408E-3"/>
    <n v="2.0271991300320624"/>
    <n v="0.33670727133750916"/>
    <n v="0.20795238697528839"/>
    <n v="0.64100549256861228"/>
    <n v="1.1358071365945814"/>
    <n v="9.6345834255814555E-2"/>
    <n v="1.7768126291631934"/>
    <n v="0.57832649540901171"/>
    <n v="0.20544949150085451"/>
    <n v="0.78377598690986616"/>
    <n v="73.787217912752794"/>
    <n v="26.21278208724722"/>
    <n v="0.39682135078628034"/>
    <n v="22.333325657031551"/>
    <n v="0.91287929340827445"/>
    <n v="51.377352818468182"/>
    <n v="-0.25038650086886904"/>
    <n v="-14.091891106536705"/>
    <n v="1.1632657942771436"/>
    <n v="80.37273794081824"/>
    <n v="119.89151613601821"/>
  </r>
  <r>
    <x v="1"/>
    <n v="211"/>
    <n v="2"/>
    <n v="3335"/>
    <x v="5"/>
    <x v="4"/>
    <n v="2"/>
    <n v="31.5"/>
    <m/>
    <n v="0"/>
    <x v="1"/>
    <n v="11.2"/>
    <n v="11.1"/>
    <n v="6.7"/>
    <n v="9.9999999999999645E-2"/>
    <n v="4.3999999999999995"/>
    <n v="4.4999999999999991"/>
    <n v="2.4500000000000002"/>
    <m/>
    <m/>
    <n v="2.84"/>
    <m/>
    <n v="3.2659999999999996"/>
    <n v="2.5859999999999999"/>
    <m/>
    <m/>
    <m/>
    <x v="2"/>
    <x v="10"/>
    <n v="54.9"/>
    <m/>
    <n v="56.2"/>
    <n v="10.4"/>
    <n v="226.25777436641732"/>
    <n v="14213.965901247069"/>
    <n v="270.1325414917016"/>
    <n v="0"/>
    <n v="500.1"/>
    <n v="500.1"/>
    <x v="116"/>
    <n v="1.0371996017805827"/>
    <n v="2006.174641148325"/>
    <n v="1660.8237639553429"/>
    <n v="0.17424521531100479"/>
    <n v="3667.1726503189784"/>
    <n v="5.227356459330144"/>
    <n v="3178.7978468899519"/>
    <n v="5768.9294258373193"/>
    <n v="133.90195374800635"/>
    <n v="21.418033492822964"/>
    <n v="9103.0472599681016"/>
    <n v="1034.5613437001593"/>
    <n v="4073.5705741626789"/>
    <n v="6310.5023923444969"/>
    <n v="2330.2550438596486"/>
    <n v="45.994457735247209"/>
    <n v="12760.322468102069"/>
    <n v="362.39164064327485"/>
    <n v="261.23394343814056"/>
    <n v="313.55689026838246"/>
    <n v="78.174880382775129"/>
    <n v="63.912337662337642"/>
    <n v="273.87371079213176"/>
    <n v="38.683783321941256"/>
    <n v="0.82785602503912381"/>
    <n v="1.8148148148148147"/>
    <n v="1.5491329479768787"/>
    <n v="54.706304623367643"/>
    <n v="34.920150979212764"/>
    <n v="31.92372751037983"/>
    <n v="45.288943890080574"/>
    <n v="63.373607332645378"/>
    <n v="49.454098108565283"/>
    <n v="4128.5127591706541"/>
    <n v="4246.2460127591703"/>
    <n v="10128.827272727271"/>
    <n v="10603.314575518341"/>
    <n v="1754.068500797448"/>
    <n v="20732.14184824561"/>
    <n v="1.0285171102661597"/>
    <n v="19.91358533715616"/>
    <n v="20.481463246010421"/>
    <n v="-949.71491228070226"/>
    <n v="1522.683413078149"/>
    <n v="572.96850079744763"/>
    <n v="-54.94218500797524"/>
    <n v="2064.2563795853266"/>
    <n v="2009.3141945773514"/>
    <n v="11629.094588277509"/>
    <n v="56.092104102893657"/>
    <n v="2.8039267063140869"/>
    <n v="1.0907937288284302"/>
    <n v="6.6825084686279297"/>
    <n v="2.0282511636689784"/>
    <n v="6.8165740966796875"/>
    <n v="2.4068994522094727"/>
    <n v="0.50779354572296143"/>
    <n v="3.6054961681365967"/>
    <n v="3.6054961681365967"/>
    <n v="1.2238184890414827"/>
    <n v="2.4459714889526367"/>
    <n v="2.2635681629180908"/>
    <n v="0.38520058989524841"/>
    <n v="1.6445391178131104"/>
    <n v="1.6445391178131104"/>
    <n v="1.2193617522670697"/>
    <n v="0.95195508003234863"/>
    <n v="0.35147860646247864"/>
    <n v="0.63699903393695567"/>
    <n v="1.2312263250350952"/>
    <n v="0.58688122034072876"/>
    <n v="0.94091258724909776"/>
    <n v="56.251666538458686"/>
    <n v="18.11616146411717"/>
    <n v="1.1643951269336863E-2"/>
    <n v="74.379471953845197"/>
    <n v="0.35632662634781109"/>
    <n v="76.510467963640764"/>
    <n v="29.294251281714601"/>
    <n v="4.8278298114444071"/>
    <n v="0.77222637687394491"/>
    <n v="111.40477543367371"/>
    <n v="25.30507550263119"/>
    <n v="92.208046610746067"/>
    <n v="24.308092440664765"/>
    <n v="38.32195574108497"/>
    <n v="0.75639684948215835"/>
    <n v="155.59449164197798"/>
    <n v="2.4683535653219004"/>
    <n v="3.1564083005931627"/>
    <n v="2.8005179202804409"/>
    <n v="1.3505867616788052"/>
    <n v="1.1212556176503787"/>
    <n v="0.74520598783982872"/>
    <n v="-0.35615420293213113"/>
    <n v="0.32205555104276484"/>
    <n v="0.3828789976246883"/>
    <n v="0.26362224701799358"/>
    <n v="75.627945534978551"/>
    <n v="68.677906908211739"/>
    <n v="59.261767969856059"/>
    <n v="24.356399673499723"/>
    <n v="26.295328155977764"/>
    <n v="15.622720434472415"/>
    <n v="39.301586940708724"/>
    <n v="14.924646312614493"/>
    <n v="64.520531876415603"/>
    <n v="130.55080038006508"/>
    <n v="10.294298623092388"/>
    <n v="195.07133225648067"/>
    <n v="0.3797466584524985"/>
    <x v="116"/>
    <x v="116"/>
    <x v="116"/>
    <n v="37.20888102293204"/>
    <n v="14.369604969100108"/>
    <n v="2.5894157217922626"/>
    <n v="51.578485992032149"/>
    <n v="72.140312588237038"/>
    <n v="27.85968741176297"/>
    <n v="51.995607174995229"/>
    <n v="52.906459670037343"/>
    <n v="9.3834461280502719"/>
    <n v="15.697578647105303"/>
    <n v="4.9861588410498356"/>
    <n v="4.9861588410498356"/>
    <n v="-15.697578647105303"/>
    <n v="-20.516903196259488"/>
    <n v="17.020946509604716"/>
    <n v="34.699345262252486"/>
    <n v="83.666556822806967"/>
    <n v="42.890237050722455"/>
    <n v="0.96481804807120197"/>
    <n v="0.81496171691838015"/>
    <n v="0.92007337160540881"/>
    <n v="2.1022110518389647"/>
    <n v="1.5016883169299231"/>
    <n v="1.3252875149939851"/>
    <n v="51.144327745450056"/>
    <x v="116"/>
    <n v="16.83423936549249"/>
    <n v="54.356088374774899"/>
    <n v="37.838701028649716"/>
    <n v="122.12296725062936"/>
    <n v="89.341950535752929"/>
    <n v="80.175363125292719"/>
    <n v="2.295986389324844"/>
    <n v="2.6940305621000271"/>
    <n v="2.8232714822641172"/>
    <n v="55.667401521471284"/>
    <m/>
    <m/>
    <x v="116"/>
    <x v="116"/>
    <n v="50.947355401195807"/>
    <n v="57.377269787940108"/>
    <n v="40.178571428571423"/>
    <n v="64.087356476738023"/>
    <n v="1.053119676837857"/>
    <n v="44.489474817717394"/>
    <n v="91.030472599681005"/>
    <n v="207.3214184824561"/>
    <n v="25.56"/>
    <n v="21.16"/>
    <n v="2.2200000000000002E-3"/>
    <n v="46.72222"/>
    <n v="6.6600000000000006E-2"/>
    <n v="40.5"/>
    <n v="73.5"/>
    <n v="1.706"/>
    <n v="0.27288000000000001"/>
    <n v="115.97888"/>
    <n v="13.181000000000001"/>
    <n v="51.9"/>
    <n v="80.400000000000006"/>
    <n v="29.689"/>
    <n v="0.58600000000000008"/>
    <n v="162.57499999999999"/>
    <n v="52.6"/>
    <n v="54.1"/>
    <n v="129.048"/>
    <x v="116"/>
    <x v="96"/>
    <n v="264.14128399999998"/>
    <n v="-12.100000000000001"/>
    <n v="19.399999999999999"/>
    <n v="7.2999999999999972"/>
    <n v="148.16240399999998"/>
    <n v="56.092104102893657"/>
    <n v="0.71668366613388057"/>
    <n v="0.23081195302009583"/>
    <n v="1.4835168800354003E-4"/>
    <n v="0.94764397084197993"/>
    <n v="4.539838348388673E-3"/>
    <n v="0.97479427814483632"/>
    <n v="0.37322825610637661"/>
    <n v="6.1509764628410339E-2"/>
    <n v="9.8386779436111464E-3"/>
    <n v="1.4193709768232343"/>
    <n v="0.32240350195884704"/>
    <n v="1.1747918765544889"/>
    <n v="0.30970127427577976"/>
    <n v="0.48824721868753435"/>
    <n v="9.6369992303848278E-3"/>
    <n v="1.982377368748188"/>
    <n v="0.50072837209701537"/>
    <n v="0.19014992609620093"/>
    <n v="0.82203451331496258"/>
    <n v="1.663304075962424"/>
    <n v="0.13115621512174605"/>
    <n v="2.4853385892773869"/>
    <n v="0.47406590604782095"/>
    <n v="0.18307833001017568"/>
    <n v="0.65714423605799654"/>
    <n v="72.140312588237038"/>
    <n v="27.859687411762984"/>
    <n v="1.0659676124541526"/>
    <n v="42.890237050722455"/>
    <n v="1.537694618435407"/>
    <n v="61.87062901890129"/>
    <n v="0.50296122052919889"/>
    <n v="20.237130775627438"/>
    <n v="1.0347333979062081"/>
    <n v="92.448196373574291"/>
    <n v="106.27979830981467"/>
  </r>
  <r>
    <x v="1"/>
    <n v="212"/>
    <n v="2"/>
    <n v="3390"/>
    <x v="2"/>
    <x v="4"/>
    <n v="2"/>
    <n v="33.5"/>
    <m/>
    <n v="0"/>
    <x v="2"/>
    <n v="13.7"/>
    <n v="13.7"/>
    <n v="11.444444444444445"/>
    <n v="0"/>
    <n v="2.2555555555555546"/>
    <n v="2.2555555555555546"/>
    <n v="2.67"/>
    <m/>
    <m/>
    <n v="3.8840000000000003"/>
    <m/>
    <n v="4.9219999999999997"/>
    <n v="3.0759999999999996"/>
    <m/>
    <m/>
    <m/>
    <x v="5"/>
    <x v="11"/>
    <n v="53.3"/>
    <m/>
    <n v="53.3"/>
    <n v="43.2"/>
    <n v="165.46672243806347"/>
    <n v="10394.950437004023"/>
    <n v="234.31799770510619"/>
    <n v="0"/>
    <n v="522.9"/>
    <n v="522.9"/>
    <x v="117"/>
    <n v="0.99017515247771615"/>
    <n v="1648.3363672338739"/>
    <n v="2380.5840918084687"/>
    <n v="0.27264542936288089"/>
    <n v="4029.1931044717053"/>
    <n v="6.3876929165017804E-2"/>
    <n v="3076.9984170953699"/>
    <n v="5819.0324495449149"/>
    <n v="101.50199841709536"/>
    <n v="8.8874620102888802"/>
    <n v="9006.4203270676699"/>
    <n v="537.5788880094974"/>
    <n v="3731.3474475662838"/>
    <n v="6434.4321329639888"/>
    <n v="1117.456766917293"/>
    <n v="3.8949347051840122"/>
    <n v="11287.13128215275"/>
    <n v="331.8151481730643"/>
    <n v="162.90792536322002"/>
    <n v="250.27373026486359"/>
    <n v="95.24413665743306"/>
    <n v="46.739216462208141"/>
    <n v="229.22989051576309"/>
    <n v="43.95712024421956"/>
    <n v="1.4442344045368622"/>
    <n v="1.8911392405063292"/>
    <n v="1.7244258872651359"/>
    <n v="40.909837888000617"/>
    <n v="34.164499383265913"/>
    <n v="33.058421615652712"/>
    <n v="59.083395361876136"/>
    <n v="64.60982541594845"/>
    <n v="57.006798026156872"/>
    <n v="4066.311832212109"/>
    <n v="3544.3905817174509"/>
    <n v="8933.1106450336356"/>
    <n v="9544.5282251088265"/>
    <n v="1322.4082311040761"/>
    <n v="18477.638870142462"/>
    <n v="0.87164750957854398"/>
    <n v="22.006663626177676"/>
    <n v="19.1820535438905"/>
    <n v="-989.31341511673918"/>
    <n v="2274.641867827464"/>
    <n v="1285.3284527107253"/>
    <n v="-334.96438464582525"/>
    <n v="2890.0415512465379"/>
    <n v="2555.0771666007126"/>
    <n v="9471.2185430747923"/>
    <n v="51.257731627059179"/>
    <n v="2.8394491672515869"/>
    <n v="1.2600270509719849"/>
    <n v="7.2656636238098145"/>
    <n v="1.9065724647293933"/>
    <m/>
    <n v="2.7825331687927246"/>
    <n v="0.63151669502258301"/>
    <n v="3.3305959701538086"/>
    <n v="3.3305959701538086"/>
    <n v="1.3994826502625588"/>
    <n v="2.3795802593231201"/>
    <n v="2.360790491104126"/>
    <n v="0.53653514385223389"/>
    <n v="2.05415940284729"/>
    <n v="2.05415940284729"/>
    <n v="1.2903778046866277"/>
    <n v="0.87671244144439697"/>
    <n v="0.48601210117340088"/>
    <n v="0.67482587056537702"/>
    <n v="1.1559710502624512"/>
    <n v="0.56010788679122925"/>
    <n v="0.92335890989294866"/>
    <n v="46.803673252927297"/>
    <n v="29.996003527922454"/>
    <n v="1.980949978319892E-2"/>
    <n v="76.819486280632944"/>
    <n v="0"/>
    <n v="85.618501558905763"/>
    <n v="36.748161407657705"/>
    <n v="3.3806214689053609"/>
    <n v="0.29600545156363212"/>
    <n v="126.04328988703246"/>
    <n v="12.792121097362743"/>
    <n v="88.089295732201336"/>
    <n v="34.522989700672703"/>
    <n v="22.954343250384898"/>
    <n v="8.0008167481299769E-2"/>
    <n v="145.64663685074026"/>
    <n v="3.2815869070933008"/>
    <n v="1.400239068836272"/>
    <n v="2.373350019658873"/>
    <n v="2.5876552203985645"/>
    <n v="0.17648529809254093"/>
    <n v="0.45014385864901668"/>
    <n v="-0.15894083621321439"/>
    <n v="0.64088994395426813"/>
    <n v="0.42920818209338629"/>
    <n v="0.39190902156404356"/>
    <n v="60.926824063814436"/>
    <n v="67.92785370458212"/>
    <n v="60.481517209680504"/>
    <n v="39.047388859569587"/>
    <n v="29.155190602049192"/>
    <n v="23.703252232354746"/>
    <n v="35.649861740929175"/>
    <n v="17.226167139997109"/>
    <n v="60.2829416789166"/>
    <n v="110.33198316638659"/>
    <n v="7.4069127979903158"/>
    <n v="170.61492484530319"/>
    <n v="0.48320431829950006"/>
    <x v="117"/>
    <x v="117"/>
    <x v="117"/>
    <n v="49.968639817976587"/>
    <n v="19.521994267660595"/>
    <n v="2.5596073399505483"/>
    <n v="69.490634085637183"/>
    <n v="71.907013765909014"/>
    <n v="28.09298623409099"/>
    <n v="62.329343753957446"/>
    <n v="52.439433991272161"/>
    <n v="17.296822560675594"/>
    <n v="2.4707941732955732"/>
    <n v="2.2251717069850017"/>
    <n v="2.2251717069850017"/>
    <n v="-2.4707941732955732"/>
    <n v="-2.8858180513655216"/>
    <n v="6.0551919381776553"/>
    <n v="11.398280710855129"/>
    <n v="44.571634958270735"/>
    <n v="26.124112529243209"/>
    <n v="0.93908540265812102"/>
    <n v="0.9282670181299163"/>
    <n v="0.93045182175143437"/>
    <n v="2.030243957932643"/>
    <n v="1.5076294028866306"/>
    <n v="1.3868292527577486"/>
    <n v="51.654479731885992"/>
    <x v="117"/>
    <n v="19.077447371109663"/>
    <n v="55.941930248850532"/>
    <n v="42.722299517170576"/>
    <n v="161.98150165676515"/>
    <n v="126.22690926394512"/>
    <n v="131.90945279594109"/>
    <n v="1.7529465637800488"/>
    <n v="2.2043898444620433"/>
    <n v="1.7897053175985644"/>
    <n v="50.108773181821327"/>
    <m/>
    <m/>
    <x v="117"/>
    <x v="117"/>
    <n v="46.876269397269667"/>
    <n v="59.52985950834745"/>
    <n v="16.463909164639084"/>
    <n v="40.397746581835932"/>
    <n v="1.1639399988358645"/>
    <n v="44.654542444379011"/>
    <n v="90.064203270676714"/>
    <n v="184.77638870142462"/>
    <n v="21.16"/>
    <n v="30.560000000000002"/>
    <n v="3.5000000000000005E-3"/>
    <n v="51.723500000000001"/>
    <n v="8.2000000000000009E-4"/>
    <n v="39.5"/>
    <n v="74.7"/>
    <n v="1.3029999999999999"/>
    <n v="0.11409"/>
    <n v="115.61709"/>
    <n v="6.9010000000000007"/>
    <n v="47.9"/>
    <n v="82.6"/>
    <n v="14.344999999999999"/>
    <n v="0.05"/>
    <n v="144.89500000000001"/>
    <n v="52.2"/>
    <n v="45.5"/>
    <n v="114.676"/>
    <x v="117"/>
    <x v="97"/>
    <n v="237.20088100000004"/>
    <n v="-12.700000000000003"/>
    <n v="29.200000000000003"/>
    <n v="16.5"/>
    <n v="121.58379100000003"/>
    <n v="51.257731627059179"/>
    <n v="0.60082744379043584"/>
    <n v="0.38506426677703859"/>
    <n v="2.5429822683334358E-4"/>
    <n v="0.9861460087943078"/>
    <n v="0"/>
    <n v="1.0991006016731262"/>
    <n v="0.47174297118186953"/>
    <n v="4.3397665491104125E-2"/>
    <n v="3.7998769423484803E-3"/>
    <n v="1.6180411152884482"/>
    <n v="0.16421483369588855"/>
    <n v="1.1308186452388762"/>
    <n v="0.44317802882194518"/>
    <n v="0.29466916633844376"/>
    <n v="1.027079701423645E-3"/>
    <n v="1.8696929201006887"/>
    <n v="0.45764389443397524"/>
    <n v="0.22113550603389739"/>
    <n v="0.77386331532955177"/>
    <n v="1.4163521537285189"/>
    <n v="9.5083914861679081E-2"/>
    <n v="2.1902154690580709"/>
    <n v="0.64145670723915094"/>
    <n v="0.25060746514797216"/>
    <n v="0.89206417238712299"/>
    <n v="71.907013765909028"/>
    <n v="28.09298623409099"/>
    <n v="0.57217435376962267"/>
    <n v="26.12411252924322"/>
    <n v="1.2040694602637632"/>
    <n v="54.974931794340222"/>
    <n v="0.32052254895738219"/>
    <n v="14.634292994708273"/>
    <n v="0.88354691130638086"/>
    <n v="85.012011814581157"/>
    <n v="108.30024915403014"/>
  </r>
  <r>
    <x v="1"/>
    <n v="213"/>
    <n v="2"/>
    <s v="352HYB"/>
    <x v="0"/>
    <x v="4"/>
    <n v="2"/>
    <n v="32"/>
    <m/>
    <n v="0"/>
    <x v="2"/>
    <n v="11.888888888888889"/>
    <n v="11.333333333333334"/>
    <n v="8.2222222222222214"/>
    <n v="0.55555555555555536"/>
    <n v="3.1111111111111125"/>
    <n v="3.6666666666666679"/>
    <n v="2.7879999999999998"/>
    <m/>
    <m/>
    <n v="3.6179999999999999"/>
    <m/>
    <n v="4.3899999999999997"/>
    <n v="4.2924999999999995"/>
    <m/>
    <m/>
    <m/>
    <x v="5"/>
    <x v="9"/>
    <n v="54.5"/>
    <m/>
    <n v="53.7"/>
    <n v="37"/>
    <n v="153.9617373786696"/>
    <n v="9672.184265602782"/>
    <n v="236.40328698304916"/>
    <n v="20"/>
    <m/>
    <m/>
    <x v="118"/>
    <n v="0.66912498157276501"/>
    <n v="1790.670070699136"/>
    <n v="1744.2796543597799"/>
    <n v="8.427592301649646E-2"/>
    <n v="3535.034000981932"/>
    <n v="1.7272698350353495"/>
    <n v="2837.5471327572659"/>
    <n v="5311.7026708562444"/>
    <n v="128.88804006284369"/>
    <n v="9.455913197172034"/>
    <n v="8287.5937568735262"/>
    <n v="926.95783582089553"/>
    <n v="3734.4285153181459"/>
    <n v="6541.0487038491747"/>
    <n v="1183.2648860958366"/>
    <n v="35.024764336213671"/>
    <n v="11493.766869599369"/>
    <n v="316.83731705943961"/>
    <n v="229.01236519470305"/>
    <n v="274.43906443508405"/>
    <n v="69.791804137208658"/>
    <n v="64.062955897205711"/>
    <n v="237.8282010997643"/>
    <n v="87.810430928066452"/>
    <n v="0.97409326424870457"/>
    <n v="1.8719346049046321"/>
    <n v="1.7515527950310559"/>
    <n v="50.654960325749023"/>
    <n v="34.238492088296127"/>
    <n v="32.490901874785585"/>
    <n v="49.342655654097491"/>
    <n v="64.092218159834985"/>
    <n v="56.909529991860467"/>
    <n v="4035.9662215239587"/>
    <n v="3765.3554595443829"/>
    <n v="10651.394226237233"/>
    <n v="6334.7857791044762"/>
    <n v="2850.0725451688922"/>
    <n v="16986.180005341706"/>
    <n v="0.93295019157088122"/>
    <n v="23.760293487145159"/>
    <n v="22.167170360612438"/>
    <n v="-1198.4190887666928"/>
    <n v="1546.3472113118614"/>
    <n v="347.92812254516866"/>
    <n v="-301.53770620581281"/>
    <n v="2775.6932443047917"/>
    <n v="2474.1555380989789"/>
    <n v="8698.5862484681802"/>
    <n v="51.209784929470338"/>
    <n v="2.5511946678161621"/>
    <n v="1.2866659164428711"/>
    <n v="6.6646175384521484"/>
    <n v="1.9273406652092155"/>
    <n v="7.244269847869873"/>
    <n v="2.6779663562774658"/>
    <n v="0.63362675905227661"/>
    <n v="3.27054762840271"/>
    <n v="3.27054762840271"/>
    <n v="1.3775956601430868"/>
    <n v="2.3536770343780518"/>
    <n v="1.9790306091308594"/>
    <n v="0.62975239753723145"/>
    <n v="1.9218693971633911"/>
    <n v="1.9218693971633911"/>
    <n v="1.2051038790220028"/>
    <n v="0.96362024545669556"/>
    <n v="0.51134252548217773"/>
    <n v="0.67025580751506686"/>
    <n v="1.2112354040145874"/>
    <n v="0.46477192640304565"/>
    <n v="0.87200745818715109"/>
    <n v="45.683479361856257"/>
    <n v="22.443051800094807"/>
    <n v="5.6166679460498544E-3"/>
    <n v="68.132147829897107"/>
    <n v="0.12512808785081753"/>
    <n v="75.98855755875546"/>
    <n v="33.656369483839633"/>
    <n v="4.215344737570069"/>
    <n v="0.30926014481392883"/>
    <n v="114.1695319249791"/>
    <n v="21.817593700084224"/>
    <n v="73.905483394257203"/>
    <n v="41.192411036568181"/>
    <n v="22.740805733256142"/>
    <n v="0.67313022720628812"/>
    <n v="138.51183039128782"/>
    <n v="3.0691589396721328"/>
    <n v="1.7387356047363371"/>
    <n v="2.4268856055651971"/>
    <n v="2.0203385464599468"/>
    <n v="-0.14879101174987547"/>
    <n v="0.74755451224965508"/>
    <n v="0.5382886823377534"/>
    <n v="0.49127282145750462"/>
    <n v="0.44291365127987903"/>
    <n v="0.55736609984434549"/>
    <n v="67.051283156245759"/>
    <n v="66.557650081886649"/>
    <n v="53.356802220776764"/>
    <n v="32.940473058514911"/>
    <n v="29.479291818376957"/>
    <n v="29.73927275396046"/>
    <n v="38.891387610398489"/>
    <n v="19.253863700215305"/>
    <n v="71.391588382679572"/>
    <n v="76.729168124994729"/>
    <n v="13.246337072065772"/>
    <n v="148.12075650767429"/>
    <n v="0.49506754279621923"/>
    <x v="118"/>
    <x v="118"/>
    <x v="118"/>
    <n v="37.097169948356971"/>
    <n v="14.402505783624328"/>
    <n v="2.5757441451984358"/>
    <n v="51.499675731981299"/>
    <n v="72.03379326390521"/>
    <n v="27.96620673609479"/>
    <n v="43.706306048145819"/>
    <n v="35.014095783858714"/>
    <n v="21.938547336352876"/>
    <n v="-2.0830741644982567"/>
    <n v="-7.5360415527285483"/>
    <n v="-7.5360415527285483"/>
    <n v="2.0830741644982567"/>
    <n v="2.7412997843623934"/>
    <n v="-22.391130321846024"/>
    <n v="-52.324516760805885"/>
    <n v="33.95122458269519"/>
    <n v="22.921314597077515"/>
    <n v="0.90445132215322532"/>
    <n v="0.88605642093113179"/>
    <n v="0.87481586286121427"/>
    <n v="2.1309501329721092"/>
    <n v="1.5547493676479542"/>
    <n v="1.3775514713239572"/>
    <n v="37.293763383599803"/>
    <x v="118"/>
    <n v="15.867640872693856"/>
    <n v="42.767711483949007"/>
    <n v="42.729401225910351"/>
    <n v="155.69590655588908"/>
    <n v="127.50448999535602"/>
    <n v="117.55480074107146"/>
    <n v="1.6385752999231085"/>
    <n v="2.1002918064885421"/>
    <n v="1.6834962048805742"/>
    <n v="33.257625340298503"/>
    <m/>
    <m/>
    <x v="118"/>
    <x v="118"/>
    <n v="57.207191374162313"/>
    <n v="47.376857813204523"/>
    <n v="30.841121495327112"/>
    <n v="44.248133287965999"/>
    <n v="0.84113410683881373"/>
    <n v="37.135181906251475"/>
    <n v="82.875937568735267"/>
    <n v="169.86180005341706"/>
    <n v="23.16"/>
    <n v="22.56"/>
    <n v="1.09E-3"/>
    <n v="45.721089999999997"/>
    <n v="2.2339999999999999E-2"/>
    <n v="36.700000000000003"/>
    <n v="68.7"/>
    <n v="1.6670000000000003"/>
    <n v="0.12230000000000001"/>
    <n v="107.1893"/>
    <n v="11.989000000000001"/>
    <n v="48.3"/>
    <n v="84.6"/>
    <n v="15.303999999999998"/>
    <n v="0.45300000000000001"/>
    <n v="148.65699999999998"/>
    <n v="52.2"/>
    <n v="48.7"/>
    <n v="137.762"/>
    <x v="118"/>
    <x v="98"/>
    <n v="219.69425599999994"/>
    <n v="-15.5"/>
    <n v="20"/>
    <n v="4.5"/>
    <n v="112.50495599999994"/>
    <n v="51.209784929470324"/>
    <n v="0.59085668506622313"/>
    <n v="0.29027183074951168"/>
    <n v="7.264433116912842E-5"/>
    <n v="0.88120116014690397"/>
    <n v="1.6183698840141296E-3"/>
    <n v="0.98281365275383004"/>
    <n v="0.43530158346891401"/>
    <n v="5.4520028965473179E-2"/>
    <n v="3.999879749536514E-3"/>
    <n v="1.4766351449377537"/>
    <n v="0.28218233965158462"/>
    <n v="0.95587178421020502"/>
    <n v="0.53277052831649774"/>
    <n v="0.29412289254188534"/>
    <n v="8.7060683691501627E-3"/>
    <n v="1.7914712734377383"/>
    <n v="0.50300976812839504"/>
    <n v="0.24902380990982056"/>
    <n v="0.92335780554890645"/>
    <n v="0.99239249197986579"/>
    <n v="0.17132422751069068"/>
    <n v="1.9157502975287721"/>
    <n v="0.479803884625435"/>
    <n v="0.18627777355909345"/>
    <n v="0.66608165818452847"/>
    <n v="72.03379326390521"/>
    <n v="27.966206736094783"/>
    <n v="0.43911515259101841"/>
    <n v="22.921314597077515"/>
    <n v="1.0345491373818683"/>
    <n v="54.002295534881974"/>
    <n v="0.12427902409103386"/>
    <n v="6.4872245746926387"/>
    <n v="0.91027011329083429"/>
    <n v="104.24798109041495"/>
    <n v="114.67791824612802"/>
  </r>
  <r>
    <x v="1"/>
    <n v="214"/>
    <n v="2"/>
    <s v="34N42"/>
    <x v="4"/>
    <x v="4"/>
    <n v="2"/>
    <n v="33"/>
    <m/>
    <n v="0"/>
    <x v="2"/>
    <n v="11.777777777777779"/>
    <n v="11.4"/>
    <n v="8.6999999999999993"/>
    <n v="0.37777777777777821"/>
    <n v="2.7000000000000011"/>
    <n v="3.0777777777777793"/>
    <n v="2.2800000000000002"/>
    <m/>
    <m/>
    <n v="2.5439999999999996"/>
    <m/>
    <n v="3.8540000000000001"/>
    <n v="3.5460000000000003"/>
    <m/>
    <m/>
    <m/>
    <x v="3"/>
    <x v="2"/>
    <n v="57.5"/>
    <m/>
    <n v="54.8"/>
    <n v="39.700000000000003"/>
    <n v="278.5486391327874"/>
    <n v="17498.98260759997"/>
    <n v="280.75262258287296"/>
    <n v="0"/>
    <n v="579.20000000000005"/>
    <n v="579.20000000000005"/>
    <x v="119"/>
    <n v="1.0908281996850595"/>
    <n v="1924.3272133822929"/>
    <n v="1811.8873929008569"/>
    <n v="0.57344308445532444"/>
    <n v="3736.7880493676053"/>
    <n v="10.155725214198286"/>
    <n v="3847.0481436148511"/>
    <n v="5597.8967768257862"/>
    <n v="326.63767849857203"/>
    <n v="16.788068339453286"/>
    <n v="9788.3706672786629"/>
    <n v="1120.3021827825378"/>
    <n v="4023.7392900856794"/>
    <n v="6537.572419420645"/>
    <n v="2765.618013055896"/>
    <n v="6.7463892288861693"/>
    <n v="13333.676111791105"/>
    <n v="403.43884119407051"/>
    <n v="253.23610317946012"/>
    <n v="330.92717456632755"/>
    <n v="128.18139534883721"/>
    <n v="12.620796176487731"/>
    <n v="252.40062559499529"/>
    <n v="67.119688756775631"/>
    <n v="0.94156928213689484"/>
    <n v="1.455114822546973"/>
    <n v="1.6247504990019961"/>
    <n v="51.496825293796263"/>
    <n v="39.30223194831666"/>
    <n v="30.177268866816455"/>
    <n v="48.48782882420884"/>
    <n v="57.189260267174767"/>
    <n v="49.030532649877429"/>
    <n v="4995.5405956752347"/>
    <n v="4296.8074255405954"/>
    <n v="10669.494879640963"/>
    <n v="13060.039271787029"/>
    <n v="1377.1468584251325"/>
    <n v="23729.534151427993"/>
    <n v="0.86012861736334401"/>
    <n v="21.051996064468099"/>
    <n v="18.107424267669504"/>
    <n v="-1148.4924520603836"/>
    <n v="1301.0893512851908"/>
    <n v="152.5968992248072"/>
    <n v="-971.80130558955534"/>
    <n v="2240.7649938800496"/>
    <n v="1268.9636882904942"/>
    <n v="13941.163484149331"/>
    <n v="58.750261994967914"/>
    <n v="2.8211281299591064"/>
    <n v="1.2085762023925781"/>
    <n v="7.0891098976135254"/>
    <n v="2.0398916710647965"/>
    <n v="5.7110104560852051"/>
    <n v="2.0617387294769287"/>
    <n v="0.59438848495483398"/>
    <n v="2.7038428783416748"/>
    <n v="2.7038428783416748"/>
    <n v="1.2451002531537347"/>
    <n v="1.3858170509338379"/>
    <n v="1.3076728582382202"/>
    <n v="0.47070571780204773"/>
    <n v="2.2162723541259766"/>
    <n v="2.2162723541259766"/>
    <n v="1.0862212217812186"/>
    <n v="0.83836525678634644"/>
    <n v="0.32661008834838867"/>
    <n v="0.58976319610941985"/>
    <n v="1.2799052000045776"/>
    <n v="0.50902855396270752"/>
    <n v="0.96959710336031946"/>
    <n v="54.287736329186068"/>
    <n v="21.898039844751068"/>
    <n v="4.0652010457302691E-2"/>
    <n v="76.22642818439445"/>
    <n v="0.57999452887414571"/>
    <n v="79.316081518530595"/>
    <n v="33.273253841110275"/>
    <n v="8.8317696080642154"/>
    <n v="0.45392299020744115"/>
    <n v="121.87502795791254"/>
    <n v="15.525338670984379"/>
    <n v="52.617346582717673"/>
    <n v="30.772727183662646"/>
    <n v="61.293627444085963"/>
    <n v="0.14951835938153682"/>
    <n v="144.83321956984781"/>
    <n v="3.0432399849012057"/>
    <n v="1.6398708294239484"/>
    <n v="2.3657514270845987"/>
    <n v="1.6685563459563018"/>
    <n v="-1.9070524954152088"/>
    <n v="0.7583475997572805"/>
    <n v="-0.17860904696054497"/>
    <n v="0.4033699197175456"/>
    <n v="0.41950198754254714"/>
    <n v="0.58483996594708643"/>
    <n v="71.219047805653574"/>
    <n v="65.07984682959092"/>
    <n v="36.329611907399624"/>
    <n v="28.727621595726522"/>
    <n v="27.30112509397793"/>
    <n v="21.247008990794463"/>
    <n v="41.880876742798861"/>
    <n v="14.033806528718264"/>
    <n v="62.924754010901438"/>
    <n v="167.15612176224215"/>
    <n v="7.0100707393843074"/>
    <n v="230.08087577314359"/>
    <n v="0.33508865191393788"/>
    <x v="119"/>
    <x v="119"/>
    <x v="119"/>
    <n v="37.435204775731734"/>
    <n v="19.239447312392009"/>
    <n v="1.9457526075408595"/>
    <n v="56.674652088123743"/>
    <n v="66.052817964411176"/>
    <n v="33.947182035588824"/>
    <n v="20.465319755478873"/>
    <n v="10.736469839918811"/>
    <n v="16.73892065494438"/>
    <n v="-26.698734935812922"/>
    <n v="2.5005266574476295"/>
    <n v="2.5005266574476295"/>
    <n v="26.698734935812922"/>
    <n v="33.661187522955608"/>
    <n v="7.5151251193778368"/>
    <n v="12.996873646349789"/>
    <n v="108.20584781523105"/>
    <n v="47.029483633363974"/>
    <n v="0.97713061333193829"/>
    <n v="0.8517031528687653"/>
    <n v="0.83304954202630788"/>
    <n v="2.0876345938123122"/>
    <n v="1.4618946154653791"/>
    <n v="1.3039095119590325"/>
    <n v="55.037065575942222"/>
    <x v="119"/>
    <n v="32.598490815269479"/>
    <n v="56.762819716767936"/>
    <n v="64.616923812011436"/>
    <n v="118.48296818463422"/>
    <n v="66.128623948270857"/>
    <n v="95.781553479274621"/>
    <n v="2.3810410670695643"/>
    <n v="3.1177704999422411"/>
    <n v="1.3652658687783517"/>
    <n v="68.565206176881901"/>
    <m/>
    <m/>
    <x v="119"/>
    <x v="119"/>
    <n v="42.17743956071709"/>
    <n v="20.404810461204896"/>
    <n v="26.132075471698123"/>
    <n v="64.733404122129485"/>
    <n v="1.0820004640261518"/>
    <n v="50.448843572478829"/>
    <n v="97.883706672786616"/>
    <n v="237.29534151427993"/>
    <n v="23.96"/>
    <n v="22.56"/>
    <n v="7.1400000000000005E-3"/>
    <n v="46.527139999999996"/>
    <n v="0.12645000000000001"/>
    <n v="47.9"/>
    <n v="69.7"/>
    <n v="4.0670000000000002"/>
    <n v="0.20902999999999999"/>
    <n v="121.87603000000001"/>
    <n v="13.949000000000002"/>
    <n v="50.1"/>
    <n v="81.400000000000006"/>
    <n v="34.435000000000002"/>
    <n v="8.3999999999999991E-2"/>
    <n v="166.01899999999998"/>
    <n v="62.2"/>
    <n v="53.5"/>
    <n v="132.84700000000001"/>
    <x v="119"/>
    <x v="99"/>
    <n v="295.45891900000004"/>
    <n v="-14.300000000000004"/>
    <n v="16.200000000000003"/>
    <n v="1.8999999999999915"/>
    <n v="173.58288900000002"/>
    <n v="58.7502619949679"/>
    <n v="0.67594229993820198"/>
    <n v="0.27265479125976561"/>
    <n v="5.0616244668960577E-4"/>
    <n v="0.94910325364465709"/>
    <n v="7.2215727217197429E-3"/>
    <n v="0.98757285141944884"/>
    <n v="0.41428877401351927"/>
    <n v="0.10996528986215592"/>
    <n v="5.6518427685976029E-3"/>
    <n v="1.5174787580637217"/>
    <n v="0.19330762043476107"/>
    <n v="0.6551441019773484"/>
    <n v="0.38315445429086686"/>
    <n v="0.76317338514328004"/>
    <n v="1.8616687774658202E-3"/>
    <n v="1.803333610188961"/>
    <n v="0.5214631897211075"/>
    <n v="0.17473639726638795"/>
    <n v="0.78348271313548101"/>
    <n v="2.0812784071082322"/>
    <n v="8.728312614798546E-2"/>
    <n v="2.8647611202437129"/>
    <n v="0.46610966169834134"/>
    <n v="0.23955237674713131"/>
    <n v="0.70566203844547259"/>
    <n v="66.05281796441119"/>
    <n v="33.94718203558881"/>
    <n v="1.3472823621799912"/>
    <n v="47.029483633363967"/>
    <n v="1.9156578665990558"/>
    <n v="66.86972442700862"/>
    <n v="1.0614275100547519"/>
    <n v="37.051169905728592"/>
    <n v="0.8542303565443039"/>
    <n v="92.042364926118054"/>
    <n v="103.13562164473404"/>
  </r>
  <r>
    <x v="1"/>
    <n v="215"/>
    <n v="2"/>
    <n v="3390"/>
    <x v="2"/>
    <x v="0"/>
    <n v="0"/>
    <n v="32"/>
    <m/>
    <n v="0"/>
    <x v="2"/>
    <n v="11.3"/>
    <n v="10.1"/>
    <n v="3.2222222222222223"/>
    <n v="1.2000000000000011"/>
    <n v="6.8777777777777773"/>
    <n v="8.0777777777777793"/>
    <n v="2.8320000000000003"/>
    <m/>
    <m/>
    <n v="2.5720000000000001"/>
    <m/>
    <n v="3.6259999999999999"/>
    <n v="2.4"/>
    <m/>
    <m/>
    <m/>
    <x v="5"/>
    <x v="9"/>
    <n v="44.5"/>
    <m/>
    <n v="40.799999999999997"/>
    <n v="11.6"/>
    <n v="84.670833874418264"/>
    <n v="5319.1911256587046"/>
    <n v="179.20539350577874"/>
    <n v="0"/>
    <n v="363.4"/>
    <n v="363.4"/>
    <x v="120"/>
    <n v="0.54684646018959049"/>
    <n v="1745.1011513157891"/>
    <n v="1906.9843749999995"/>
    <n v="8.9035773026315788E-3"/>
    <n v="3652.0944298930913"/>
    <n v="1.4666620065789471"/>
    <n v="2679.1673519736837"/>
    <n v="5220.7339638157882"/>
    <n v="37.395024671052624"/>
    <n v="1.0603351151315787"/>
    <n v="7938.3566755756565"/>
    <n v="287.42366365131574"/>
    <n v="3480.4893092105253"/>
    <n v="6880.0370065789457"/>
    <n v="933.09490131578923"/>
    <n v="0.72847450657894719"/>
    <n v="11294.34969161184"/>
    <n v="285.75081637883767"/>
    <n v="239.71378685972741"/>
    <n v="263.52604350754302"/>
    <n v="62.271080043859641"/>
    <n v="57.237282659774401"/>
    <n v="220.9166392543859"/>
    <n v="118.5216459116541"/>
    <n v="1.092764378478664"/>
    <n v="1.9486404833836857"/>
    <n v="1.9767441860465118"/>
    <n v="47.783571449626344"/>
    <n v="33.749646954221816"/>
    <n v="30.816199287644135"/>
    <n v="52.216184756641773"/>
    <n v="65.765928354903537"/>
    <n v="60.915742777901194"/>
    <n v="3237.66447368421"/>
    <n v="3294.3236019736837"/>
    <n v="7404.7814761513146"/>
    <n v="5271.1800139802617"/>
    <n v="872.7934004934209"/>
    <n v="12675.961490131576"/>
    <n v="1.0175000000000001"/>
    <n v="25.54176640726449"/>
    <n v="25.988747319391621"/>
    <n v="-558.49712171052624"/>
    <n v="1926.4103618421045"/>
    <n v="1367.9132401315783"/>
    <n v="242.82483552631538"/>
    <n v="3585.713404605262"/>
    <n v="3828.5382401315774"/>
    <n v="4737.6048145559198"/>
    <n v="37.374717635772363"/>
    <n v="2.2003021240234375"/>
    <n v="0.62024557590484619"/>
    <m/>
    <n v="1.3752515133997565"/>
    <n v="7.7464280128479004"/>
    <n v="1.6695806980133057"/>
    <n v="0.33922436833381653"/>
    <n v="3.2027759552001953"/>
    <n v="3.2027759552001953"/>
    <n v="0.80208668375650083"/>
    <n v="2.1526572704315186"/>
    <n v="1.0647883415222168"/>
    <n v="0.24361380934715271"/>
    <n v="1.792945384979248"/>
    <n v="1.792945384979248"/>
    <n v="0.6247682219516606"/>
    <n v="0.5902104377746582"/>
    <n v="0.212932288646698"/>
    <n v="0.4152967734978123"/>
    <n v="0.83786088228225708"/>
    <n v="0.53026366233825684"/>
    <n v="0.59101610544624239"/>
    <n v="38.39749769875877"/>
    <n v="11.827986219134178"/>
    <n v="0"/>
    <n v="50.225483917892944"/>
    <n v="0.11361391653142867"/>
    <n v="44.730860976026825"/>
    <n v="17.71000181114313"/>
    <n v="1.1976788586056544"/>
    <n v="3.3960158111978514E-2"/>
    <n v="63.672501803887592"/>
    <n v="6.1872463925306826"/>
    <n v="37.059844392400812"/>
    <n v="16.760720236220784"/>
    <n v="16.729881970618113"/>
    <n v="1.3061150046457583E-2"/>
    <n v="70.56350774928616"/>
    <n v="0.89646785906630977"/>
    <n v="0.49221471038561199"/>
    <n v="0.701311166599766"/>
    <n v="0.42222421848453706"/>
    <n v="-0.54792975597328664"/>
    <n v="0.39213437280059676"/>
    <n v="-6.7805826780167527E-2"/>
    <n v="0.30804054764007521"/>
    <n v="0.3959235620489101"/>
    <n v="0.45226094472370748"/>
    <n v="76.450229452303148"/>
    <n v="70.251458178600629"/>
    <n v="52.519844285626114"/>
    <n v="23.549770547696866"/>
    <n v="27.814207561201602"/>
    <n v="23.752674393359278"/>
    <n v="19.109033663806159"/>
    <n v="7.014678641110903"/>
    <n v="30.751818555020087"/>
    <n v="44.165155371821029"/>
    <n v="4.6281062501030226"/>
    <n v="74.916973926841109"/>
    <n v="0.3670870418945984"/>
    <x v="120"/>
    <x v="120"/>
    <x v="120"/>
    <n v="25.621827312220667"/>
    <n v="10.695323170032227"/>
    <n v="2.3956103901574264"/>
    <n v="36.317150482252892"/>
    <n v="70.550213802542928"/>
    <n v="29.449786197457072"/>
    <n v="23.06874607360151"/>
    <n v="17.950810728594654"/>
    <n v="9.7460415951098813"/>
    <n v="-7.6710165836260131"/>
    <n v="0.94928157492234533"/>
    <n v="0.94928157492234533"/>
    <n v="7.6710165836260131"/>
    <n v="17.149271031776557"/>
    <n v="5.3601438613352235"/>
    <n v="8.8756698589733691"/>
    <n v="11.244472122953518"/>
    <n v="15.009244946190853"/>
    <n v="0.65319635690559874"/>
    <n v="0.50774156139585047"/>
    <n v="0.45060776327694674"/>
    <n v="2.1054182235717991"/>
    <n v="1.5797144546360469"/>
    <n v="1.3865012387007492"/>
    <n v="41.58406459410557"/>
    <x v="120"/>
    <m/>
    <n v="70.360290034241672"/>
    <m/>
    <n v="162.28285666218832"/>
    <n v="95.999975444059672"/>
    <n v="104.18075384987981"/>
    <n v="1.3558438452951542"/>
    <n v="1.7391470052887568"/>
    <n v="1.0220585877661559"/>
    <m/>
    <m/>
    <m/>
    <x v="120"/>
    <x v="120"/>
    <n v="39.608570997984138"/>
    <n v="48.437361308175106"/>
    <n v="71.484759095378564"/>
    <n v="25.460053357194568"/>
    <n v="1.2850824740471483"/>
    <m/>
    <n v="79.383566755756576"/>
    <n v="126.75961490131576"/>
    <n v="21.56"/>
    <n v="23.56"/>
    <n v="1.1E-4"/>
    <n v="45.120109999999997"/>
    <n v="1.8120000000000001E-2"/>
    <n v="33.1"/>
    <n v="64.5"/>
    <n v="0.46200000000000002"/>
    <n v="1.3100000000000001E-2"/>
    <n v="98.075099999999992"/>
    <n v="3.5509999999999997"/>
    <n v="43"/>
    <n v="85"/>
    <n v="11.528"/>
    <n v="8.9999999999999993E-3"/>
    <n v="139.53699999999998"/>
    <n v="40"/>
    <n v="40.700000000000003"/>
    <n v="91.483000000000004"/>
    <x v="120"/>
    <x v="100"/>
    <n v="156.60624000000001"/>
    <n v="-6.8999999999999986"/>
    <n v="23.799999999999997"/>
    <n v="16.899999999999991"/>
    <n v="58.531140000000022"/>
    <n v="37.374717635772384"/>
    <n v="0.47438513793945308"/>
    <n v="0.14612985768318176"/>
    <n v="0"/>
    <n v="0.62051499562263479"/>
    <n v="1.4036527559280396E-3"/>
    <n v="0.5526312110424042"/>
    <n v="0.21879971757531166"/>
    <n v="1.4796824913024904E-2"/>
    <n v="4.1956365013122562E-4"/>
    <n v="0.786647317180872"/>
    <n v="7.644085967302322E-2"/>
    <n v="0.45785898685455323"/>
    <n v="0.2070717379450798"/>
    <n v="0.20669074398040774"/>
    <n v="1.6136508464813232E-4"/>
    <n v="0.87178283386468891"/>
    <n v="0.23608417510986329"/>
    <n v="8.6663441479206099E-2"/>
    <n v="0.37992594729900364"/>
    <n v="0.5456421532347917"/>
    <n v="5.7178330709934236E-2"/>
    <n v="0.92556810053379546"/>
    <n v="0.31654703593254091"/>
    <n v="0.13213627609610556"/>
    <n v="0.44868331202864653"/>
    <n v="70.550213802542928"/>
    <n v="29.449786197457069"/>
    <n v="0.13892078335292346"/>
    <n v="15.009244946190863"/>
    <n v="0.30505310491116067"/>
    <n v="32.958472178895299"/>
    <n v="5.3785266669106546E-2"/>
    <n v="5.8110544905434187"/>
    <n v="0.25126783824205412"/>
    <n v="55.907173429083521"/>
    <n v="169.20012682986996"/>
  </r>
  <r>
    <x v="1"/>
    <n v="216"/>
    <n v="2"/>
    <n v="3382"/>
    <x v="3"/>
    <x v="0"/>
    <n v="0"/>
    <n v="32.5"/>
    <m/>
    <n v="0"/>
    <x v="2"/>
    <n v="10.7"/>
    <n v="9.1"/>
    <n v="5.0999999999999996"/>
    <n v="1.5999999999999996"/>
    <n v="4"/>
    <n v="5.6"/>
    <n v="2.2619999999999996"/>
    <m/>
    <m/>
    <n v="2.2919999999999998"/>
    <m/>
    <n v="3.6799999999999997"/>
    <n v="2.5880000000000001"/>
    <m/>
    <m/>
    <m/>
    <x v="2"/>
    <x v="12"/>
    <n v="49.1"/>
    <m/>
    <n v="42.7"/>
    <n v="5.4"/>
    <n v="73.380495455034421"/>
    <n v="4609.9094854761724"/>
    <n v="170.51291021671827"/>
    <n v="20"/>
    <n v="290.7"/>
    <n v="363.375"/>
    <x v="121"/>
    <n v="0.3987073374133176"/>
    <n v="1481.4736842105262"/>
    <n v="1807.7894736842106"/>
    <n v="5.8736842105263157E-2"/>
    <n v="3289.3218947368423"/>
    <n v="1.7098947368421054"/>
    <n v="2667.6315789473683"/>
    <n v="5392.3684210526317"/>
    <n v="36.955263157894734"/>
    <n v="2.2352631578947371"/>
    <n v="8099.1905263157887"/>
    <n v="153.61315789473682"/>
    <n v="3157.105263157895"/>
    <n v="6656.8421052631575"/>
    <n v="603.60263157894724"/>
    <m/>
    <n v="10417.549999999999"/>
    <n v="320.65790877192978"/>
    <n v="165.59710526315789"/>
    <n v="245.80096914700542"/>
    <n v="79.07719298245614"/>
    <n v="34.962406015037622"/>
    <n v="238.97192982456139"/>
    <n v="90.31954887218042"/>
    <n v="1.2202643171806169"/>
    <n v="2.0214067278287464"/>
    <n v="2.1085271317829455"/>
    <n v="45.038878273999075"/>
    <n v="32.937014758200014"/>
    <n v="30.305640607992235"/>
    <n v="54.959336043602391"/>
    <n v="66.579103226820209"/>
    <n v="63.900265468014631"/>
    <n v="3671.0526315789475"/>
    <n v="5620.78947368421"/>
    <n v="10184.642105263158"/>
    <n v="4043.7136657894739"/>
    <n v="892.8"/>
    <n v="14228.355771052631"/>
    <n v="1.5311111111111109"/>
    <n v="25.800961760090701"/>
    <n v="39.50413922822775"/>
    <n v="-1003.4210526315792"/>
    <n v="-228.42105263157828"/>
    <n v="-1231.8421052631566"/>
    <n v="-513.94736842105249"/>
    <n v="1036.0526315789475"/>
    <n v="522.10526315789502"/>
    <n v="6129.1652447368424"/>
    <n v="43.077115468299816"/>
    <n v="2.0300629138946533"/>
    <n v="0.77328741550445557"/>
    <m/>
    <n v="1.3393111939445932"/>
    <n v="7.7780823707580566"/>
    <n v="1.6349304914474487"/>
    <n v="0.37893891334533691"/>
    <n v="2.9500365257263184"/>
    <n v="2.9500365257263184"/>
    <n v="0.80506612372046538"/>
    <n v="2.4597578048706055"/>
    <n v="1.0393857955932617"/>
    <n v="0.2418205738067627"/>
    <n v="1.7707186937332153"/>
    <n v="1.7707186937332153"/>
    <n v="0.57211361660641924"/>
    <n v="0.60551178455352783"/>
    <n v="0.2603299617767334"/>
    <n v="0.39280085448922974"/>
    <n v="0.93396198749542236"/>
    <n v="0.35216239094734192"/>
    <n v="0.54659941731286388"/>
    <n v="30.074847842266681"/>
    <n v="13.979408498814234"/>
    <n v="0"/>
    <n v="44.054256341080915"/>
    <n v="0.13299702108483566"/>
    <n v="43.613922083691548"/>
    <n v="20.433782298313943"/>
    <n v="1.0901937613361758"/>
    <n v="6.5941079603998295E-2"/>
    <n v="65.203839222945675"/>
    <n v="3.7785116406239956"/>
    <n v="32.814503657190428"/>
    <n v="16.097613776357552"/>
    <n v="10.688104633234046"/>
    <n v="0"/>
    <n v="59.600222066782024"/>
    <n v="1.4099721921243173"/>
    <n v="-0.40025836829740363"/>
    <n v="0.53606778364486585"/>
    <n v="0.90260494942832448"/>
    <n v="-0.77138703046436574"/>
    <n v="0.43029158663331396"/>
    <n v="-0.30972632299688513"/>
    <n v="0.46482058935532866"/>
    <n v="0.46851512824513208"/>
    <n v="0.49056398794044187"/>
    <n v="68.267746048005961"/>
    <n v="66.888579880344707"/>
    <n v="55.057686899927639"/>
    <n v="31.732253951994039"/>
    <n v="31.338311580774459"/>
    <n v="27.009318452404727"/>
    <n v="22.228656301372933"/>
    <n v="14.632599088392759"/>
    <n v="40.005361216143555"/>
    <n v="37.766748521631371"/>
    <n v="3.1441058263778685"/>
    <n v="77.772109737774926"/>
    <n v="0.65827636587682492"/>
    <x v="121"/>
    <x v="121"/>
    <x v="121"/>
    <n v="21.385265782318616"/>
    <n v="5.8011832099211844"/>
    <n v="3.6863627657450175"/>
    <n v="27.1864489922398"/>
    <n v="78.661489731236713"/>
    <n v="21.33851026876329"/>
    <n v="8.9067562174044212"/>
    <n v="10.585847355817496"/>
    <n v="1.4650146879647927"/>
    <n v="-10.79941842650112"/>
    <n v="4.3361685219563917"/>
    <n v="4.3361685219563917"/>
    <n v="10.79941842650112"/>
    <n v="24.761401659263569"/>
    <n v="21.220586862737512"/>
    <n v="74.746277872084363"/>
    <n v="12.568270514829251"/>
    <n v="16.160382632290453"/>
    <n v="0.61197254770884302"/>
    <n v="0.51342384298749566"/>
    <n v="0.40047613131405796"/>
    <n v="2.1885151531042117"/>
    <n v="1.5680341587487838"/>
    <n v="1.4285835580991497"/>
    <n v="28.420105111627493"/>
    <x v="121"/>
    <m/>
    <n v="51.994393355454896"/>
    <m/>
    <n v="152.68580360949267"/>
    <n v="85.918910920390644"/>
    <n v="116.56247395182127"/>
    <n v="1.3295688701267325"/>
    <n v="1.9028761816619353"/>
    <n v="0.89169846894539218"/>
    <m/>
    <m/>
    <m/>
    <x v="121"/>
    <x v="121"/>
    <n v="71.609841363535224"/>
    <n v="32.259660138110569"/>
    <n v="52.336448598130836"/>
    <n v="33.278667099527034"/>
    <n v="0.76201066499184755"/>
    <m/>
    <n v="80.991905263157889"/>
    <n v="142.28355771052631"/>
    <n v="18.16"/>
    <n v="22.16"/>
    <n v="7.1999999999999994E-4"/>
    <n v="40.320720000000001"/>
    <n v="2.0959999999999999E-2"/>
    <n v="32.700000000000003"/>
    <n v="66.099999999999994"/>
    <n v="0.45300000000000001"/>
    <n v="2.7400000000000001E-2"/>
    <n v="99.2804"/>
    <n v="1.8829999999999998"/>
    <n v="38.700000000000003"/>
    <n v="81.599999999999994"/>
    <n v="7.3989999999999991"/>
    <n v="0"/>
    <n v="127.699"/>
    <n v="45"/>
    <n v="68.900000000000006"/>
    <n v="124.84400000000001"/>
    <x v="121"/>
    <x v="101"/>
    <n v="174.412103"/>
    <n v="-12.299999999999997"/>
    <n v="-2.8000000000000114"/>
    <n v="-15.100000000000009"/>
    <n v="75.131703000000002"/>
    <n v="43.077115468299816"/>
    <n v="0.36865942516326905"/>
    <n v="0.17136049127578737"/>
    <n v="0"/>
    <n v="0.54001991643905645"/>
    <n v="1.6302860649108886E-3"/>
    <n v="0.53462227070331581"/>
    <n v="0.25047862172126767"/>
    <n v="1.3363665461540223E-2"/>
    <n v="8.0831000804901124E-4"/>
    <n v="0.79927286789417273"/>
    <n v="4.6317239465713499E-2"/>
    <n v="0.40224230289459234"/>
    <n v="0.19732558822631835"/>
    <n v="0.13101547614932058"/>
    <n v="0"/>
    <n v="0.73058336727023132"/>
    <n v="0.27248030304908755"/>
    <n v="0.17936734366416934"/>
    <n v="0.49038829877853402"/>
    <n v="0.46294723994257808"/>
    <n v="3.8540652065277098E-2"/>
    <n v="0.9533355387211121"/>
    <n v="0.26214196765422826"/>
    <n v="7.1111278057098326E-2"/>
    <n v="0.33325324571132658"/>
    <n v="78.661489731236728"/>
    <n v="21.338510268763272"/>
    <n v="0.15406267082693936"/>
    <n v="16.160382632290467"/>
    <n v="0.41331562228205565"/>
    <n v="43.354685259768402"/>
    <n v="0.22275217145088078"/>
    <n v="23.36555833738246"/>
    <n v="0.19056345083117487"/>
    <n v="89.279206488696531"/>
    <n v="182.9493351668938"/>
  </r>
  <r>
    <x v="1"/>
    <n v="217"/>
    <n v="2"/>
    <s v="352HYB"/>
    <x v="0"/>
    <x v="0"/>
    <n v="0"/>
    <n v="32"/>
    <m/>
    <n v="0"/>
    <x v="2"/>
    <n v="10.1"/>
    <n v="8.8000000000000007"/>
    <n v="3.7"/>
    <n v="1.2999999999999989"/>
    <n v="5.1000000000000005"/>
    <n v="6.3999999999999995"/>
    <n v="2.0840000000000001"/>
    <m/>
    <m/>
    <n v="2.6559999999999997"/>
    <m/>
    <n v="3.2600000000000002"/>
    <n v="2.1380000000000003"/>
    <m/>
    <m/>
    <m/>
    <x v="1"/>
    <x v="12"/>
    <n v="37.799999999999997"/>
    <m/>
    <n v="29.9"/>
    <n v="7.6"/>
    <n v="70.882454460912498"/>
    <n v="4452.9775541434456"/>
    <n v="178.43620212765953"/>
    <n v="30"/>
    <n v="188"/>
    <n v="268.57142857142856"/>
    <x v="122"/>
    <n v="0.29368917332319433"/>
    <n v="1654.368842105263"/>
    <n v="1704.0993684210525"/>
    <n v="0.31413115789473689"/>
    <n v="3358.7823416842098"/>
    <n v="4.6348850526315788"/>
    <n v="2544.5452631578946"/>
    <n v="4915.0336842105262"/>
    <n v="21.467010526315789"/>
    <m/>
    <n v="7481.0459578947375"/>
    <n v="386.57195789473684"/>
    <n v="3622.0399999999995"/>
    <n v="6431.814736842105"/>
    <n v="957.06397894736835"/>
    <n v="3.1495999999999995"/>
    <n v="11014.068315789475"/>
    <n v="274.81757441403522"/>
    <n v="252.35873984962407"/>
    <n v="263.97537841742292"/>
    <n v="59.345094736842114"/>
    <n v="76.963909774436061"/>
    <n v="214.06228771929824"/>
    <n v="108.34150375939849"/>
    <n v="1.0300601202404811"/>
    <n v="1.9315960912052117"/>
    <n v="1.7757437070938218"/>
    <n v="49.255017854943979"/>
    <n v="34.01322859770216"/>
    <n v="32.885577755201858"/>
    <n v="50.735629614110636"/>
    <n v="65.699819408590827"/>
    <n v="58.396357752944269"/>
    <n v="2934.101052631579"/>
    <n v="3638.6168421052625"/>
    <n v="7189.9566105263157"/>
    <n v="2780.4342236210523"/>
    <n v="617.23871578947376"/>
    <n v="9970.3908341473671"/>
    <n v="1.2401129943502822"/>
    <n v="29.428144808352368"/>
    <n v="36.494224776459575"/>
    <n v="-389.5557894736844"/>
    <n v="1276.4168421052636"/>
    <n v="886.8610526315797"/>
    <n v="687.93894736842049"/>
    <n v="2793.1978947368425"/>
    <n v="3481.136842105263"/>
    <n v="2489.3448762526295"/>
    <n v="24.967375077483705"/>
    <n v="2.342686653137207"/>
    <n v="0.77634888887405396"/>
    <n v="7.2494478225708008"/>
    <n v="1.5484542329115012"/>
    <n v="6.9649176597595215"/>
    <n v="1.37322998046875"/>
    <n v="0.33881941437721252"/>
    <n v="3.2823848724365234"/>
    <n v="3.2823848724365234"/>
    <n v="0.69910246462868386"/>
    <n v="2.024383544921875"/>
    <n v="1.2339107990264893"/>
    <n v="0.30812984704971313"/>
    <n v="1.6061656475067139"/>
    <n v="1.6061656475067139"/>
    <n v="0.72574186006607655"/>
    <n v="0.45644375681877136"/>
    <n v="0.26709288358688354"/>
    <n v="0.35611920730565266"/>
    <n v="0.96395307779312134"/>
    <n v="0.40402662754058838"/>
    <n v="0.52562531031529769"/>
    <n v="38.756678057660551"/>
    <n v="13.229756512046611"/>
    <n v="2.2772774386016447E-2"/>
    <n v="52.009207344093184"/>
    <n v="0.32281592754029126"/>
    <n v="34.94245842028166"/>
    <n v="16.653088345284836"/>
    <n v="0.70462990608014564"/>
    <n v="0"/>
    <n v="52.300176671646639"/>
    <n v="7.8256991049033715"/>
    <n v="44.692742705059047"/>
    <n v="19.81834091115249"/>
    <n v="15.372032854513519"/>
    <n v="5.0587793233871456E-2"/>
    <n v="79.93370426395893"/>
    <n v="1.9397955170230338E-2"/>
    <n v="1.9738233994508778"/>
    <n v="0.96291368689192225"/>
    <n v="-0.25428130915859271"/>
    <n v="0.696448877484099"/>
    <n v="0.22822212221588162"/>
    <n v="0.22608946899054669"/>
    <n v="0.34135424332198794"/>
    <n v="0.4765860531329667"/>
    <n v="0.44343532555027393"/>
    <n v="74.518878554034046"/>
    <n v="66.811358285955706"/>
    <n v="55.912262688932366"/>
    <n v="25.437335402015403"/>
    <n v="31.841361549956165"/>
    <n v="24.793472407719158"/>
    <n v="13.392521073490695"/>
    <n v="9.718486646256947"/>
    <n v="25.604816487026689"/>
    <n v="26.802081274608408"/>
    <n v="2.4938087672790479"/>
    <n v="52.406897761635094"/>
    <n v="0.72566521216784396"/>
    <x v="122"/>
    <x v="122"/>
    <x v="122"/>
    <n v="21.549937346790966"/>
    <n v="6.9346016990278887"/>
    <n v="3.1075955450782264"/>
    <n v="28.484539045818856"/>
    <n v="75.654857226675759"/>
    <n v="24.345142773324234"/>
    <n v="38.906267129184847"/>
    <n v="31.300221631568352"/>
    <n v="10.099854264895542"/>
    <n v="9.7502842847773863"/>
    <n v="-3.1652525658676538"/>
    <n v="-3.1652525658676538"/>
    <n v="-9.7502842847773863"/>
    <n v="-27.903830255738466"/>
    <n v="-19.007000384789681"/>
    <n v="-45.644331185039327"/>
    <n v="0.10672108998845431"/>
    <n v="0.20363939585559743"/>
    <n v="0.71302826379333395"/>
    <n v="0.43294026193985274"/>
    <n v="0.51858975142455088"/>
    <n v="2.1716589811933589"/>
    <n v="1.6147781254999294"/>
    <n v="1.3994527621737314"/>
    <n v="27.886913059600488"/>
    <x v="122"/>
    <m/>
    <n v="53.054737875678882"/>
    <m/>
    <n v="125.96949041593474"/>
    <n v="104.38014361370742"/>
    <n v="90.004527835142653"/>
    <n v="1.8597254346286252"/>
    <n v="1.3156046091973519"/>
    <n v="1.3709430277625472"/>
    <m/>
    <m/>
    <m/>
    <x v="122"/>
    <x v="122"/>
    <n v="58.358464476702579"/>
    <n v="70.034237634794536"/>
    <n v="63.366336633663366"/>
    <n v="0.39818209972208046"/>
    <n v="1.2900589062278278"/>
    <m/>
    <n v="74.810459578947373"/>
    <n v="99.703908341473664"/>
    <n v="19.96"/>
    <n v="20.56"/>
    <n v="3.7900000000000004E-3"/>
    <n v="40.523789999999998"/>
    <n v="5.5920000000000004E-2"/>
    <n v="30.7"/>
    <n v="59.3"/>
    <n v="0.25900000000000001"/>
    <n v="0"/>
    <n v="90.259"/>
    <n v="4.6639999999999997"/>
    <n v="43.7"/>
    <n v="77.599999999999994"/>
    <n v="11.547000000000001"/>
    <n v="3.7999999999999999E-2"/>
    <n v="132.88500000000002"/>
    <n v="35.4"/>
    <n v="43.9"/>
    <n v="86.747"/>
    <x v="122"/>
    <x v="102"/>
    <n v="120.29300599999999"/>
    <n v="-4.6999999999999993"/>
    <n v="15.399999999999999"/>
    <n v="10.700000000000003"/>
    <n v="30.034005999999991"/>
    <n v="24.967375077483716"/>
    <n v="0.46760025596618654"/>
    <n v="0.15961733155250549"/>
    <n v="2.7475407247543336E-4"/>
    <n v="0.62749234159116751"/>
    <n v="3.8947819553375247E-3"/>
    <n v="0.42158160400390626"/>
    <n v="0.20091991272568702"/>
    <n v="8.5013768196105961E-3"/>
    <n v="0"/>
    <n v="0.63100289354920391"/>
    <n v="9.4417248535156248E-2"/>
    <n v="0.53921901917457582"/>
    <n v="0.23910876131057737"/>
    <n v="0.18546394731760027"/>
    <n v="6.1034294605255123E-4"/>
    <n v="0.96440207074880602"/>
    <n v="0.16158108991384504"/>
    <n v="0.11725377589464188"/>
    <n v="0.30892272876143451"/>
    <n v="0.32336775731366507"/>
    <n v="3.008786295294762E-2"/>
    <n v="0.63229048607509963"/>
    <n v="0.2600005140900612"/>
    <n v="8.3666136831045138E-2"/>
    <n v="0.34366665092110638"/>
    <n v="75.654857226675759"/>
    <n v="24.34514277332423"/>
    <n v="1.2875925258957199E-3"/>
    <n v="0.20363939585559213"/>
    <n v="4.7981444839321208E-3"/>
    <n v="0.75885128585696071"/>
    <n v="-0.33211158467370638"/>
    <n v="-52.52515924053619"/>
    <n v="0.3369097291576385"/>
    <n v="1.4838042369443609"/>
    <n v="190.24959041644084"/>
  </r>
  <r>
    <x v="1"/>
    <n v="218"/>
    <n v="2"/>
    <s v="354A"/>
    <x v="1"/>
    <x v="0"/>
    <n v="0"/>
    <n v="31.5"/>
    <m/>
    <n v="0"/>
    <x v="0"/>
    <n v="9.9"/>
    <n v="8.9"/>
    <n v="3.4"/>
    <n v="1"/>
    <n v="5.5"/>
    <n v="6.5"/>
    <n v="2.6339999999999999"/>
    <m/>
    <m/>
    <n v="3.1859999999999999"/>
    <m/>
    <n v="3.9519999999999995"/>
    <n v="2.4859999999999998"/>
    <m/>
    <m/>
    <m/>
    <x v="5"/>
    <x v="10"/>
    <n v="43.5"/>
    <m/>
    <n v="33.1"/>
    <n v="7.6"/>
    <n v="101.57510613938118"/>
    <n v="6381.1513178882042"/>
    <n v="192.78699149052977"/>
    <n v="0"/>
    <n v="364.3"/>
    <n v="364.3"/>
    <x v="123"/>
    <n v="0.63939898186717969"/>
    <n v="2037.0388663967608"/>
    <n v="2499.2777327935219"/>
    <n v="0.20880445344129553"/>
    <n v="4536.5254036437245"/>
    <n v="7.8548728744939265"/>
    <n v="3148.0060728744934"/>
    <n v="5522.9574898785413"/>
    <n v="122.9714777327935"/>
    <n v="4.0621232793522264"/>
    <n v="8797.9971637651815"/>
    <n v="892.59919028340062"/>
    <n v="3817.4554655870443"/>
    <n v="5913.4696356275299"/>
    <n v="1535.0315182186232"/>
    <n v="5.4193522267206475"/>
    <n v="11271.375971659918"/>
    <n v="284.09811734143045"/>
    <n v="176.66991484962404"/>
    <n v="232.23622648331701"/>
    <n v="74.064480431848835"/>
    <n v="47.817813765182208"/>
    <n v="201.57865047233463"/>
    <n v="27.893724696356326"/>
    <n v="1.2269170579029733"/>
    <n v="1.7544303797468355"/>
    <n v="1.5490605427974948"/>
    <n v="44.903063140804122"/>
    <n v="35.780939846623866"/>
    <n v="33.868584236613422"/>
    <n v="55.092334119546848"/>
    <n v="62.775167882810976"/>
    <n v="52.464487481351064"/>
    <n v="4144.2105263157891"/>
    <n v="3817.4554655870443"/>
    <n v="9159.7413157894716"/>
    <n v="5597.2584825303638"/>
    <n v="1198.0753238866394"/>
    <n v="14756.999798319837"/>
    <n v="0.92115384615384632"/>
    <n v="28.083015402545641"/>
    <n v="25.868777649652618"/>
    <n v="-996.20445344129575"/>
    <n v="1705.502024291497"/>
    <n v="709.29757085020174"/>
    <n v="-326.75506072874487"/>
    <n v="2096.0141700404856"/>
    <n v="1769.2591093117408"/>
    <n v="5959.0026345546557"/>
    <n v="40.380854618112281"/>
    <n v="2.2863776683807373"/>
    <n v="0.79239398241043091"/>
    <n v="6.7814679145812988"/>
    <n v="1.4635140817154753"/>
    <n v="5.5883364677429199"/>
    <n v="1.4933160543441772"/>
    <n v="0.39055314660072327"/>
    <n v="2.8691177368164062"/>
    <n v="2.8691177368164062"/>
    <n v="0.82091988181037745"/>
    <n v="1.9763115644454956"/>
    <n v="1.1002408266067505"/>
    <n v="0.2620159387588501"/>
    <n v="1.5806169509887695"/>
    <n v="1.5806169509887695"/>
    <n v="0.72612309565953204"/>
    <n v="0.48962509632110596"/>
    <n v="0.28325438499450684"/>
    <n v="0.41088213533704765"/>
    <n v="0.9631996750831604"/>
    <n v="0.54516905546188354"/>
    <n v="0.62037350056334584"/>
    <n v="46.574401737531666"/>
    <n v="19.804126358379715"/>
    <n v="1.4160007014338304E-2"/>
    <n v="66.392688102925717"/>
    <n v="0.43895672534019065"/>
    <n v="47.009680077964468"/>
    <n v="21.570084262140966"/>
    <n v="3.5281964788568159"/>
    <n v="0.11654709949924298"/>
    <n v="72.224507918461498"/>
    <n v="17.640541021717702"/>
    <n v="42.001203569919468"/>
    <n v="15.494232979009025"/>
    <n v="24.262968379983821"/>
    <n v="8.5659199929333893E-2"/>
    <n v="81.844064128841651"/>
    <n v="0.38878798770238537"/>
    <n v="0.68711115788429666"/>
    <n v="0.53280606985917012"/>
    <n v="2.9018556028853483E-2"/>
    <n v="-0.35774832200321427"/>
    <n v="0.11773052691741673"/>
    <n v="-0.43398937736656723"/>
    <n v="0.42521483088468087"/>
    <n v="0.45884346003562415"/>
    <n v="0.36889973767574902"/>
    <n v="70.149896123093228"/>
    <n v="65.088266341719432"/>
    <n v="51.318570279940857"/>
    <n v="29.828776216559017"/>
    <n v="29.865325335954807"/>
    <n v="18.931407114164671"/>
    <n v="20.291094781223098"/>
    <n v="10.81311000148777"/>
    <n v="37.635740709665562"/>
    <n v="53.912775517297099"/>
    <n v="6.5315359269546942"/>
    <n v="91.548516226962661"/>
    <n v="0.53289928996310088"/>
    <x v="123"/>
    <x v="123"/>
    <x v="123"/>
    <n v="26.71858529674137"/>
    <n v="10.756974260653196"/>
    <n v="2.4838383591259925"/>
    <n v="37.475559557394568"/>
    <n v="71.296027630544984"/>
    <n v="28.703972369455016"/>
    <n v="19.859695839262933"/>
    <n v="21.71010878869637"/>
    <n v="4.6811229775212553"/>
    <n v="-5.0084765080449998"/>
    <n v="6.0758512831319411"/>
    <n v="6.0758512831319411"/>
    <n v="5.0084765080449998"/>
    <n v="10.654138678966879"/>
    <n v="28.167953399218082"/>
    <n v="56.482902495696749"/>
    <n v="19.324008308501163"/>
    <n v="21.107942656977656"/>
    <n v="0.75319187581737257"/>
    <n v="0.53981365904941114"/>
    <n v="0.52331453810057593"/>
    <n v="1.9430826708363693"/>
    <n v="1.5207467763153351"/>
    <n v="1.3875461941016787"/>
    <n v="37.929515206523497"/>
    <x v="123"/>
    <m/>
    <n v="61.139805572095902"/>
    <m/>
    <n v="129.30533842288344"/>
    <n v="101.20692038852434"/>
    <n v="103.52445590068633"/>
    <n v="1.7682005215463807"/>
    <n v="1.4755078492769764"/>
    <n v="1.0627834911416871"/>
    <m/>
    <m/>
    <m/>
    <x v="123"/>
    <x v="123"/>
    <n v="50.130124064774982"/>
    <n v="51.689253981866301"/>
    <n v="65.656565656565661"/>
    <n v="35.843096785661402"/>
    <n v="1.0848851634726144"/>
    <m/>
    <n v="87.979971637651829"/>
    <n v="147.56999798319836"/>
    <n v="25.56"/>
    <n v="31.360000000000003"/>
    <n v="2.6199999999999999E-3"/>
    <n v="56.922620000000009"/>
    <n v="9.8560000000000009E-2"/>
    <n v="39.5"/>
    <n v="69.3"/>
    <n v="1.5429999999999999"/>
    <n v="5.0970000000000001E-2"/>
    <n v="110.39397000000001"/>
    <n v="11.2"/>
    <n v="47.9"/>
    <n v="74.2"/>
    <n v="19.261000000000003"/>
    <n v="6.8000000000000005E-2"/>
    <n v="141.42900000000003"/>
    <n v="52"/>
    <n v="47.9"/>
    <n v="114.93299999999999"/>
    <x v="123"/>
    <x v="103"/>
    <n v="185.165301"/>
    <n v="-12.5"/>
    <n v="21.4"/>
    <n v="8.8999999999999915"/>
    <n v="74.771330999999989"/>
    <n v="40.380854618112274"/>
    <n v="0.58439813203811641"/>
    <n v="0.24849475288391115"/>
    <n v="1.7767445936203003E-4"/>
    <n v="0.83307055938138963"/>
    <n v="5.5078644226074225E-3"/>
    <n v="0.58985984146594994"/>
    <n v="0.27065333059430119"/>
    <n v="4.4270486679077146E-2"/>
    <n v="1.4623893104553224E-3"/>
    <n v="0.90624604804978359"/>
    <n v="0.2213468952178955"/>
    <n v="0.52701535594463345"/>
    <n v="0.19441582655906681"/>
    <n v="0.30444263092994694"/>
    <n v="1.0748195266723634E-3"/>
    <n v="1.0269486329603197"/>
    <n v="0.25460505008697509"/>
    <n v="0.13567885041236877"/>
    <n v="0.47223916460692894"/>
    <n v="0.67647729503542708"/>
    <n v="8.1955264107584941E-2"/>
    <n v="1.148716459642356"/>
    <n v="0.33525479137897485"/>
    <n v="0.13497448018193242"/>
    <n v="0.47022927156090727"/>
    <n v="71.296027630544984"/>
    <n v="28.703972369455016"/>
    <n v="0.24247041159257243"/>
    <n v="21.107942656977659"/>
    <n v="0.31564590026096639"/>
    <n v="27.478138544235737"/>
    <n v="0.12176782668203634"/>
    <n v="10.600337938915562"/>
    <n v="0.19387807357893005"/>
    <n v="46.6602356911973"/>
    <n v="161.19321652068064"/>
  </r>
  <r>
    <x v="1"/>
    <n v="219"/>
    <n v="2"/>
    <s v="34N42"/>
    <x v="4"/>
    <x v="0"/>
    <n v="0"/>
    <n v="30.5"/>
    <m/>
    <n v="0"/>
    <x v="3"/>
    <n v="9.5"/>
    <n v="8.4"/>
    <n v="1.7"/>
    <n v="1.0999999999999996"/>
    <n v="6.7"/>
    <n v="7.8"/>
    <n v="1.98"/>
    <m/>
    <m/>
    <n v="2.9899999999999998"/>
    <m/>
    <n v="3.54"/>
    <n v="2.3380000000000001"/>
    <m/>
    <m/>
    <m/>
    <x v="5"/>
    <x v="10"/>
    <n v="47.8"/>
    <m/>
    <n v="31"/>
    <n v="4.7"/>
    <n v="136.20899344487151"/>
    <n v="8556.9213861937187"/>
    <n v="194.95206749933564"/>
    <n v="0"/>
    <n v="376.3"/>
    <n v="376.3"/>
    <x v="124"/>
    <n v="0.48092995075219458"/>
    <n v="1974.7791068580541"/>
    <n v="2006.174641148325"/>
    <n v="0.8782900717703348"/>
    <n v="3981.8320380781497"/>
    <n v="10.081890948963316"/>
    <n v="3225.8911483253587"/>
    <n v="5313.6941786283887"/>
    <n v="251.00729665071768"/>
    <n v="8.6659523524720896"/>
    <n v="8799.2585759569374"/>
    <n v="662.36728468899514"/>
    <n v="3885.197368421052"/>
    <n v="6341.8979266347687"/>
    <n v="2103.108353269537"/>
    <n v="5.6511961722488033"/>
    <n v="12335.854844497608"/>
    <n v="321.16176919191918"/>
    <n v="252.61401918147644"/>
    <n v="288.06975194549852"/>
    <n v="83.407469431153643"/>
    <n v="47.093301435406666"/>
    <n v="220.50130249867092"/>
    <n v="73.443124857598576"/>
    <n v="1.0158982511923687"/>
    <n v="1.6472019464720193"/>
    <n v="1.6323232323232326"/>
    <n v="49.594736492481253"/>
    <n v="36.660942742832589"/>
    <n v="31.495161197961398"/>
    <n v="50.383206071058048"/>
    <n v="60.387976245493093"/>
    <n v="51.410283329197604"/>
    <n v="3704.6730462519936"/>
    <n v="3320.0777511961719"/>
    <n v="7690.8070574162675"/>
    <n v="5757.9773291666661"/>
    <n v="666.05625996810204"/>
    <n v="13448.784386582935"/>
    <n v="0.89618644067796605"/>
    <n v="27.546527178678907"/>
    <n v="24.686824145299106"/>
    <n v="-478.78189792663488"/>
    <n v="1993.6164274322168"/>
    <n v="1514.8345295055824"/>
    <n v="180.52432216905845"/>
    <n v="3021.8201754385968"/>
    <n v="3202.3444976076553"/>
    <n v="4649.5258106259971"/>
    <n v="34.572089766451732"/>
    <n v="2.1601321697235107"/>
    <n v="0.63315802812576294"/>
    <n v="6.7716078758239746"/>
    <n v="1.3918108146343204"/>
    <n v="5.5939264297485352"/>
    <n v="1.6995686292648315"/>
    <n v="0.35824057459831238"/>
    <n v="2.8198060989379883"/>
    <n v="2.8198060989379883"/>
    <n v="0.92262687749186478"/>
    <n v="2.0518579483032227"/>
    <n v="1.3213456869125366"/>
    <n v="0.21954946219921112"/>
    <n v="1.4068652391433716"/>
    <n v="1.4068652391433716"/>
    <n v="0.76952831337323835"/>
    <n v="0.56283688545227051"/>
    <n v="0.18632616102695465"/>
    <n v="0.40609340838303415"/>
    <n v="0.93968945741653442"/>
    <n v="0.62973970174789429"/>
    <n v="0.63454780730499072"/>
    <n v="42.657838768219449"/>
    <n v="12.702255798653834"/>
    <n v="5.9474359672580031E-2"/>
    <n v="55.419568926545864"/>
    <n v="0.56397356241248431"/>
    <n v="54.826233971168833"/>
    <n v="19.035808557915413"/>
    <n v="7.0779190597363062"/>
    <n v="0.24436305296606806"/>
    <n v="81.184324641786617"/>
    <n v="13.590835777851382"/>
    <n v="51.336887855670945"/>
    <n v="13.923602791149555"/>
    <n v="29.587900363669696"/>
    <n v="7.9504714543169194E-2"/>
    <n v="94.927895725033352"/>
    <n v="1.7176503810160502"/>
    <n v="0.98168364880333825"/>
    <n v="1.3623560964995685"/>
    <n v="0.8112263468632922"/>
    <n v="-0.24923900824984915"/>
    <n v="0.4222368506174386"/>
    <n v="-0.36515755476898981"/>
    <n v="0.29777073019735711"/>
    <n v="0.34720255576784043"/>
    <n v="0.27122023505387621"/>
    <n v="76.972519986142345"/>
    <n v="67.533029575698492"/>
    <n v="54.079875534555789"/>
    <n v="22.92016348140427"/>
    <n v="23.447640467427668"/>
    <n v="14.667556554166589"/>
    <n v="20.851266389714475"/>
    <n v="6.1861734169138742"/>
    <n v="31.231860511624653"/>
    <n v="54.107105922613307"/>
    <n v="4.1944207049963049"/>
    <n v="85.33896643423796"/>
    <n v="0.29668094499840036"/>
    <x v="124"/>
    <x v="124"/>
    <x v="124"/>
    <n v="33.974967581454358"/>
    <n v="12.849635141001539"/>
    <n v="2.6440414228606843"/>
    <n v="46.824602722455893"/>
    <n v="72.557940924420961"/>
    <n v="27.442059075579039"/>
    <n v="34.028630135195847"/>
    <n v="30.48562146595647"/>
    <n v="7.7374293742356812"/>
    <n v="-3.489346115497888"/>
    <n v="5.1122057667658574"/>
    <n v="5.1122057667658574"/>
    <n v="3.489346115497888"/>
    <n v="6.3643731527006047"/>
    <n v="26.855732191318531"/>
    <n v="39.78483210354716"/>
    <n v="4.1546417924513435"/>
    <n v="4.8683994733553542"/>
    <n v="0.68254607917797128"/>
    <n v="0.60672548107873059"/>
    <n v="0.57342722597204143"/>
    <n v="2.0391455714031155"/>
    <n v="1.5206661105636698"/>
    <n v="1.3419807754484929"/>
    <n v="42.814109912499326"/>
    <x v="124"/>
    <m/>
    <n v="67.471842814076638"/>
    <m/>
    <n v="100.26437858917055"/>
    <n v="92.687566397030608"/>
    <n v="91.115062230124465"/>
    <n v="2.1544363014252248"/>
    <n v="1.8336533100725365"/>
    <n v="1.4501945721940943"/>
    <m/>
    <m/>
    <m/>
    <x v="124"/>
    <x v="124"/>
    <n v="32.497560574287021"/>
    <n v="59.383462339330073"/>
    <n v="82.10526315789474"/>
    <n v="7.6785511285588264"/>
    <n v="1.4303531340741398"/>
    <m/>
    <n v="87.992585759569366"/>
    <n v="134.48784386582935"/>
    <n v="25.16"/>
    <n v="25.56"/>
    <n v="1.119E-2"/>
    <n v="50.731189999999998"/>
    <n v="0.12845000000000001"/>
    <n v="41.1"/>
    <n v="67.7"/>
    <n v="3.198"/>
    <n v="0.11041000000000001"/>
    <n v="112.10841000000001"/>
    <n v="8.4390000000000001"/>
    <n v="49.5"/>
    <n v="80.8"/>
    <n v="26.794999999999998"/>
    <n v="7.1999999999999995E-2"/>
    <n v="157.167"/>
    <n v="47.2"/>
    <n v="42.3"/>
    <n v="97.986000000000004"/>
    <x v="124"/>
    <x v="104"/>
    <n v="171.346463"/>
    <n v="-6.1000000000000014"/>
    <n v="25.400000000000006"/>
    <n v="19.300000000000011"/>
    <n v="59.238052999999994"/>
    <n v="34.572089766451725"/>
    <n v="0.5434892539024353"/>
    <n v="0.161835191988945"/>
    <n v="7.5774292130470283E-4"/>
    <n v="0.70608218881268503"/>
    <n v="7.185398499011994E-3"/>
    <n v="0.69852270662784577"/>
    <n v="0.24252886900305748"/>
    <n v="9.0177399044036863E-2"/>
    <n v="3.1133479138374331E-3"/>
    <n v="1.0343423225887776"/>
    <n v="0.17315629225730897"/>
    <n v="0.65406611502170564"/>
    <n v="0.17739596545696257"/>
    <n v="0.3769695408284664"/>
    <n v="1.0129429721832275E-3"/>
    <n v="1.2094445642793179"/>
    <n v="0.26565900993347169"/>
    <n v="7.8815966114401809E-2"/>
    <n v="0.39791468713819989"/>
    <n v="0.68936053672295761"/>
    <n v="5.343971109032631E-2"/>
    <n v="1.0872752238611572"/>
    <n v="0.43286369669437408"/>
    <n v="0.16371290288865567"/>
    <n v="0.59657659958302978"/>
    <n v="72.557940924420947"/>
    <n v="27.442059075579046"/>
    <n v="5.2932901272379596E-2"/>
    <n v="4.8683994733553329"/>
    <n v="0.38119303504847213"/>
    <n v="35.059479576364353"/>
    <n v="-0.12216934041816074"/>
    <n v="-11.236284772894036"/>
    <n v="0.50336237546663287"/>
    <n v="55.296613998324538"/>
    <n v="157.59253888956508"/>
  </r>
  <r>
    <x v="1"/>
    <n v="220"/>
    <n v="2"/>
    <n v="1311"/>
    <x v="6"/>
    <x v="0"/>
    <n v="0"/>
    <n v="33"/>
    <m/>
    <n v="0"/>
    <x v="1"/>
    <n v="10"/>
    <n v="9"/>
    <n v="6.3"/>
    <n v="1"/>
    <n v="2.7"/>
    <n v="3.7"/>
    <n v="2.1920000000000002"/>
    <m/>
    <m/>
    <n v="2.746"/>
    <m/>
    <n v="3.2840000000000003"/>
    <n v="2.5420000000000003"/>
    <m/>
    <m/>
    <m/>
    <x v="2"/>
    <x v="6"/>
    <n v="45.4"/>
    <m/>
    <n v="33.799999999999997"/>
    <n v="4.9000000000000004"/>
    <n v="151.16177103516159"/>
    <n v="9496.2847799709216"/>
    <n v="231.99718547706163"/>
    <n v="0"/>
    <n v="355.3"/>
    <n v="355.3"/>
    <x v="125"/>
    <n v="0.45919687057934072"/>
    <n v="1567.0296052631577"/>
    <n v="1324.2047697368416"/>
    <n v="1.69977384868421E-2"/>
    <n v="2891.2513727384862"/>
    <n v="3.9831367187499995"/>
    <n v="2938.1805098684208"/>
    <n v="5674.0069901315783"/>
    <n v="77.137356085526292"/>
    <n v="3.4262584292763156"/>
    <n v="8692.7511145148001"/>
    <n v="617.26073190789464"/>
    <n v="3601.9017269736837"/>
    <n v="6394.3873355263149"/>
    <n v="1816.0869449013153"/>
    <n v="3.9661389802631568"/>
    <n v="11816.342146381576"/>
    <n v="386.76664945175423"/>
    <n v="223.11364513334112"/>
    <n v="307.76175081527896"/>
    <n v="91.410060307017545"/>
    <n v="47.408658364661633"/>
    <n v="289.98681469298242"/>
    <n v="51.455738956766901"/>
    <n v="0.84504132231404938"/>
    <n v="1.9311294765840219"/>
    <n v="1.7752808988764046"/>
    <n v="54.199009468309399"/>
    <n v="33.800352398935793"/>
    <n v="30.482375022262413"/>
    <n v="45.80040262921186"/>
    <n v="65.272856836512361"/>
    <n v="54.114778129409679"/>
    <n v="2865.3330592105258"/>
    <n v="3423.830180921052"/>
    <n v="7886.3031249999985"/>
    <n v="6671.9037458881567"/>
    <n v="1597.1398848684207"/>
    <n v="14558.206870888152"/>
    <n v="1.1949152542372881"/>
    <n v="19.681909211911897"/>
    <n v="23.518213549826928"/>
    <n v="72.847450657895024"/>
    <n v="2250.1768092105262"/>
    <n v="2323.0242598684217"/>
    <n v="736.56866776315792"/>
    <n v="2970.5571546052629"/>
    <n v="3707.1258223684208"/>
    <n v="5865.4557563733524"/>
    <n v="40.289685456403454"/>
    <n v="2.2412548065185547"/>
    <n v="0.662131667137146"/>
    <n v="6.5731673240661621"/>
    <n v="1.5180355180918865"/>
    <n v="6.7822771072387695"/>
    <n v="1.8465694189071655"/>
    <n v="0.28083774447441101"/>
    <n v="3.4262197017669678"/>
    <n v="3.4262197017669678"/>
    <n v="0.83921167754450832"/>
    <n v="2.2071316242218018"/>
    <n v="1.0668392181396484"/>
    <n v="0.24610964953899384"/>
    <n v="1.3248670101165771"/>
    <n v="1.3248670101165771"/>
    <n v="0.66244685867327169"/>
    <n v="0.42946717143058777"/>
    <n v="0.20955559611320496"/>
    <n v="0.36411602121457964"/>
    <n v="0.64288407564163208"/>
    <n v="0.57820862531661987"/>
    <n v="0.49187307557304261"/>
    <n v="35.121126347529255"/>
    <n v="8.7679791181681548"/>
    <n v="1.117289792047323E-3"/>
    <n v="43.890222755489461"/>
    <n v="0.27014736982580273"/>
    <n v="54.255542767520893"/>
    <n v="15.93475325240594"/>
    <n v="2.642895291624443"/>
    <n v="0.11739114133731658"/>
    <n v="72.950582452888597"/>
    <n v="13.623756817842096"/>
    <n v="38.426500222204545"/>
    <n v="15.737204261629621"/>
    <n v="24.060736808031546"/>
    <n v="5.2546066924880584E-2"/>
    <n v="78.276987358790592"/>
    <n v="1.9373573131599424"/>
    <n v="0.38045749327871398"/>
    <n v="1.1857505035621079"/>
    <n v="1.2756277613327758"/>
    <n v="-1.1306458960940249"/>
    <n v="0.47778494228251905"/>
    <n v="-1.4110642198308503E-2"/>
    <n v="0.24964971315007314"/>
    <n v="0.29369816316619718"/>
    <n v="0.40954039974048856"/>
    <n v="80.020387554621294"/>
    <n v="74.373008334181662"/>
    <n v="49.090417910531919"/>
    <n v="19.977066799168892"/>
    <n v="21.843215936893426"/>
    <n v="20.104509374506883"/>
    <n v="12.305664841456974"/>
    <n v="7.1748277455329346"/>
    <n v="28.715293159671049"/>
    <n v="42.892606724452506"/>
    <n v="9.2348005726811397"/>
    <n v="71.607899884123555"/>
    <n v="0.58305080123435615"/>
    <x v="125"/>
    <x v="125"/>
    <x v="125"/>
    <n v="41.94987792606392"/>
    <n v="8.7599255068730066"/>
    <n v="4.7888395732532425"/>
    <n v="50.709803432936923"/>
    <n v="82.72538066833981"/>
    <n v="17.274619331660197"/>
    <n v="25.448411324163118"/>
    <n v="26.120835380747572"/>
    <n v="8.5623765160966876"/>
    <n v="-15.829042545316348"/>
    <n v="0.19754899077631904"/>
    <n v="0.19754899077631904"/>
    <n v="15.829042545316348"/>
    <n v="29.174977777186889"/>
    <n v="1.2397367417439722"/>
    <n v="2.2551446427406581"/>
    <n v="0"/>
    <n v="0"/>
    <n v="0.66130952992581982"/>
    <n v="0.54939004048412132"/>
    <n v="0.4858373052859698"/>
    <n v="2.2954992320497287"/>
    <n v="1.5275334747695768"/>
    <n v="1.3635158343457123"/>
    <n v="45.829158804096068"/>
    <x v="125"/>
    <m/>
    <n v="93.17273312978989"/>
    <m/>
    <n v="139.88248802943889"/>
    <n v="93.45920003134772"/>
    <n v="91.174058842499718"/>
    <n v="1.6022411654894733"/>
    <n v="1.975802722779348"/>
    <n v="1.1701126742449617"/>
    <m/>
    <m/>
    <m/>
    <x v="125"/>
    <x v="125"/>
    <n v="45.026287083859486"/>
    <n v="67.976097822340293"/>
    <n v="37"/>
    <n v="0"/>
    <n v="1.3138022255350739"/>
    <m/>
    <n v="86.927511145148003"/>
    <n v="145.58206870888151"/>
    <n v="19.36"/>
    <n v="16.36"/>
    <n v="2.0999999999999998E-4"/>
    <n v="35.720209999999994"/>
    <n v="4.9209999999999997E-2"/>
    <n v="36.299999999999997"/>
    <n v="70.099999999999994"/>
    <n v="0.95299999999999996"/>
    <n v="4.233E-2"/>
    <n v="107.39532999999999"/>
    <n v="7.6260000000000003"/>
    <n v="44.5"/>
    <n v="79"/>
    <n v="22.437000000000001"/>
    <n v="4.9000000000000002E-2"/>
    <n v="145.98599999999999"/>
    <n v="35.4"/>
    <n v="42.3"/>
    <n v="97.431999999999988"/>
    <x v="125"/>
    <x v="105"/>
    <n v="179.86059999999998"/>
    <n v="0.89999999999999858"/>
    <n v="27.799999999999997"/>
    <n v="28.700000000000003"/>
    <n v="72.46526999999999"/>
    <n v="40.289685456403454"/>
    <n v="0.43390693054199214"/>
    <n v="0.10832474074363707"/>
    <n v="1.3803651380538939E-5"/>
    <n v="0.5422454749370097"/>
    <n v="3.3375585644721982E-3"/>
    <n v="0.67030469906330103"/>
    <n v="0.19686725887656209"/>
    <n v="3.2651873757839206E-2"/>
    <n v="1.4503187997579575E-3"/>
    <n v="0.90127415049746029"/>
    <n v="0.1683158576631546"/>
    <n v="0.47474345207214358"/>
    <n v="0.19442662313580514"/>
    <n v="0.2972604110598564"/>
    <n v="6.4918483495712278E-4"/>
    <n v="0.96707967110276216"/>
    <n v="0.15203137868642805"/>
    <n v="8.8642017155885697E-2"/>
    <n v="0.35476552178978921"/>
    <n v="0.52992034317433834"/>
    <n v="0.11409212594747542"/>
    <n v="0.88468586496412771"/>
    <n v="0.51827332037687301"/>
    <n v="0.10822524172067639"/>
    <n v="0.62649856209754939"/>
    <n v="82.72538066833981"/>
    <n v="17.27461933166019"/>
    <n v="-1.6588285533332581E-2"/>
    <n v="-1.8750481035440987"/>
    <n v="0.34244039002711801"/>
    <n v="38.707568820600891"/>
    <n v="-8.2393806138634451E-2"/>
    <n v="-9.3133404072162218"/>
    <n v="0.42483419616575246"/>
    <n v="64.621106631956309"/>
    <n v="203.30448029402277"/>
  </r>
  <r>
    <x v="1"/>
    <n v="221"/>
    <n v="2"/>
    <n v="3335"/>
    <x v="5"/>
    <x v="0"/>
    <n v="0"/>
    <n v="29"/>
    <m/>
    <n v="0"/>
    <x v="1"/>
    <n v="9.4"/>
    <n v="8.5"/>
    <n v="6"/>
    <n v="0.90000000000000036"/>
    <n v="2.5"/>
    <n v="3.4000000000000004"/>
    <n v="1.782"/>
    <m/>
    <m/>
    <n v="2.8139999999999996"/>
    <m/>
    <n v="3.0180000000000002"/>
    <n v="2.3140000000000001"/>
    <m/>
    <m/>
    <m/>
    <x v="3"/>
    <x v="6"/>
    <n v="47.3"/>
    <m/>
    <n v="32.1"/>
    <n v="4.5999999999999996"/>
    <n v="141.34871484568151"/>
    <n v="8879.8089640354046"/>
    <n v="232.73234077750203"/>
    <n v="0"/>
    <n v="362.7"/>
    <n v="362.7"/>
    <x v="126"/>
    <n v="0.66833904990636894"/>
    <n v="1631.7828947368416"/>
    <n v="2036.4909539473681"/>
    <n v="0.41280222039473674"/>
    <n v="3668.6866509046049"/>
    <n v="6.9520750411184196"/>
    <n v="3261.9469572368416"/>
    <n v="5544.500411184209"/>
    <n v="150.71328124999997"/>
    <n v="17.039828124999996"/>
    <n v="8974.2004777960501"/>
    <n v="1029.3344777960524"/>
    <n v="3893.2915296052624"/>
    <n v="6329.6340460526299"/>
    <n v="2142.3625822368417"/>
    <n v="16.916796874999996"/>
    <n v="12382.204954769733"/>
    <n v="353.70092179276304"/>
    <n v="243.42889121240594"/>
    <n v="300.46614840914236"/>
    <n v="108.67760416666667"/>
    <n v="45.096040883458627"/>
    <n v="233.86729714912272"/>
    <n v="56.080973919172912"/>
    <n v="1.2480158730158732"/>
    <n v="1.6997518610421833"/>
    <n v="1.6257796257796255"/>
    <n v="44.478666346020191"/>
    <n v="36.348050896651401"/>
    <n v="31.442635167378107"/>
    <n v="55.510081610410126"/>
    <n v="61.782667156839224"/>
    <n v="51.118795635945268"/>
    <n v="6151.5624999999991"/>
    <n v="3925.6681743421045"/>
    <n v="11251.531578947364"/>
    <n v="6832.4449576480238"/>
    <n v="1174.3009046052632"/>
    <n v="18083.97653659539"/>
    <n v="0.63815789473684204"/>
    <n v="34.016647210039643"/>
    <n v="21.707991969564773"/>
    <n v="-2889.6155427631575"/>
    <n v="1618.8322368421045"/>
    <n v="-1270.7833059210534"/>
    <n v="-2258.2709703947367"/>
    <n v="2403.9658717105253"/>
    <n v="145.69490131578868"/>
    <n v="9109.7760587993398"/>
    <n v="50.374850024630732"/>
    <n v="2.3058326244354248"/>
    <n v="0.83302664756774902"/>
    <n v="7.2074003219604492"/>
    <n v="1.4888283512461025"/>
    <n v="6.447638988494873"/>
    <n v="1.8075858354568481"/>
    <n v="0.34363311529159546"/>
    <n v="3.1863307952880859"/>
    <n v="3.1863307952880859"/>
    <n v="0.92888942964618959"/>
    <n v="2.0194640159606934"/>
    <n v="1.9807814359664917"/>
    <n v="0.29946836829185486"/>
    <n v="1.6031594276428223"/>
    <n v="1.6031594276428223"/>
    <n v="1.0554625696780489"/>
    <n v="0.48705965280532837"/>
    <n v="0.31297311186790466"/>
    <n v="0.44189304154808767"/>
    <n v="0.88684076070785522"/>
    <n v="0.63626539707183838"/>
    <n v="0.61000212939379039"/>
    <n v="37.626182346798863"/>
    <n v="16.964512321688233"/>
    <n v="2.975230856179014E-2"/>
    <n v="54.620446977048886"/>
    <n v="0.44824470086057222"/>
    <n v="58.962491159128803"/>
    <n v="19.052739490307616"/>
    <n v="4.8022236930578934"/>
    <n v="0.54294529101103528"/>
    <n v="83.360399633505352"/>
    <n v="20.787039382968192"/>
    <n v="77.117595866476904"/>
    <n v="18.955251796559523"/>
    <n v="34.345487711422145"/>
    <n v="0.27120322395674878"/>
    <n v="130.68953859841531"/>
    <n v="1.9159968437637644"/>
    <n v="3.3806527832078541"/>
    <n v="2.6230721248747044"/>
    <n v="1.4224205874886626"/>
    <n v="1.2967931933820072"/>
    <n v="0.13921514457462555"/>
    <n v="-6.9634066962923468E-3"/>
    <n v="0.45086988005658057"/>
    <n v="0.323133217673721"/>
    <n v="0.24579671582837023"/>
    <n v="68.886624751732825"/>
    <n v="70.732015943251056"/>
    <n v="59.008239445580237"/>
    <n v="31.058904239316455"/>
    <n v="22.855863904291645"/>
    <n v="14.504031462537711"/>
    <n v="29.961778954602774"/>
    <n v="12.286285846846447"/>
    <n v="49.719735114954084"/>
    <n v="60.592906837351229"/>
    <n v="7.4716703135048679"/>
    <n v="110.31264195230531"/>
    <n v="0.41006529904189848"/>
    <x v="126"/>
    <x v="126"/>
    <x v="126"/>
    <n v="29.000712204526028"/>
    <n v="6.7664536434611691"/>
    <n v="4.2859544648696675"/>
    <n v="35.767165847987201"/>
    <n v="81.081940704446524"/>
    <n v="18.918059295553473"/>
    <n v="46.353112548082343"/>
    <n v="47.155816911874126"/>
    <n v="6.6689659497130762"/>
    <n v="18.155104707348098"/>
    <n v="9.7487693748092852E-2"/>
    <n v="9.7487693748092852E-2"/>
    <n v="-18.155104707348102"/>
    <n v="-30.790939036735825"/>
    <n v="0.51167284262552459"/>
    <n v="1.4407501903497273"/>
    <n v="26.952242318799961"/>
    <n v="24.432596157431359"/>
    <n v="0.70832837971211382"/>
    <n v="0.61530938276593461"/>
    <n v="0.78758815333479115"/>
    <n v="2.1018900186537883"/>
    <n v="1.5096298799648593"/>
    <n v="1.3401199157313741"/>
    <n v="37.781761902984343"/>
    <x v="126"/>
    <m/>
    <n v="61.937098384445314"/>
    <m/>
    <n v="109.205704125694"/>
    <n v="86.267497200006801"/>
    <n v="77.517955618031834"/>
    <n v="2.1114580441525739"/>
    <n v="2.0953266225703202"/>
    <n v="2.5552549988892279"/>
    <m/>
    <m/>
    <m/>
    <x v="126"/>
    <x v="126"/>
    <n v="64.485665450349785"/>
    <n v="61.147934374822498"/>
    <n v="36.170212765957451"/>
    <n v="44.480853825262948"/>
    <n v="0.86626431595548548"/>
    <m/>
    <n v="89.742004777960503"/>
    <n v="180.83976536595392"/>
    <n v="20.16"/>
    <n v="25.16"/>
    <n v="5.0999999999999995E-3"/>
    <n v="45.325099999999999"/>
    <n v="8.5889999999999994E-2"/>
    <n v="40.299999999999997"/>
    <n v="68.5"/>
    <n v="1.8620000000000001"/>
    <n v="0.21051999999999998"/>
    <n v="110.87251999999998"/>
    <n v="12.717000000000001"/>
    <n v="48.1"/>
    <n v="78.2"/>
    <n v="26.468"/>
    <n v="0.20899999999999999"/>
    <n v="152.977"/>
    <n v="76"/>
    <n v="48.5"/>
    <n v="139.00799999999998"/>
    <x v="126"/>
    <x v="106"/>
    <n v="223.42001999999997"/>
    <n v="-35.700000000000003"/>
    <n v="20"/>
    <n v="-15.700000000000003"/>
    <n v="112.54749999999999"/>
    <n v="50.374850024630732"/>
    <n v="0.46485585708618166"/>
    <n v="0.20958950452804564"/>
    <n v="3.6757741641998292E-4"/>
    <n v="0.67481293903064732"/>
    <n v="5.5378771272182464E-3"/>
    <n v="0.72845709168910977"/>
    <n v="0.23538868397474288"/>
    <n v="5.9329479408264163E-2"/>
    <n v="6.7078635902404777E-3"/>
    <n v="1.0298831186623574"/>
    <n v="0.25681523890972141"/>
    <n v="0.95275587069988243"/>
    <n v="0.23418426400423051"/>
    <n v="0.42432423730850222"/>
    <n v="3.3506032037734987E-3"/>
    <n v="1.6146149752163887"/>
    <n v="0.37016533613204955"/>
    <n v="0.15179195925593378"/>
    <n v="0.61426667919516564"/>
    <n v="0.74860020029686691"/>
    <n v="9.230938380718233E-2"/>
    <n v="1.3628668794920322"/>
    <n v="0.35829175555706022"/>
    <n v="8.3596724718809107E-2"/>
    <n v="0.44188848027586936"/>
    <n v="81.081940704446509"/>
    <n v="18.91805929555348"/>
    <n v="0.33298376082967485"/>
    <n v="24.432596157431352"/>
    <n v="0.68805394046138491"/>
    <n v="50.485777504391073"/>
    <n v="-0.25174809572435652"/>
    <n v="-18.47195052668593"/>
    <n v="0.93980203618574143"/>
    <n v="91.912070046004317"/>
    <n v="163.93385396765461"/>
  </r>
  <r>
    <x v="1"/>
    <n v="222"/>
    <n v="2"/>
    <n v="3390"/>
    <x v="2"/>
    <x v="2"/>
    <n v="1"/>
    <n v="33.5"/>
    <m/>
    <n v="0"/>
    <x v="2"/>
    <n v="12.2"/>
    <n v="12.3"/>
    <n v="9.6999999999999993"/>
    <n v="-0.10000000000000142"/>
    <n v="2.6000000000000014"/>
    <n v="2.5"/>
    <n v="2.5979999999999999"/>
    <m/>
    <m/>
    <n v="3.1979999999999995"/>
    <m/>
    <n v="3.778"/>
    <n v="3.4359999999999999"/>
    <m/>
    <m/>
    <m/>
    <x v="1"/>
    <x v="13"/>
    <n v="59.8"/>
    <m/>
    <n v="48.9"/>
    <n v="40.700000000000003"/>
    <n v="183.24066056952196"/>
    <n v="11511.54477829851"/>
    <n v="235.05690104166666"/>
    <n v="0"/>
    <n v="460.8"/>
    <n v="460.8"/>
    <x v="127"/>
    <n v="0.92396241851032368"/>
    <n v="1328.7786131996656"/>
    <n v="1016.3182957393483"/>
    <n v="5.0158103592314117E-2"/>
    <n v="2345.1470670426065"/>
    <n v="1.2876654135338343"/>
    <n v="2623.0221386800331"/>
    <n v="5056.9235588972433"/>
    <n v="47.362406015037593"/>
    <n v="6.5263093149540508"/>
    <n v="7733.8344129072675"/>
    <n v="381.44826649958225"/>
    <n v="3708.4106098579782"/>
    <n v="6216.3157894736842"/>
    <n v="1307.6464285714287"/>
    <m/>
    <n v="11232.372827903091"/>
    <n v="359.24582305764403"/>
    <n v="249.89560107113024"/>
    <n v="306.45606071932707"/>
    <n v="86.282901698691163"/>
    <n v="77.527747941281788"/>
    <n v="269.37368421052633"/>
    <n v="82.813730755460057"/>
    <n v="0.76485148514851486"/>
    <n v="1.9278996865203766"/>
    <n v="1.6762749445676275"/>
    <n v="56.660779695805942"/>
    <n v="33.916192132357779"/>
    <n v="33.015380335717367"/>
    <n v="43.337081500009987"/>
    <n v="65.387016179937419"/>
    <n v="55.342854842133768"/>
    <n v="3749.5238095238096"/>
    <n v="2688.8032581453631"/>
    <n v="7675.1765664160403"/>
    <n v="8906.2883070175449"/>
    <n v="1236.8494987468673"/>
    <n v="16581.464873433582"/>
    <n v="0.71710526315789447"/>
    <n v="22.61274162532651"/>
    <n v="16.215716033951246"/>
    <n v="-1126.5016708437765"/>
    <n v="2368.1203007518802"/>
    <n v="1241.6186299081037"/>
    <n v="-41.113199665831416"/>
    <n v="3527.5125313283211"/>
    <n v="3486.3993316624897"/>
    <n v="8847.630460526314"/>
    <n v="53.35855744990161"/>
    <n v="2.4951803684234619"/>
    <n v="0.85471212863922119"/>
    <n v="6.0361881256103516"/>
    <n v="1.7843250455884543"/>
    <n v="8.0953159332275391"/>
    <n v="2.4998607635498047"/>
    <n v="0.51133203506469727"/>
    <n v="4.3939709663391113"/>
    <n v="4.3939709663391113"/>
    <n v="1.2128191645615483"/>
    <n v="2.5518763065338135"/>
    <n v="2.0359127521514893"/>
    <n v="0.47492799162864685"/>
    <n v="2.2618064880371094"/>
    <n v="2.2618064880371094"/>
    <n v="1.198317239507273"/>
    <n v="0.72184514999389648"/>
    <n v="0.30918553471565247"/>
    <n v="0.5414942349969647"/>
    <n v="1.1390786170959473"/>
    <n v="0.49977722764015198"/>
    <n v="0.86247062854055734"/>
    <n v="33.155423096367585"/>
    <n v="8.6865957392636393"/>
    <n v="3.0276374930706036E-3"/>
    <n v="41.845046473124292"/>
    <n v="0.10424058338846476"/>
    <n v="65.571901264087089"/>
    <n v="25.857670145375387"/>
    <n v="2.0810903692604006"/>
    <n v="0.28676413647256593"/>
    <n v="93.797425915195447"/>
    <n v="9.7340879344867961"/>
    <n v="75.500004508237382"/>
    <n v="29.523023732241835"/>
    <n v="29.576431762014117"/>
    <n v="0"/>
    <n v="134.59946000249334"/>
    <n v="3.4634919628047438"/>
    <n v="2.9144310062355641"/>
    <n v="3.198428052736864"/>
    <n v="2.1610985445146338"/>
    <n v="0.7091502317250209"/>
    <n v="1.1447382937407833"/>
    <n v="0.26181097049046059"/>
    <n v="0.26199622650013227"/>
    <n v="0.39434071068391163"/>
    <n v="0.39103340356782024"/>
    <n v="79.233806366214054"/>
    <n v="69.907996540728362"/>
    <n v="56.092353198771228"/>
    <n v="20.758958279190242"/>
    <n v="27.567569038359263"/>
    <n v="21.933983785443825"/>
    <n v="27.065755766914005"/>
    <n v="8.3133907311486261"/>
    <n v="41.56063863298084"/>
    <n v="101.4496256821535"/>
    <n v="6.1814921349182095"/>
    <n v="143.01026431513435"/>
    <n v="0.30715531473579488"/>
    <x v="127"/>
    <x v="127"/>
    <x v="127"/>
    <n v="38.50614549717308"/>
    <n v="17.544279414226761"/>
    <n v="2.1947977792663411"/>
    <n v="56.050424911399844"/>
    <n v="68.699114338634544"/>
    <n v="31.300885661365445"/>
    <n v="63.46238960749838"/>
    <n v="48.434248741323373"/>
    <n v="21.209633001093209"/>
    <n v="9.928103244150293"/>
    <n v="-3.6653535868664484"/>
    <n v="-3.6653535868664484"/>
    <n v="-9.928103244150293"/>
    <n v="-15.140789046462789"/>
    <n v="-14.175111548176325"/>
    <n v="-20.892015570010766"/>
    <n v="49.212838399938903"/>
    <n v="34.412102261061868"/>
    <n v="0.71937937990637324"/>
    <n v="0.76036695679972477"/>
    <n v="0.86251637517635271"/>
    <n v="2.4803672379665413"/>
    <n v="1.5950445422643427"/>
    <n v="1.3893269438070222"/>
    <n v="53.71231296510468"/>
    <x v="127"/>
    <n v="16.228162022487872"/>
    <n v="62.277266248468983"/>
    <n v="30.398790351916627"/>
    <n v="195.51789697638802"/>
    <n v="121.92043493804854"/>
    <n v="101.87652871979803"/>
    <n v="1.2761902654490989"/>
    <n v="2.0504034166381206"/>
    <n v="1.9984119774546687"/>
    <n v="46.758013611842109"/>
    <m/>
    <m/>
    <x v="127"/>
    <x v="127"/>
    <n v="32.150579245576253"/>
    <n v="64.151319005602161"/>
    <n v="20.491803278688526"/>
    <n v="48.509630340209505"/>
    <n v="1.1626573962938029"/>
    <n v="53.384236131174525"/>
    <n v="77.338344129072681"/>
    <n v="165.81464873433583"/>
    <n v="16.16"/>
    <n v="12.36"/>
    <n v="6.1000000000000008E-4"/>
    <n v="28.520609999999998"/>
    <n v="1.566E-2"/>
    <n v="31.9"/>
    <n v="61.5"/>
    <n v="0.57599999999999996"/>
    <n v="7.9369999999999996E-2"/>
    <n v="94.055369999999996"/>
    <n v="4.6390000000000002"/>
    <n v="45.1"/>
    <n v="75.599999999999994"/>
    <n v="15.903"/>
    <n v="0"/>
    <n v="136.60300000000001"/>
    <n v="45.6"/>
    <n v="32.700000000000003"/>
    <n v="93.342000000000013"/>
    <x v="127"/>
    <x v="107"/>
    <n v="201.65622000000002"/>
    <n v="-13.700000000000003"/>
    <n v="28.799999999999997"/>
    <n v="15.099999999999994"/>
    <n v="107.60085000000002"/>
    <n v="53.358557449901625"/>
    <n v="0.40322114753723143"/>
    <n v="0.10564241909980773"/>
    <n v="3.6820747566223148E-5"/>
    <n v="0.5089003873846053"/>
    <n v="1.2677264751434325E-3"/>
    <n v="0.79745558357238766"/>
    <n v="0.3144692015647888"/>
    <n v="2.5309272766113278E-2"/>
    <n v="3.4874947559833526E-3"/>
    <n v="1.1407215526592731"/>
    <n v="0.11838154186010361"/>
    <n v="0.91819665122032168"/>
    <n v="0.35904556167125701"/>
    <n v="0.3596950857925415"/>
    <n v="0"/>
    <n v="1.6369372986841202"/>
    <n v="0.32916138839721681"/>
    <n v="0.10110366985201837"/>
    <n v="0.50544154883086689"/>
    <n v="1.233784119294262"/>
    <n v="7.5176490581631672E-2"/>
    <n v="1.7392256681251292"/>
    <n v="0.46829419517517085"/>
    <n v="0.21336553171277045"/>
    <n v="0.68165972688794141"/>
    <n v="68.699114338634544"/>
    <n v="31.300885661365434"/>
    <n v="0.59850411546585613"/>
    <n v="34.412102261061875"/>
    <n v="1.2303252807405238"/>
    <n v="70.739829988066134"/>
    <n v="0.10228836944100905"/>
    <n v="5.8812591899747577"/>
    <n v="1.1280369112995148"/>
    <n v="99.719656097071777"/>
    <n v="115.94597739428704"/>
  </r>
  <r>
    <x v="1"/>
    <n v="223"/>
    <n v="2"/>
    <n v="3382"/>
    <x v="3"/>
    <x v="2"/>
    <n v="1"/>
    <n v="31.5"/>
    <m/>
    <n v="0"/>
    <x v="2"/>
    <n v="13"/>
    <n v="12.8"/>
    <n v="9.5"/>
    <n v="0.19999999999999929"/>
    <n v="3.3000000000000007"/>
    <n v="3.5"/>
    <n v="2.4660000000000002"/>
    <m/>
    <m/>
    <n v="2.8440000000000003"/>
    <m/>
    <n v="3.8939999999999997"/>
    <n v="3.7020000000000004"/>
    <m/>
    <m/>
    <m/>
    <x v="5"/>
    <x v="11"/>
    <n v="52.5"/>
    <m/>
    <n v="57.3"/>
    <n v="46.3"/>
    <n v="194.85440107590031"/>
    <n v="12241.14318439021"/>
    <n v="206.50086349206356"/>
    <n v="0"/>
    <n v="630"/>
    <n v="630"/>
    <x v="128"/>
    <n v="0.94927061268359469"/>
    <n v="1181.0999999999999"/>
    <n v="1181.0999999999999"/>
    <n v="0.10952556390977444"/>
    <n v="2362.3095255639091"/>
    <n v="1.5903407894736841"/>
    <n v="2183.1109022556388"/>
    <n v="3988.8026315789471"/>
    <n v="22.201127819548869"/>
    <n v="2.4154827067669169"/>
    <n v="6196.5301443609023"/>
    <n v="387.03966165413527"/>
    <n v="2819.5432330827066"/>
    <n v="5875.8984962406012"/>
    <n v="988.09819548872167"/>
    <n v="4.070206766917293"/>
    <n v="9687.6101315789456"/>
    <n v="255.61470791979954"/>
    <n v="249.36285622986023"/>
    <n v="252.59657262120817"/>
    <n v="66.800726817042602"/>
    <n v="45.459452201933409"/>
    <n v="187.18017543859648"/>
    <n v="134.79256176154672"/>
    <n v="1"/>
    <n v="1.8271186440677967"/>
    <n v="2.083989501312336"/>
    <n v="49.997681811745579"/>
    <n v="35.231183442920219"/>
    <n v="29.104631532309199"/>
    <n v="49.997681811745579"/>
    <n v="64.371552121132197"/>
    <n v="60.653746552896337"/>
    <n v="4173.812030075188"/>
    <n v="4403.2236842105258"/>
    <n v="10277.642105263156"/>
    <n v="9627.5593369924827"/>
    <n v="1700.6063909774434"/>
    <n v="19905.201442255639"/>
    <n v="1.0549645390070921"/>
    <n v="20.968449086954909"/>
    <n v="22.120970224713066"/>
    <n v="-1990.7011278195491"/>
    <n v="-414.42105263157873"/>
    <n v="-2405.1221804511279"/>
    <n v="-1354.2687969924814"/>
    <n v="1472.6748120300754"/>
    <n v="118.40601503759399"/>
    <n v="13708.671297894736"/>
    <n v="68.869794348292118"/>
    <n v="2.5435705184936523"/>
    <n v="0.59933048486709595"/>
    <n v="6.391364574432373"/>
    <n v="1.5716739710441907"/>
    <n v="8.9191446304321289"/>
    <n v="2.2491385936737061"/>
    <n v="0.55268615484237671"/>
    <n v="4.4186177253723145"/>
    <n v="4.4186177253723145"/>
    <n v="1.1657243968367208"/>
    <n v="2.562424898147583"/>
    <n v="2.0871462821960449"/>
    <n v="0.44259196519851685"/>
    <n v="2.044119119644165"/>
    <n v="2.044119119644165"/>
    <n v="1.0852557955304214"/>
    <n v="0.88256663084030151"/>
    <n v="0.33131888508796692"/>
    <n v="0.56654241528739713"/>
    <n v="1.1730556488037109"/>
    <n v="0.39996427297592163"/>
    <n v="0.85989499256670499"/>
    <n v="30.042111393928526"/>
    <n v="7.07869235676527"/>
    <n v="7.0001780916766126E-3"/>
    <n v="37.127803928785475"/>
    <n v="0.14184479512991402"/>
    <n v="49.101189845329834"/>
    <n v="22.045559888725219"/>
    <n v="0.98098296906715043"/>
    <n v="0.10673094703450596"/>
    <n v="72.234463650156712"/>
    <n v="9.9176006559317251"/>
    <n v="58.847991764195875"/>
    <n v="26.006254627581377"/>
    <n v="20.197904134843942"/>
    <n v="8.3199874731607004E-2"/>
    <n v="105.1353504013528"/>
    <n v="2.3404439814247491"/>
    <n v="2.350063339371149"/>
    <n v="2.3450878093988732"/>
    <n v="1.2706052300934205"/>
    <n v="0.69620013706186001"/>
    <n v="0.99779116879732987"/>
    <n v="0.2829067670611542"/>
    <n v="0.23562566105775992"/>
    <n v="0.4489821928586531"/>
    <n v="0.44192255076075559"/>
    <n v="80.915400898884414"/>
    <n v="67.974741368794412"/>
    <n v="55.973553652072738"/>
    <n v="19.065744826553303"/>
    <n v="30.519448438761117"/>
    <n v="24.735975605067988"/>
    <n v="36.836672211441773"/>
    <n v="14.588711618455616"/>
    <n v="58.227201817752373"/>
    <n v="112.93662864451942"/>
    <n v="6.8018179878549905"/>
    <n v="171.16383046227179"/>
    <n v="0.39603771846481406"/>
    <x v="128"/>
    <x v="128"/>
    <x v="128"/>
    <n v="12.264517633888062"/>
    <n v="7.4568482702696031"/>
    <n v="1.644732089130283"/>
    <n v="19.721365904157665"/>
    <n v="62.18898677450354"/>
    <n v="37.811013225496453"/>
    <n v="26.627044574024879"/>
    <n v="22.011319552754102"/>
    <n v="11.417543009125762"/>
    <n v="9.7468019188660406"/>
    <n v="-3.9606947388561586"/>
    <n v="-3.9606947388561586"/>
    <n v="-9.7468019188660406"/>
    <n v="-19.850439367291809"/>
    <n v="-17.965952141146481"/>
    <n v="-53.114862946151362"/>
    <n v="98.929366812115077"/>
    <n v="57.798056134249251"/>
    <n v="0.63535749893748117"/>
    <n v="0.67330515312913863"/>
    <n v="0.73952584818633749"/>
    <n v="2.4736844590211446"/>
    <n v="1.7313463166279035"/>
    <n v="1.4675021815558917"/>
    <n v="48.367053028434448"/>
    <x v="128"/>
    <n v="22.884613406569709"/>
    <n v="56.247627264421411"/>
    <n v="41.692732466293243"/>
    <n v="208.7884175768352"/>
    <n v="130.27281376596656"/>
    <n v="138.10747621495241"/>
    <n v="1.2182526923734194"/>
    <n v="1.7264834685418367"/>
    <n v="1.5112478624600894"/>
    <n v="50.544686519210536"/>
    <m/>
    <m/>
    <x v="128"/>
    <x v="128"/>
    <n v="66.1752828782395"/>
    <n v="37.403688542089156"/>
    <n v="26.923076923076923"/>
    <n v="87.59723749458314"/>
    <n v="0.81115308643617479"/>
    <n v="54.888734925375594"/>
    <n v="61.965301443609022"/>
    <n v="199.0520144225564"/>
    <n v="15.959999999999999"/>
    <n v="15.959999999999999"/>
    <n v="1.48E-3"/>
    <n v="31.921479999999995"/>
    <n v="2.1490000000000002E-2"/>
    <n v="29.5"/>
    <n v="53.9"/>
    <n v="0.3"/>
    <n v="3.2640000000000002E-2"/>
    <n v="83.732640000000004"/>
    <n v="5.2299999999999995"/>
    <n v="38.1"/>
    <n v="79.400000000000006"/>
    <n v="13.352"/>
    <n v="5.5000000000000007E-2"/>
    <n v="130.90699999999998"/>
    <n v="56.4"/>
    <n v="59.5"/>
    <n v="138.88"/>
    <x v="128"/>
    <x v="108"/>
    <n v="268.97554400000001"/>
    <n v="-26.9"/>
    <n v="-5.6000000000000014"/>
    <n v="-32.5"/>
    <n v="185.24290400000001"/>
    <n v="68.869794348292118"/>
    <n v="0.40595385475158691"/>
    <n v="9.5653145384788515E-2"/>
    <n v="9.4592195701599123E-5"/>
    <n v="0.50170159233207701"/>
    <n v="1.9167241810798645E-3"/>
    <n v="0.66349588513374336"/>
    <n v="0.29789783746004106"/>
    <n v="1.3255853176116944E-2"/>
    <n v="1.4422368255615236E-3"/>
    <n v="0.97609181259546296"/>
    <n v="0.13401482217311858"/>
    <n v="0.79520273351669313"/>
    <n v="0.35141802036762243"/>
    <n v="0.27293078485488892"/>
    <n v="1.1242655158042909E-3"/>
    <n v="1.4206758042550089"/>
    <n v="0.49776757979392999"/>
    <n v="0.19713473662734032"/>
    <n v="0.78681410635113702"/>
    <n v="1.5260931277339176"/>
    <n v="9.1911789929866775E-2"/>
    <n v="2.3129072340850545"/>
    <n v="0.16572830533981336"/>
    <n v="0.10076310083270074"/>
    <n v="0.2664914061725141"/>
    <n v="62.188986774503562"/>
    <n v="37.811013225496438"/>
    <n v="1.3368154214895915"/>
    <n v="57.798056134249251"/>
    <n v="1.8112056417529776"/>
    <n v="78.308615886596883"/>
    <n v="0.89223142983004555"/>
    <n v="38.576187435506753"/>
    <n v="0.91897421192293194"/>
    <n v="118.68251084010981"/>
    <n v="116.29326936944879"/>
  </r>
  <r>
    <x v="1"/>
    <n v="224"/>
    <n v="2"/>
    <n v="3335"/>
    <x v="5"/>
    <x v="2"/>
    <n v="1"/>
    <n v="32"/>
    <m/>
    <n v="0"/>
    <x v="2"/>
    <n v="11.1"/>
    <n v="11"/>
    <n v="6.6"/>
    <n v="9.9999999999999645E-2"/>
    <n v="4.4000000000000004"/>
    <n v="4.5"/>
    <n v="2.12"/>
    <m/>
    <m/>
    <n v="2.4539999999999997"/>
    <m/>
    <n v="3.12"/>
    <n v="2.5659999999999998"/>
    <m/>
    <m/>
    <m/>
    <x v="1"/>
    <x v="6"/>
    <n v="53.4"/>
    <m/>
    <n v="49.3"/>
    <n v="10.4"/>
    <n v="229.38900762152659"/>
    <n v="14410.676236799543"/>
    <n v="255.07450980392161"/>
    <n v="0"/>
    <n v="504.9"/>
    <n v="504.9"/>
    <x v="129"/>
    <n v="1.0039950983543964"/>
    <n v="1861.7068825910928"/>
    <n v="1654.4963562753035"/>
    <n v="0"/>
    <n v="3516.2032388663961"/>
    <n v="3.9035275303643719"/>
    <n v="2781.4028340080968"/>
    <n v="4502.8441295546554"/>
    <n v="76.986680161943312"/>
    <n v="18.728643724696354"/>
    <n v="7379.9622874493907"/>
    <n v="685.86684210526312"/>
    <n v="5076.6578947368416"/>
    <n v="7124.8542510121442"/>
    <n v="3109.1142510121454"/>
    <n v="63.677388663967605"/>
    <n v="15374.303785425098"/>
    <n v="257.58393657219966"/>
    <n v="571.02439271255048"/>
    <n v="408.90001884685182"/>
    <n v="61.313063427800259"/>
    <n v="163.94679005205322"/>
    <n v="189.88985155195678"/>
    <n v="187.28643724696349"/>
    <n v="0.88869863013698636"/>
    <n v="1.6189111747851004"/>
    <n v="1.4034536891679747"/>
    <n v="52.946509519492288"/>
    <n v="37.688577877128758"/>
    <n v="33.02040837484644"/>
    <n v="47.053490480507712"/>
    <n v="61.014459887042271"/>
    <n v="46.342613951511318"/>
    <n v="4112.3319838056677"/>
    <n v="3546.4878542510114"/>
    <n v="9340.6520445344122"/>
    <n v="10263.864199190284"/>
    <n v="1681.8322064777328"/>
    <n v="19604.516243724695"/>
    <n v="0.86240310077519367"/>
    <n v="20.9764522249918"/>
    <n v="18.090157442095638"/>
    <n v="-1330.929149797571"/>
    <n v="956.356275303644"/>
    <n v="-374.57287449392697"/>
    <n v="964.32591093117389"/>
    <n v="3578.3663967611328"/>
    <n v="4542.6923076923067"/>
    <n v="12224.553956275304"/>
    <n v="62.35580518437083"/>
    <n v="2.6421566009521484"/>
    <n v="0.90970087051391602"/>
    <n v="7.2390475273132324"/>
    <n v="1.8269757087513847"/>
    <n v="7.223790168762207"/>
    <n v="2.1560838222503662"/>
    <n v="0.50279253721237183"/>
    <n v="3.8644921779632568"/>
    <n v="3.8644921779632568"/>
    <n v="1.1694944855322371"/>
    <n v="2.650754451751709"/>
    <n v="2.5247931480407715"/>
    <n v="0.46327558159828186"/>
    <n v="1.863737940788269"/>
    <n v="1.863737940788269"/>
    <n v="1.4330102051505895"/>
    <n v="0.6101754903793335"/>
    <n v="0.34566357731819153"/>
    <n v="0.50262453618654246"/>
    <n v="1.2442961931228638"/>
    <n v="0.57063066959381104"/>
    <n v="0.89092369504079594"/>
    <n v="49.189211288761022"/>
    <n v="15.050967755657458"/>
    <n v="0"/>
    <n v="64.240179044418483"/>
    <n v="0.28198263797338763"/>
    <n v="59.969376535661787"/>
    <n v="22.639964245706189"/>
    <n v="2.9751442329318896"/>
    <n v="0.72376697177949689"/>
    <n v="86.30825198607937"/>
    <n v="18.180645850194125"/>
    <n v="128.17511067578667"/>
    <n v="33.00770996940642"/>
    <n v="57.94574191856838"/>
    <n v="1.1867796522335725"/>
    <n v="220.31534221599506"/>
    <n v="1.4712048627773924"/>
    <n v="9.5719350164225485"/>
    <n v="5.3819021783302272"/>
    <n v="0.71867768312671765"/>
    <n v="4.8718381528660633"/>
    <n v="0.50593309933658204"/>
    <n v="0.74055326597858795"/>
    <n v="0.30598107514475176"/>
    <n v="0.37752542303392062"/>
    <n v="0.25752043275311054"/>
    <n v="76.570787971729402"/>
    <n v="69.482784271119556"/>
    <n v="58.178023094789744"/>
    <n v="23.429212028270591"/>
    <n v="26.231517525529057"/>
    <n v="14.982029684090714"/>
    <n v="25.09244184821241"/>
    <n v="12.258916786159217"/>
    <n v="46.948409015639882"/>
    <n v="127.71287149782522"/>
    <n v="9.5970503812682537"/>
    <n v="174.6612805134651"/>
    <n v="0.48855017221181862"/>
    <x v="129"/>
    <x v="129"/>
    <x v="129"/>
    <n v="34.876934687449378"/>
    <n v="10.381047459546972"/>
    <n v="3.3596739465220984"/>
    <n v="45.257982146996348"/>
    <n v="77.062504850901902"/>
    <n v="22.937495149098101"/>
    <n v="114.23441162955321"/>
    <n v="103.08266882757425"/>
    <n v="20.748793183247201"/>
    <n v="68.205734140124875"/>
    <n v="-10.36774572370023"/>
    <n v="-10.367745723700232"/>
    <n v="-68.205734140124889"/>
    <n v="-113.73427252418611"/>
    <n v="-45.794002195328289"/>
    <n v="-99.871865186065506"/>
    <n v="88.353028527385732"/>
    <n v="50.58535484661946"/>
    <n v="0.85565998920568676"/>
    <n v="0.72060835640402932"/>
    <n v="1.1584697173121443"/>
    <n v="2.1351655234544449"/>
    <n v="1.6229266218452332"/>
    <n v="1.2369854677560566"/>
    <n v="52.35459050143966"/>
    <x v="129"/>
    <n v="15.318835899742234"/>
    <n v="58.764393396274315"/>
    <n v="28.727070786232051"/>
    <n v="113.87399487127743"/>
    <n v="88.228859552274983"/>
    <n v="61.457755568572367"/>
    <n v="2.3202458155075951"/>
    <n v="2.4437398751288426"/>
    <n v="4.1081766242239315"/>
    <n v="53.885287045748989"/>
    <m/>
    <m/>
    <x v="129"/>
    <x v="129"/>
    <n v="54.147244461678859"/>
    <n v="80.423311736642347"/>
    <n v="40.54054054054054"/>
    <n v="69.180989739855832"/>
    <n v="0.96975015959410937"/>
    <n v="53.325436532443305"/>
    <n v="73.799622874493906"/>
    <n v="196.04516243724694"/>
    <n v="23.36"/>
    <n v="20.759999999999998"/>
    <n v="0"/>
    <n v="44.12"/>
    <n v="4.8980000000000003E-2"/>
    <n v="34.9"/>
    <n v="56.5"/>
    <n v="0.96599999999999997"/>
    <n v="0.23500000000000001"/>
    <n v="92.600999999999999"/>
    <n v="8.6059999999999999"/>
    <n v="63.7"/>
    <n v="89.4"/>
    <n v="39.012"/>
    <n v="0.79900000000000004"/>
    <n v="192.911"/>
    <n v="51.6"/>
    <n v="44.5"/>
    <n v="117.203"/>
    <x v="129"/>
    <x v="109"/>
    <n v="245.99012000000002"/>
    <n v="-16.700000000000003"/>
    <n v="12"/>
    <n v="-4.6999999999999886"/>
    <n v="153.38912000000002"/>
    <n v="62.35580518437083"/>
    <n v="0.61720778198242188"/>
    <n v="0.18885390071868896"/>
    <n v="0"/>
    <n v="0.80606168270111089"/>
    <n v="3.538212424659729E-3"/>
    <n v="0.75247325396537779"/>
    <n v="0.28407778352499008"/>
    <n v="3.7330994439125055E-2"/>
    <n v="9.0815566182136532E-3"/>
    <n v="1.0829635885477067"/>
    <n v="0.22812392811775206"/>
    <n v="1.6082932353019714"/>
    <n v="0.41416836994886397"/>
    <n v="0.72708144546031961"/>
    <n v="1.4891266146898272E-2"/>
    <n v="2.7644343168580536"/>
    <n v="0.31485055303573611"/>
    <n v="0.15382029190659521"/>
    <n v="0.58909103514671335"/>
    <n v="1.6024932313925746"/>
    <n v="0.12042019020438195"/>
    <n v="2.1915842665392882"/>
    <n v="0.43762270092964167"/>
    <n v="0.13025749161839487"/>
    <n v="0.56788019254803657"/>
    <n v="77.062504850901888"/>
    <n v="22.937495149098105"/>
    <n v="1.1086206779915815"/>
    <n v="50.585354846619467"/>
    <n v="1.3855225838381773"/>
    <n v="63.220137367843222"/>
    <n v="-0.57285005031876546"/>
    <n v="-26.138627615872974"/>
    <n v="1.9583726341569427"/>
    <n v="86.460432824053257"/>
    <n v="112.24305802689527"/>
  </r>
  <r>
    <x v="1"/>
    <n v="225"/>
    <n v="2"/>
    <s v="34N42"/>
    <x v="4"/>
    <x v="2"/>
    <n v="1"/>
    <n v="33"/>
    <m/>
    <n v="0"/>
    <x v="2"/>
    <n v="11.6"/>
    <n v="11.2"/>
    <n v="8.9"/>
    <n v="0.40000000000000036"/>
    <n v="2.2999999999999989"/>
    <n v="2.6999999999999993"/>
    <n v="1.8039999999999998"/>
    <m/>
    <m/>
    <n v="2.38"/>
    <m/>
    <n v="4.5140000000000002"/>
    <n v="3.7600000000000002"/>
    <m/>
    <m/>
    <m/>
    <x v="2"/>
    <x v="4"/>
    <n v="54.4"/>
    <m/>
    <n v="53.8"/>
    <n v="32.9"/>
    <n v="239.50971993173741"/>
    <n v="15046.479625551608"/>
    <n v="290.75812544045107"/>
    <n v="0"/>
    <n v="567.6"/>
    <n v="567.6"/>
    <x v="130"/>
    <n v="1.0819171566921861"/>
    <n v="1755.0103668261563"/>
    <n v="938.72647527910669"/>
    <n v="0.5439276315789473"/>
    <n v="2694.2807697368421"/>
    <n v="6.3803574561403495"/>
    <n v="2817.7492025518336"/>
    <n v="4607.2946570972881"/>
    <n v="112.70996810207335"/>
    <n v="2.0124537480063793"/>
    <n v="7539.7662814992018"/>
    <n v="533.56710526315783"/>
    <n v="3524.1487240829342"/>
    <n v="5478.5207336523126"/>
    <n v="1819.371212121212"/>
    <n v="11.223903508771929"/>
    <n v="10833.26457336523"/>
    <n v="323.03236745082393"/>
    <n v="235.24987799043058"/>
    <n v="280.65461391822026"/>
    <n v="70.849255715045146"/>
    <n v="50.457108680792899"/>
    <n v="244.57121212121211"/>
    <n v="62.230434039644607"/>
    <n v="0.53488372093023251"/>
    <n v="1.6350974930362119"/>
    <n v="1.5545657015590202"/>
    <n v="65.138362212991368"/>
    <n v="37.371837499338959"/>
    <n v="32.530810082377577"/>
    <n v="34.841449555786077"/>
    <n v="61.106597805325826"/>
    <n v="50.571281597994542"/>
    <n v="4332.5837320574155"/>
    <n v="3806.7085326953743"/>
    <n v="9437.2621411483233"/>
    <n v="12953.351003668264"/>
    <n v="1297.9698763955339"/>
    <n v="22390.613144816591"/>
    <n v="0.87862318840579723"/>
    <n v="19.350000395413044"/>
    <n v="17.001359043071247"/>
    <n v="-1514.8345295055819"/>
    <n v="800.58612440191382"/>
    <n v="-714.24840510366812"/>
    <n v="-808.43500797448132"/>
    <n v="1671.8122009569383"/>
    <n v="863.37719298245702"/>
    <n v="14850.846863317389"/>
    <n v="66.326217898840113"/>
    <n v="2.6372652053833008"/>
    <n v="1.0070706605911255"/>
    <n v="6.3272190093994141"/>
    <n v="2.070026731804318"/>
    <n v="5.6302990913391113"/>
    <n v="2.3332140445709229"/>
    <n v="0.5263252854347229"/>
    <n v="3.3436565399169922"/>
    <n v="3.3436565399169922"/>
    <n v="1.2444603340117721"/>
    <n v="2.6734254360198975"/>
    <n v="1.9190870523452759"/>
    <n v="0.44291272759437561"/>
    <n v="1.8693002462387085"/>
    <n v="1.8693002462387085"/>
    <n v="1.1641538488470453"/>
    <n v="0.78509092330932617"/>
    <n v="0.26065167784690857"/>
    <n v="0.53325581465085359"/>
    <n v="1.1332859992980957"/>
    <n v="0.49213606119155884"/>
    <n v="0.88038349464164956"/>
    <n v="46.284277755176049"/>
    <n v="9.4536389157370895"/>
    <n v="3.4415492502639165E-2"/>
    <n v="55.772332163415776"/>
    <n v="0.35923320787725732"/>
    <n v="65.744120134724554"/>
    <n v="24.249356754786039"/>
    <n v="3.7686342195833311"/>
    <n v="6.7289541358019928E-2"/>
    <n v="93.829400650451944"/>
    <n v="14.264518710340322"/>
    <n v="67.631481869266835"/>
    <n v="24.265065613242857"/>
    <n v="34.009510548177992"/>
    <n v="0.2098084559270687"/>
    <n v="126.11586648661476"/>
    <n v="2.5371378991357445"/>
    <n v="2.3061761311544871"/>
    <n v="2.4256391145930682"/>
    <n v="1.2973228253032336"/>
    <n v="0.13481155246730583"/>
    <n v="0.9863811892699299"/>
    <n v="1.1220613183441838E-3"/>
    <n v="0.20425162440133082"/>
    <n v="0.36884449445963574"/>
    <n v="0.35878358632075769"/>
    <n v="82.987882987501322"/>
    <n v="70.067718304676063"/>
    <n v="53.626465688553836"/>
    <n v="16.950409905824714"/>
    <n v="25.844092136028408"/>
    <n v="19.240295681446405"/>
    <n v="34.014721625159225"/>
    <n v="9.9222496612119269"/>
    <n v="50.324749111517079"/>
    <n v="146.79851336451179"/>
    <n v="6.3877778251459247"/>
    <n v="197.12326247602886"/>
    <n v="0.29170456752681068"/>
    <x v="130"/>
    <x v="130"/>
    <x v="130"/>
    <n v="31.729398509565328"/>
    <n v="14.327107093574112"/>
    <n v="2.2146409810670269"/>
    <n v="46.056505603139442"/>
    <n v="68.892327140430069"/>
    <n v="31.107672859569931"/>
    <n v="41.57179837099261"/>
    <n v="33.61676024410761"/>
    <n v="14.34281595203093"/>
    <n v="1.8873617345422815"/>
    <n v="-1.5708858456818575E-2"/>
    <n v="-1.5708858456818575E-2"/>
    <n v="-1.8873617345422815"/>
    <n v="-2.8707688697858469"/>
    <n v="-6.4780516100568952E-2"/>
    <n v="-0.10964431517276922"/>
    <n v="103.29386182557691"/>
    <n v="52.400645427699303"/>
    <n v="0.87853868931842061"/>
    <n v="0.77290222654061835"/>
    <n v="0.82678467995036209"/>
    <n v="2.3562157898934037"/>
    <n v="1.6101135321886306"/>
    <n v="1.4080496132523137"/>
    <n v="57.851702943056537"/>
    <x v="130"/>
    <n v="32.122203904024992"/>
    <n v="65.711934963756264"/>
    <n v="49.903703590085222"/>
    <n v="102.79141560072028"/>
    <n v="84.464578957013075"/>
    <n v="128.08767034015139"/>
    <n v="2.5656473256749477"/>
    <n v="2.7623579888539731"/>
    <n v="1.4982605642283302"/>
    <n v="68.005092769258383"/>
    <m/>
    <m/>
    <x v="130"/>
    <x v="130"/>
    <n v="40.917578810636272"/>
    <n v="49.705786883524979"/>
    <n v="23.275862068965512"/>
    <n v="70.364378669891877"/>
    <n v="1.0074254045533146"/>
    <n v="64.368376679776077"/>
    <n v="75.397662814992017"/>
    <n v="223.90613144816592"/>
    <n v="22.36"/>
    <n v="11.959999999999999"/>
    <n v="6.9300000000000004E-3"/>
    <n v="34.326929999999997"/>
    <n v="8.1290000000000001E-2"/>
    <n v="35.9"/>
    <n v="58.7"/>
    <n v="1.4359999999999999"/>
    <n v="2.5640000000000003E-2"/>
    <n v="96.061639999999997"/>
    <n v="6.798"/>
    <n v="44.9"/>
    <n v="69.8"/>
    <n v="23.18"/>
    <n v="0.14299999999999999"/>
    <n v="138.023"/>
    <n v="55.2"/>
    <n v="48.5"/>
    <n v="120.23699999999999"/>
    <x v="130"/>
    <x v="110"/>
    <n v="285.27131200000002"/>
    <n v="-19.300000000000004"/>
    <n v="10.200000000000003"/>
    <n v="-9.1000000000000085"/>
    <n v="189.20967200000001"/>
    <n v="66.326217898840099"/>
    <n v="0.58969249992370598"/>
    <n v="0.12044565100669861"/>
    <n v="4.3847627735137942E-4"/>
    <n v="0.71057662720775594"/>
    <n v="4.5768701313495634E-3"/>
    <n v="0.83762384200096129"/>
    <n v="0.30895294255018235"/>
    <n v="4.8014907913208005E-2"/>
    <n v="8.5731353683471683E-4"/>
    <n v="1.1954490060011864"/>
    <n v="0.18173946114063264"/>
    <n v="0.8616700865030289"/>
    <n v="0.3091530838608742"/>
    <n v="0.4333037970781326"/>
    <n v="2.6730993521213529E-3"/>
    <n v="1.6068000667941571"/>
    <n v="0.43337018966674806"/>
    <n v="0.12641606375575065"/>
    <n v="0.6411707938617468"/>
    <n v="1.8703107519339373"/>
    <n v="8.138454043924806E-2"/>
    <n v="2.5114815457956836"/>
    <n v="0.40425365233421323"/>
    <n v="0.1825368787944317"/>
    <n v="0.58679053112864499"/>
    <n v="68.892327140430069"/>
    <n v="31.107672859569924"/>
    <n v="1.3160325397944972"/>
    <n v="52.400645427699288"/>
    <n v="1.8009049185879276"/>
    <n v="71.706874438425061"/>
    <n v="0.90468147900152651"/>
    <n v="36.021824668232107"/>
    <n v="0.89622343958640116"/>
    <n v="96.289074782132175"/>
    <n v="113.5868636891062"/>
  </r>
  <r>
    <x v="1"/>
    <n v="226"/>
    <n v="2"/>
    <n v="1311"/>
    <x v="6"/>
    <x v="2"/>
    <n v="1"/>
    <n v="32.5"/>
    <m/>
    <n v="0"/>
    <x v="0"/>
    <n v="11.9"/>
    <n v="11.6"/>
    <n v="11.8"/>
    <n v="0.30000000000000071"/>
    <n v="-0.20000000000000107"/>
    <n v="9.9999999999999645E-2"/>
    <n v="2.8479999999999999"/>
    <m/>
    <m/>
    <n v="3.4780000000000002"/>
    <m/>
    <n v="3.5420000000000003"/>
    <n v="2.8020000000000005"/>
    <m/>
    <m/>
    <m/>
    <x v="2"/>
    <x v="6"/>
    <n v="52.3"/>
    <m/>
    <n v="52.3"/>
    <n v="43.5"/>
    <n v="289.95297174512024"/>
    <n v="18215.425590971943"/>
    <n v="299.8029814977973"/>
    <n v="0"/>
    <n v="567.5"/>
    <n v="567.5"/>
    <x v="131"/>
    <n v="0.87913119877720258"/>
    <n v="1558.5835240274596"/>
    <n v="1483.5072463768115"/>
    <n v="0.37988596491228066"/>
    <n v="3042.470656369183"/>
    <n v="3.3363897787948127"/>
    <n v="2950.4977116704799"/>
    <n v="4992.5724637681151"/>
    <n v="92.04351639969488"/>
    <n v="5.6074471777269252"/>
    <n v="8040.7211390160182"/>
    <n v="623.2832570556825"/>
    <n v="3476.0316552250188"/>
    <n v="5840.9344012204419"/>
    <n v="2167.5272120518684"/>
    <n v="2.1772120518688021"/>
    <n v="11486.670480549197"/>
    <n v="333.2166988431224"/>
    <n v="246.13923868094136"/>
    <n v="291.17930428206944"/>
    <n v="92.794279176201357"/>
    <n v="37.538138825324204"/>
    <n v="233.93768115942024"/>
    <n v="60.597281246594775"/>
    <n v="0.95183044315992305"/>
    <n v="1.6921119592875318"/>
    <n v="1.6803455723542118"/>
    <n v="51.227561415084885"/>
    <n v="36.694441464382713"/>
    <n v="30.261437908496735"/>
    <n v="48.759952483722429"/>
    <n v="62.091103241258281"/>
    <n v="50.84967320261439"/>
    <n v="3813.8749046529365"/>
    <n v="3656.2147215865748"/>
    <n v="12624.22623951182"/>
    <n v="12773.342141571316"/>
    <n v="5154.1366132723106"/>
    <n v="25397.56838108314"/>
    <n v="0.95866141732283472"/>
    <n v="15.016693123636291"/>
    <n v="14.39592431340723"/>
    <n v="-863.37719298245656"/>
    <n v="1336.3577421815403"/>
    <n v="472.98054919908463"/>
    <n v="-337.84324942791773"/>
    <n v="2184.7196796338671"/>
    <n v="1846.8764302059494"/>
    <n v="17356.847242067121"/>
    <n v="68.340586711423185"/>
    <n v="2.2950212955474854"/>
    <n v="0.64129763841629028"/>
    <n v="6.4022526741027832"/>
    <n v="1.4891792591843827"/>
    <n v="6.8707137107849121"/>
    <n v="2.3033173084259033"/>
    <n v="0.50882762670516968"/>
    <n v="3.220597505569458"/>
    <n v="3.220597505569458"/>
    <n v="1.2002388254132716"/>
    <n v="2.503077507019043"/>
    <n v="1.5911160707473755"/>
    <n v="0.43247228860855103"/>
    <n v="1.751610279083252"/>
    <n v="1.751610279083252"/>
    <n v="1.0322650666330375"/>
    <n v="0.65194183588027954"/>
    <n v="0.21752265095710754"/>
    <n v="0.46383384446774745"/>
    <n v="1.020215630531311"/>
    <n v="0.49936768412590027"/>
    <n v="0.74365807047600685"/>
    <n v="35.769823785324654"/>
    <n v="9.5136969367490298"/>
    <n v="2.432125934713765E-2"/>
    <n v="45.307841981420822"/>
    <n v="0.2292337899768816"/>
    <n v="67.959324477616377"/>
    <n v="25.403587978927117"/>
    <n v="2.9643511932069884"/>
    <n v="0.18059330393199832"/>
    <n v="96.507856953682492"/>
    <n v="15.601263012376469"/>
    <n v="55.307698290551272"/>
    <n v="25.260422681082211"/>
    <n v="37.966629448227167"/>
    <n v="3.8136270097973324E-2"/>
    <n v="118.57288668995862"/>
    <n v="3.4133343314841111"/>
    <n v="1.5760735525911522"/>
    <n v="2.5263808520185447"/>
    <n v="2.1459667128194484"/>
    <n v="-0.9036875847903646"/>
    <n v="1.0593260694785391"/>
    <n v="-1.0226092703207559E-2"/>
    <n v="0.2659699134624261"/>
    <n v="0.37380577535455412"/>
    <n v="0.45672525637172801"/>
    <n v="78.948416479409062"/>
    <n v="70.418437029673598"/>
    <n v="46.644473146013929"/>
    <n v="20.997903499024005"/>
    <n v="26.322818453132985"/>
    <n v="21.303708955937392"/>
    <n v="24.864246071571614"/>
    <n v="7.9530951870791471"/>
    <n v="58.555433901033808"/>
    <n v="130.31563306955348"/>
    <n v="25.738092642383045"/>
    <n v="188.87106697058729"/>
    <n v="0.3198607013535098"/>
    <x v="131"/>
    <x v="131"/>
    <x v="131"/>
    <n v="43.095078406044763"/>
    <n v="17.450492791847971"/>
    <n v="2.4695622593636273"/>
    <n v="60.545571197892734"/>
    <n v="71.177920289477214"/>
    <n v="28.822079710522789"/>
    <n v="22.012687070599668"/>
    <n v="30.443452218979658"/>
    <n v="17.307327494003065"/>
    <n v="-12.651626187065105"/>
    <n v="0.14316529784490584"/>
    <n v="0.14316529784490584"/>
    <n v="12.651626187065105"/>
    <n v="18.61646843065979"/>
    <n v="0.56356329650624504"/>
    <n v="0.82040833776216204"/>
    <n v="92.363210016904802"/>
    <n v="48.902784051772436"/>
    <n v="0.66109188961921028"/>
    <n v="0.76339252730989016"/>
    <n v="0.74917651289727394"/>
    <n v="2.2526055493467809"/>
    <n v="1.5722433511928378"/>
    <n v="1.3778662956757433"/>
    <n v="50.293563343982484"/>
    <x v="131"/>
    <n v="27.238564266442676"/>
    <n v="67.629957020153313"/>
    <n v="52.349628163599881"/>
    <n v="182.73002095137142"/>
    <n v="117.87841713088009"/>
    <n v="101.89780621461892"/>
    <n v="1.2559629138105568"/>
    <n v="1.9539771270159971"/>
    <n v="1.5614821651764896"/>
    <n v="67.060046243249417"/>
    <m/>
    <m/>
    <x v="131"/>
    <x v="131"/>
    <n v="31.306975981803948"/>
    <n v="55.04378804384379"/>
    <n v="0.84033613445377853"/>
    <n v="70.87653863263489"/>
    <n v="0.84999366346660499"/>
    <n v="52.032010965423417"/>
    <n v="80.407211390160185"/>
    <n v="253.97568381083141"/>
    <n v="20.759999999999998"/>
    <n v="19.759999999999998"/>
    <n v="5.0600000000000003E-3"/>
    <n v="40.525059999999996"/>
    <n v="4.444E-2"/>
    <n v="39.299999999999997"/>
    <n v="66.5"/>
    <n v="1.226"/>
    <n v="7.4690000000000006E-2"/>
    <n v="107.10069000000001"/>
    <n v="8.3019999999999996"/>
    <n v="46.3"/>
    <n v="77.8"/>
    <n v="28.870999999999999"/>
    <n v="2.8999999999999998E-2"/>
    <n v="153"/>
    <n v="50.8"/>
    <n v="48.7"/>
    <n v="168.15199999999999"/>
    <x v="131"/>
    <x v="111"/>
    <n v="338.29019199999999"/>
    <n v="-11.5"/>
    <n v="17.799999999999997"/>
    <n v="6.2999999999999972"/>
    <n v="231.18950199999998"/>
    <n v="68.340586711423185"/>
    <n v="0.47644642095565792"/>
    <n v="0.12672041335105894"/>
    <n v="3.2395398530960087E-4"/>
    <n v="0.60349078829202651"/>
    <n v="3.053345173072815E-3"/>
    <n v="0.90520370221138002"/>
    <n v="0.33837037175893786"/>
    <n v="3.9484525418281555E-2"/>
    <n v="2.4054642769098284E-3"/>
    <n v="1.2854640636655092"/>
    <n v="0.20780549463272091"/>
    <n v="0.7366867407560348"/>
    <n v="0.3364634405374527"/>
    <n v="0.5057074036741257"/>
    <n v="5.0796698093414304E-4"/>
    <n v="1.5793655519485474"/>
    <n v="0.33118645262718199"/>
    <n v="0.10593353101611139"/>
    <n v="0.77994588614940663"/>
    <n v="1.7357764282873722"/>
    <n v="0.34282590250611306"/>
    <n v="2.5157223144367791"/>
    <n v="0.57401724958419797"/>
    <n v="0.23243684074282647"/>
    <n v="0.80645409032702442"/>
    <n v="71.177920289477214"/>
    <n v="28.822079710522797"/>
    <n v="1.2302582507712698"/>
    <n v="48.90278405177245"/>
    <n v="1.9122315261447524"/>
    <n v="76.011232049387118"/>
    <n v="0.93635676248823163"/>
    <n v="37.220195453005054"/>
    <n v="0.97587476365652093"/>
    <n v="110.16577336699301"/>
    <n v="134.47040242028325"/>
  </r>
  <r>
    <x v="1"/>
    <n v="227"/>
    <n v="2"/>
    <s v="352HYB"/>
    <x v="0"/>
    <x v="2"/>
    <n v="1"/>
    <n v="33"/>
    <m/>
    <n v="0"/>
    <x v="2"/>
    <n v="11.2"/>
    <n v="11.6"/>
    <n v="5.7"/>
    <n v="-0.40000000000000036"/>
    <n v="5.8999999999999995"/>
    <n v="5.4999999999999991"/>
    <n v="2.6819999999999999"/>
    <m/>
    <m/>
    <n v="3.3740000000000001"/>
    <m/>
    <n v="4.0539999999999994"/>
    <n v="3.5680000000000001"/>
    <m/>
    <m/>
    <m/>
    <x v="5"/>
    <x v="10"/>
    <n v="47.9"/>
    <m/>
    <n v="47.2"/>
    <n v="21.1"/>
    <n v="166.65626598041359"/>
    <n v="10469.679941421544"/>
    <n v="229.02654337066943"/>
    <n v="10"/>
    <n v="383.9"/>
    <n v="426.55555555555554"/>
    <x v="132"/>
    <n v="0.71805260434995077"/>
    <n v="1914.3778476040848"/>
    <n v="1032.9599371563236"/>
    <n v="0.19406657501963864"/>
    <n v="2947.5318513354277"/>
    <n v="2.9550695208169673"/>
    <n v="2605.5950510604866"/>
    <n v="4538.5290652003141"/>
    <n v="63.245600942655138"/>
    <m/>
    <n v="7207.3697172034554"/>
    <n v="680.08350353495666"/>
    <n v="3548.8668499607224"/>
    <n v="5829.7289866457186"/>
    <n v="1440.7316967792617"/>
    <n v="124.09436370777691"/>
    <n v="10943.421897093478"/>
    <n v="283.98919105786848"/>
    <n v="266.8608699921445"/>
    <n v="275.72034640545002"/>
    <n v="46.081146897093461"/>
    <n v="67.37655706430256"/>
    <n v="233.70460853626602"/>
    <n v="92.228565817528889"/>
    <n v="0.5395799676898223"/>
    <n v="1.7418397626112763"/>
    <n v="1.6427015250544663"/>
    <n v="64.948504177715478"/>
    <n v="36.151816172842153"/>
    <n v="32.42922445403741"/>
    <n v="35.044911785714007"/>
    <n v="62.970670900469869"/>
    <n v="53.271536466980841"/>
    <n v="3726.6967792615869"/>
    <n v="3796.28240377062"/>
    <n v="8828.4828161822443"/>
    <n v="6797.9967150432049"/>
    <n v="1305.5036331500391"/>
    <n v="15626.47953122545"/>
    <n v="1.0186721991701242"/>
    <n v="23.848601163267478"/>
    <n v="24.293906994116867"/>
    <n v="-1121.1017282011003"/>
    <n v="742.24666142969409"/>
    <n v="-378.8550667714062"/>
    <n v="-177.82992930086448"/>
    <n v="2033.4465828750986"/>
    <n v="1855.6166535742341"/>
    <n v="8419.1098140219947"/>
    <n v="53.877201177645908"/>
    <n v="1.9728164672851562"/>
    <n v="0.77582782506942749"/>
    <n v="5.6532268524169922"/>
    <n v="1.5535751731013407"/>
    <n v="6.4948177337646484"/>
    <n v="2.0909991264343262"/>
    <n v="0.59139645099639893"/>
    <n v="3.63519287109375"/>
    <n v="3.63519287109375"/>
    <n v="1.1602397605921613"/>
    <n v="2.2656302452087402"/>
    <n v="1.7673947811126709"/>
    <n v="0.48450195789337158"/>
    <n v="2.0168874263763428"/>
    <n v="2.0168874263763428"/>
    <n v="1.1196536127898504"/>
    <n v="0.66182196140289307"/>
    <n v="0.3584994375705719"/>
    <n v="0.52627102556509264"/>
    <n v="1.2335103750228882"/>
    <n v="0.62719076871871948"/>
    <n v="0.83394178178092682"/>
    <n v="37.767161423592519"/>
    <n v="8.0139906142784305"/>
    <n v="1.0971023730576178E-2"/>
    <n v="45.792123061601529"/>
    <n v="0.19192637928309442"/>
    <n v="54.48296975609081"/>
    <n v="26.840699819034697"/>
    <n v="2.2990995767478011"/>
    <n v="0"/>
    <n v="83.622769151873314"/>
    <n v="15.408177548763231"/>
    <n v="62.722487494843449"/>
    <n v="28.245151080175919"/>
    <n v="29.057936440159466"/>
    <n v="2.50284361846388"/>
    <n v="122.52841863364272"/>
    <n v="2.5220430726847858"/>
    <n v="2.7789749629835288"/>
    <n v="2.6460791576565925"/>
    <n v="1.1143872221665527"/>
    <n v="0.58853698133947419"/>
    <n v="1.2551139469837511"/>
    <n v="0.10031794722437302"/>
    <n v="0.21219467686211185"/>
    <n v="0.49264384704422426"/>
    <n v="0.45031937042512887"/>
    <n v="82.475235692362446"/>
    <n v="65.153271421974054"/>
    <n v="51.190155063032606"/>
    <n v="17.500805986867363"/>
    <n v="32.09735828083781"/>
    <n v="23.051918399949567"/>
    <n v="24.664097720047479"/>
    <n v="13.60965106610826"/>
    <n v="46.461747058560277"/>
    <n v="83.853994773773067"/>
    <n v="8.1879982724045419"/>
    <n v="130.31574183233334"/>
    <n v="0.55180007882656334"/>
    <x v="132"/>
    <x v="132"/>
    <x v="132"/>
    <n v="29.818872036043331"/>
    <n v="13.231048752926437"/>
    <n v="2.2537043429341161"/>
    <n v="43.049920788969771"/>
    <n v="69.265800005103628"/>
    <n v="30.734199994896365"/>
    <n v="44.505891516459087"/>
    <n v="38.05838977479597"/>
    <n v="14.635500014067659"/>
    <n v="8.2395177387526388"/>
    <n v="-1.4044512611412223"/>
    <n v="-1.4044512611412223"/>
    <n v="-8.2395177387526388"/>
    <n v="-15.123106863739782"/>
    <n v="-5.2325433785643085"/>
    <n v="-10.614814345919378"/>
    <n v="46.692972680460031"/>
    <n v="35.830646416099199"/>
    <n v="0.68163675905380849"/>
    <n v="0.70867358227165822"/>
    <n v="0.79816270589548699"/>
    <n v="2.2791833809812205"/>
    <n v="1.6371991134098782"/>
    <n v="1.4027886852138391"/>
    <n v="43.503059671624555"/>
    <x v="132"/>
    <n v="17.935546836706038"/>
    <n v="52.165583523973901"/>
    <n v="34.780733960133148"/>
    <n v="140.09773479966992"/>
    <n v="129.49057447076319"/>
    <n v="114.23364615792411"/>
    <n v="1.4081715668751871"/>
    <n v="1.6147886708977712"/>
    <n v="1.547175320543746"/>
    <n v="35.689482753976826"/>
    <m/>
    <m/>
    <x v="132"/>
    <x v="132"/>
    <n v="50.705276531041356"/>
    <n v="60.677424150189886"/>
    <n v="49.107142857142854"/>
    <n v="55.683659206018113"/>
    <n v="0.93260289737496338"/>
    <n v="51.567476572703633"/>
    <n v="72.073697172034571"/>
    <n v="156.26479531225451"/>
    <n v="24.759999999999998"/>
    <n v="13.36"/>
    <n v="2.5100000000000001E-3"/>
    <n v="38.122509999999998"/>
    <n v="3.8219999999999997E-2"/>
    <n v="33.700000000000003"/>
    <n v="58.7"/>
    <n v="0.81799999999999995"/>
    <n v="0"/>
    <n v="93.217999999999989"/>
    <n v="8.7959999999999994"/>
    <n v="45.9"/>
    <n v="75.400000000000006"/>
    <n v="18.634"/>
    <n v="1.605"/>
    <n v="141.53899999999999"/>
    <n v="48.2"/>
    <n v="49.1"/>
    <n v="114.18499999999999"/>
    <x v="132"/>
    <x v="112"/>
    <n v="202.10828999999998"/>
    <n v="-14.5"/>
    <n v="9.6000000000000014"/>
    <n v="-4.9000000000000057"/>
    <n v="108.89028999999999"/>
    <n v="53.877201177645908"/>
    <n v="0.48846935729980462"/>
    <n v="0.1036505974292755"/>
    <n v="1.4189599399566649E-4"/>
    <n v="0.59226185072307569"/>
    <n v="2.4823193378448486E-3"/>
    <n v="0.70466670560836797"/>
    <n v="0.3471497167348862"/>
    <n v="2.9735877685546874E-2"/>
    <n v="0"/>
    <n v="1.0815523000288012"/>
    <n v="0.19928483636856079"/>
    <n v="0.81123420453071593"/>
    <n v="0.36531447625160224"/>
    <n v="0.37582680303096772"/>
    <n v="3.2371043193340304E-2"/>
    <n v="1.5847465270066263"/>
    <n v="0.31899818539619451"/>
    <n v="0.1760232238471508"/>
    <n v="0.60092257054150089"/>
    <n v="1.0845429042114616"/>
    <n v="0.10590116129815577"/>
    <n v="1.6854654747529627"/>
    <n v="0.38566852021217346"/>
    <n v="0.1711264928877354"/>
    <n v="0.55679501309990886"/>
    <n v="69.265800005103642"/>
    <n v="30.734199994896365"/>
    <n v="0.60391317472416151"/>
    <n v="35.830646416099185"/>
    <n v="1.093203624029887"/>
    <n v="64.860635854324869"/>
    <n v="0.10071894774633638"/>
    <n v="5.9757348492171678"/>
    <n v="0.99248467628355064"/>
    <n v="100.79855944700707"/>
    <n v="119.91244734907598"/>
  </r>
  <r>
    <x v="1"/>
    <n v="228"/>
    <n v="2"/>
    <s v="354A"/>
    <x v="1"/>
    <x v="2"/>
    <n v="1"/>
    <n v="32"/>
    <m/>
    <n v="3"/>
    <x v="2"/>
    <n v="10.4"/>
    <n v="10.4"/>
    <n v="5.6"/>
    <n v="0"/>
    <n v="4.8000000000000007"/>
    <n v="4.8000000000000007"/>
    <n v="2.2480000000000002"/>
    <m/>
    <m/>
    <n v="3.3119999999999998"/>
    <m/>
    <n v="4.4040000000000008"/>
    <n v="3.258"/>
    <m/>
    <m/>
    <m/>
    <x v="1"/>
    <x v="6"/>
    <n v="43.7"/>
    <m/>
    <n v="39.700000000000003"/>
    <n v="27"/>
    <n v="173.59231333291513"/>
    <n v="10905.416308200394"/>
    <n v="217.57826026305295"/>
    <n v="0"/>
    <n v="501.8"/>
    <n v="501.8"/>
    <x v="133"/>
    <n v="1.0095191985844572"/>
    <n v="1534.6529605263154"/>
    <n v="1162.3215460526312"/>
    <n v="0.46055777138157888"/>
    <n v="2697.4350643503285"/>
    <n v="3.593807565789473"/>
    <n v="2711.5439967105258"/>
    <n v="4799.8375822368407"/>
    <n v="133.63460115131576"/>
    <n v="20.69677014802631"/>
    <n v="7665.7129502467087"/>
    <n v="985.3831825657893"/>
    <n v="3569.5250822368416"/>
    <n v="5261.2047697368416"/>
    <n v="1606.6909950657894"/>
    <n v="7.1228618421052614"/>
    <n v="10444.543708881578"/>
    <n v="331.21852572642536"/>
    <n v="198.48791133106209"/>
    <n v="267.14167739762928"/>
    <n v="78.459402412280696"/>
    <n v="61.284363251879704"/>
    <n v="242.5010690789473"/>
    <n v="32.954799107142925"/>
    <n v="0.7573839662447257"/>
    <n v="1.770149253731343"/>
    <n v="1.4739229024943312"/>
    <n v="56.893045575350421"/>
    <n v="35.372365418708497"/>
    <n v="34.175979168926986"/>
    <n v="43.089880509600846"/>
    <n v="62.614366248639222"/>
    <n v="50.372758412250654"/>
    <n v="3982.3273026315783"/>
    <n v="3213.3819901315787"/>
    <n v="8763.7101973684203"/>
    <n v="8837.2675869037794"/>
    <n v="1568.0009046052628"/>
    <n v="17600.9777842722"/>
    <n v="0.80691056910569114"/>
    <n v="22.625602687767085"/>
    <n v="18.256837941145392"/>
    <n v="-1270.7833059210525"/>
    <n v="1586.455592105262"/>
    <n v="315.67228618420995"/>
    <n v="-412.80222039473665"/>
    <n v="2047.8227796052629"/>
    <n v="1635.0205592105262"/>
    <n v="9935.2648340254909"/>
    <n v="56.447232396960345"/>
    <n v="2.5016982555389404"/>
    <n v="1.1053092479705811"/>
    <n v="6.3337702751159668"/>
    <n v="1.9006501854497613"/>
    <n v="6.9171409606933594"/>
    <n v="1.7868983745574951"/>
    <n v="0.52778160572052002"/>
    <n v="3.3732726573944092"/>
    <n v="3.3732726573944092"/>
    <n v="1.0304483604935748"/>
    <n v="2.3018319606781006"/>
    <n v="2.3375964164733887"/>
    <n v="0.45883369445800781"/>
    <n v="2.1024677753448486"/>
    <n v="2.1024677753448486"/>
    <n v="1.3548814660105746"/>
    <n v="0.60574436187744141"/>
    <n v="0.36906096339225769"/>
    <n v="0.52083453758989517"/>
    <n v="1.2718338966369629"/>
    <n v="0.616222083568573"/>
    <n v="0.8979034922148269"/>
    <n v="38.392386342063539"/>
    <n v="12.847247539674369"/>
    <n v="2.9170671223502996E-2"/>
    <n v="51.268804552961413"/>
    <n v="0.24858873518172056"/>
    <n v="48.45253560263172"/>
    <n v="25.332659863506581"/>
    <n v="4.5078594614554088"/>
    <n v="0.6981584883671399"/>
    <n v="78.991213415960857"/>
    <n v="22.681865031446375"/>
    <n v="83.441090407487181"/>
    <n v="24.140180217984476"/>
    <n v="33.780160420625712"/>
    <n v="0.14975587491259759"/>
    <n v="141.51118692100997"/>
    <n v="1.8481605908666296"/>
    <n v="4.4657123932177933"/>
    <n v="3.1118062885533986"/>
    <n v="0.67067661737121209"/>
    <n v="2.4991824860611045"/>
    <n v="0.83236082158881419"/>
    <n v="-8.5177117537293262E-2"/>
    <n v="0.33463008590322096"/>
    <n v="0.52283455444446603"/>
    <n v="0.2893080627313851"/>
    <n v="74.884496872564384"/>
    <n v="61.339145845861211"/>
    <n v="58.964306796510094"/>
    <n v="25.0586056212857"/>
    <n v="32.070224988324966"/>
    <n v="17.058849369597379"/>
    <n v="24.122723107196776"/>
    <n v="11.859338530252908"/>
    <n v="45.644429482182304"/>
    <n v="112.39536470675364"/>
    <n v="9.6623678447326231"/>
    <n v="158.03979418893596"/>
    <n v="0.49162519826440287"/>
    <x v="133"/>
    <x v="133"/>
    <x v="133"/>
    <n v="24.329812495434943"/>
    <n v="13.473321333253674"/>
    <n v="1.8057769048665251"/>
    <n v="37.803133828688615"/>
    <n v="64.359247584313152"/>
    <n v="35.640752415686862"/>
    <n v="61.936841143289357"/>
    <n v="59.318367300290404"/>
    <n v="12.280841687731568"/>
    <n v="34.988554804855461"/>
    <n v="1.1924796455221056"/>
    <n v="1.1924796455221056"/>
    <n v="-34.988554804855461"/>
    <n v="-72.212020216657237"/>
    <n v="4.7072816354351863"/>
    <n v="8.8506732380747994"/>
    <n v="79.0485807729751"/>
    <n v="50.018149655695467"/>
    <n v="0.80700299184907331"/>
    <n v="0.64391977114426036"/>
    <n v="0.94931750555975747"/>
    <n v="2.3551959591808096"/>
    <n v="1.6002744544750416"/>
    <n v="1.427216350773685"/>
    <n v="50.208958247765892"/>
    <x v="133"/>
    <n v="14.46432635880989"/>
    <n v="55.917989720607082"/>
    <n v="29.683606233023792"/>
    <n v="146.48262883023662"/>
    <n v="122.14443151274364"/>
    <n v="123.37775750381437"/>
    <n v="1.7078463675295168"/>
    <n v="1.4629388768910545"/>
    <n v="1.894665994720417"/>
    <n v="46.395654831244848"/>
    <m/>
    <m/>
    <x v="133"/>
    <x v="133"/>
    <n v="46.81442293920778"/>
    <n v="71.090115206557456"/>
    <n v="46.153846153846153"/>
    <n v="70.330819228370913"/>
    <n v="1.0273550059700078"/>
    <n v="48.72833255252506"/>
    <n v="76.657129502467086"/>
    <n v="176.009777842722"/>
    <n v="18.96"/>
    <n v="14.36"/>
    <n v="5.6899999999999997E-3"/>
    <n v="33.325689999999994"/>
    <n v="4.4400000000000002E-2"/>
    <n v="33.5"/>
    <n v="59.3"/>
    <n v="1.6510000000000002"/>
    <n v="0.25569999999999998"/>
    <n v="94.706699999999998"/>
    <n v="12.173999999999999"/>
    <n v="44.1"/>
    <n v="65"/>
    <n v="19.850000000000001"/>
    <n v="8.7999999999999995E-2"/>
    <n v="129.03800000000001"/>
    <n v="49.2"/>
    <n v="39.700000000000003"/>
    <n v="108.27200000000001"/>
    <x v="133"/>
    <x v="113"/>
    <n v="217.45277099999998"/>
    <n v="-15.700000000000003"/>
    <n v="19.599999999999994"/>
    <n v="3.8999999999999915"/>
    <n v="122.74607099999999"/>
    <n v="56.447232396960345"/>
    <n v="0.47432198925018315"/>
    <n v="0.15872240800857543"/>
    <n v="3.6039152865409852E-4"/>
    <n v="0.63340478878741269"/>
    <n v="3.0712105865478515E-3"/>
    <n v="0.5986109554767608"/>
    <n v="0.31297449219226836"/>
    <n v="5.5692731573581705E-2"/>
    <n v="8.6254581849575032E-3"/>
    <n v="0.97590363742756836"/>
    <n v="0.28022502289295198"/>
    <n v="1.0308800196647643"/>
    <n v="0.29824190139770507"/>
    <n v="0.41733985340595248"/>
    <n v="1.8501716423034668E-3"/>
    <n v="1.7483119461107253"/>
    <n v="0.29802622604370116"/>
    <n v="0.14651720246672631"/>
    <n v="0.56391797053933124"/>
    <n v="1.3885980541875789"/>
    <n v="0.11937454202890396"/>
    <n v="1.9525160247269104"/>
    <n v="0.30058472943305964"/>
    <n v="0.16645728972554205"/>
    <n v="0.46704201915860166"/>
    <n v="64.359247584313138"/>
    <n v="35.640752415686869"/>
    <n v="0.97661238729934208"/>
    <n v="50.018149655695474"/>
    <n v="1.3191112359394976"/>
    <n v="67.559560036081947"/>
    <n v="0.20420407861618517"/>
    <n v="10.458509739747015"/>
    <n v="1.1149071573233127"/>
    <n v="94.995901222925482"/>
    <n v="111.37054356847807"/>
  </r>
  <r>
    <x v="1"/>
    <n v="229"/>
    <n v="2"/>
    <s v="352HYB"/>
    <x v="0"/>
    <x v="3"/>
    <n v="3"/>
    <n v="32"/>
    <m/>
    <n v="0"/>
    <x v="1"/>
    <n v="12.3"/>
    <n v="11.7"/>
    <n v="9.5"/>
    <n v="0.60000000000000142"/>
    <n v="2.1999999999999993"/>
    <n v="2.8000000000000007"/>
    <n v="2.8959999999999999"/>
    <m/>
    <m/>
    <n v="3.3839999999999995"/>
    <m/>
    <n v="4.6560000000000006"/>
    <n v="3.9820000000000002"/>
    <m/>
    <m/>
    <m/>
    <x v="2"/>
    <x v="10"/>
    <n v="55.5"/>
    <m/>
    <n v="54.9"/>
    <n v="46.4"/>
    <n v="156.41775065949298"/>
    <n v="9826.4759319306686"/>
    <n v="241.04164554332019"/>
    <n v="0"/>
    <n v="481.3"/>
    <n v="481.3"/>
    <x v="134"/>
    <n v="0.86958535876123644"/>
    <n v="862.9041095890409"/>
    <n v="1728.6467195385721"/>
    <n v="0.24340140591204029"/>
    <n v="2591.7942305335246"/>
    <n v="7.6270504686373455"/>
    <n v="2462.3990627253061"/>
    <n v="4066.1517664023063"/>
    <n v="75.36218457101657"/>
    <n v="27.018975306416721"/>
    <n v="6630.9319890050465"/>
    <n v="747.94484498918519"/>
    <n v="3427.4891852919968"/>
    <n v="5960.8507570295587"/>
    <n v="1391.2909516943041"/>
    <n v="5.9608507570295588"/>
    <n v="10785.59174477289"/>
    <n v="269.27585056476812"/>
    <n v="296.76141112627454"/>
    <n v="282.54474187032298"/>
    <n v="106.632996875751"/>
    <n v="68.935008754763629"/>
    <n v="155.83366979091562"/>
    <n v="135.33564218766088"/>
    <n v="2.0032894736842106"/>
    <n v="1.6512968299711814"/>
    <n v="1.7391304347826084"/>
    <n v="33.293696676352688"/>
    <n v="37.135037228677447"/>
    <n v="31.778406474110138"/>
    <n v="66.696912091772333"/>
    <n v="61.320969256576873"/>
    <n v="55.266793868017629"/>
    <n v="4172.5955299206917"/>
    <n v="4137.1142754145631"/>
    <n v="9903.5987202595534"/>
    <n v="8232.5979691420325"/>
    <n v="1593.8889149242968"/>
    <n v="18136.196689401582"/>
    <n v="0.99149659863945572"/>
    <n v="23.007004177226804"/>
    <n v="22.811366386604128"/>
    <n v="-1710.1964671953856"/>
    <n v="-70.96250901225676"/>
    <n v="-1781.1589762076419"/>
    <n v="-745.10634462869484"/>
    <n v="1823.7364816149957"/>
    <n v="1078.6301369863008"/>
    <n v="11505.264700396536"/>
    <n v="63.438133680585707"/>
    <n v="3.0953454971313477"/>
    <n v="1.8832136392593384"/>
    <n v="8.0650749206542969"/>
    <n v="2.2873576962638102"/>
    <n v="6.4583735466003418"/>
    <n v="2.75714111328125"/>
    <n v="1.0180999040603638"/>
    <n v="3.4934566020965576"/>
    <n v="3.4934566020965576"/>
    <n v="1.7021128514110835"/>
    <n v="2.4679625034332275"/>
    <n v="2.164017915725708"/>
    <n v="0.71694844961166382"/>
    <n v="2.3044729232788086"/>
    <n v="2.3044729232788086"/>
    <n v="1.3824646815993895"/>
    <n v="0.99568277597427368"/>
    <n v="0.80049556493759155"/>
    <n v="0.83765356770461097"/>
    <n v="1.3598743677139282"/>
    <n v="0.52040117979049683"/>
    <n v="1.0747062403916481"/>
    <n v="26.709863500725728"/>
    <n v="32.554110796959513"/>
    <n v="1.9630505744731928E-2"/>
    <n v="59.283604803429967"/>
    <n v="0.49258340985233173"/>
    <n v="67.891816931451572"/>
    <n v="41.397487232690672"/>
    <n v="2.6327452123803718"/>
    <n v="0.94389617666085357"/>
    <n v="112.86594555318347"/>
    <n v="18.458998320694867"/>
    <n v="74.17148002927992"/>
    <n v="42.736227086188549"/>
    <n v="32.061923265823289"/>
    <n v="0.13736619169280606"/>
    <n v="149.10699657298457"/>
    <n v="3.5721560499835667"/>
    <n v="2.5886465014143645"/>
    <n v="3.0973583368811934"/>
    <n v="2.7454635620483896"/>
    <n v="0.44854736413059626"/>
    <n v="0.58955842904874389"/>
    <n v="9.5624275249848373E-2"/>
    <n v="1.2188048357519683"/>
    <n v="0.6097566555699715"/>
    <n v="0.57618139842049809"/>
    <n v="45.05438491685711"/>
    <n v="60.152614323742441"/>
    <n v="49.743795887522033"/>
    <n v="54.912502208495987"/>
    <n v="36.678456933835548"/>
    <n v="28.661449877216267"/>
    <n v="41.545815002492802"/>
    <n v="33.117416291093555"/>
    <n v="82.957848011402348"/>
    <n v="111.95298957929991"/>
    <n v="8.2946167178159893"/>
    <n v="194.91083759070227"/>
    <n v="0.79713001873008071"/>
    <x v="134"/>
    <x v="134"/>
    <x v="134"/>
    <n v="26.346001928958771"/>
    <n v="8.280070941597117"/>
    <n v="3.1818570293404966"/>
    <n v="34.626072870555888"/>
    <n v="76.08717866287968"/>
    <n v="23.912821337120317"/>
    <n v="33.949859104066121"/>
    <n v="32.625665026787118"/>
    <n v="9.6188107950949941"/>
    <n v="6.2796630978283474"/>
    <n v="-1.3387398534978772"/>
    <n v="-1.3387398534978772"/>
    <n v="-6.2796630978283474"/>
    <n v="-9.249513979230727"/>
    <n v="-3.2338674228533955"/>
    <n v="-16.168217192105988"/>
    <n v="82.044892037518807"/>
    <n v="42.093550595583991"/>
    <n v="0.95694584181622344"/>
    <n v="1.0080730999974694"/>
    <n v="0.98022866747258253"/>
    <n v="2.3902687031092045"/>
    <n v="1.6884815708457614"/>
    <n v="1.4103491638985939"/>
    <n v="45.393188605817187"/>
    <x v="134"/>
    <n v="24.340016721075806"/>
    <n v="42.237764051016256"/>
    <n v="63.617830280833566"/>
    <n v="335.61087122174251"/>
    <n v="137.4269528942516"/>
    <n v="135.84287938762216"/>
    <n v="0.92230191646152382"/>
    <n v="2.0062593655866308"/>
    <n v="1.5930300693573864"/>
    <n v="43.221139337995673"/>
    <m/>
    <m/>
    <x v="134"/>
    <x v="134"/>
    <n v="79.998614662151439"/>
    <n v="43.986805998623488"/>
    <n v="22.764227642276428"/>
    <n v="73.285128289855777"/>
    <n v="0.82646083353747835"/>
    <n v="38.259740411814761"/>
    <n v="66.30931989005046"/>
    <n v="181.36196689401581"/>
    <n v="12.16"/>
    <n v="24.36"/>
    <n v="3.4299999999999999E-3"/>
    <n v="36.523429999999998"/>
    <n v="0.10747999999999999"/>
    <n v="34.700000000000003"/>
    <n v="57.3"/>
    <n v="1.0619999999999998"/>
    <n v="0.38075000000000003"/>
    <n v="93.442750000000004"/>
    <n v="10.540000000000001"/>
    <n v="48.3"/>
    <n v="84"/>
    <n v="19.606000000000002"/>
    <n v="8.3999999999999991E-2"/>
    <n v="151.98999999999998"/>
    <n v="58.8"/>
    <n v="58.3"/>
    <n v="139.56100000000001"/>
    <x v="134"/>
    <x v="114"/>
    <n v="255.57434400000002"/>
    <n v="-24.099999999999994"/>
    <n v="-1"/>
    <n v="-25.099999999999994"/>
    <n v="162.13159400000001"/>
    <n v="63.438133680585715"/>
    <n v="0.37639401245117188"/>
    <n v="0.45875084252357484"/>
    <n v="2.7663206977844237E-4"/>
    <n v="0.83542148704452512"/>
    <n v="6.9414598878860473E-3"/>
    <n v="0.95672796630859391"/>
    <n v="0.58337124502658844"/>
    <n v="3.7100509114265434E-2"/>
    <n v="1.3301336012482644E-2"/>
    <n v="1.5905010564619306"/>
    <n v="0.26012324786186219"/>
    <n v="1.0452206532955171"/>
    <n v="0.60223669767379762"/>
    <n v="0.45181496133804327"/>
    <n v="1.9357572555541991E-3"/>
    <n v="2.1012080695629121"/>
    <n v="0.58546147227287293"/>
    <n v="0.46668891435861581"/>
    <n v="1.1690376956242321"/>
    <n v="1.5776357281837845"/>
    <n v="0.11688730899274351"/>
    <n v="2.7466734238080175"/>
    <n v="0.37126649403572098"/>
    <n v="0.11668233066797262"/>
    <n v="0.48794882470369361"/>
    <n v="76.087178662879694"/>
    <n v="23.91282133712031"/>
    <n v="1.1561723673460869"/>
    <n v="42.093550595583991"/>
    <n v="1.9112519367634924"/>
    <n v="69.584243987540106"/>
    <n v="0.64546535424510543"/>
    <n v="23.499894405000845"/>
    <n v="1.2657865825183869"/>
    <n v="121.14659313425764"/>
    <n v="93.048682739161976"/>
  </r>
  <r>
    <x v="1"/>
    <n v="230"/>
    <n v="2"/>
    <n v="3390"/>
    <x v="2"/>
    <x v="3"/>
    <n v="3"/>
    <n v="32.5"/>
    <m/>
    <n v="0"/>
    <x v="2"/>
    <n v="14.1"/>
    <n v="13.6"/>
    <n v="10.5"/>
    <n v="0.5"/>
    <n v="3.0999999999999996"/>
    <n v="3.5999999999999996"/>
    <n v="2.6859999999999999"/>
    <m/>
    <m/>
    <n v="4.0460000000000003"/>
    <m/>
    <n v="5.1800000000000006"/>
    <n v="3.0879999999999996"/>
    <m/>
    <m/>
    <m/>
    <x v="3"/>
    <x v="9"/>
    <n v="52.8"/>
    <m/>
    <n v="56.9"/>
    <n v="48.1"/>
    <n v="188.26569166843785"/>
    <n v="11827.227281994603"/>
    <n v="249.38537336412631"/>
    <n v="0"/>
    <n v="389.7"/>
    <n v="389.7"/>
    <x v="135"/>
    <n v="0.82902993849641071"/>
    <n v="1591.9030910609856"/>
    <n v="1411.0050125313282"/>
    <n v="0"/>
    <n v="3002.9081035923136"/>
    <n v="1.9388984962406015"/>
    <n v="3149.271094402673"/>
    <n v="5846.2969924812023"/>
    <n v="72.852589807852951"/>
    <n v="5.9770369674185462"/>
    <n v="9074.3977136591457"/>
    <n v="554.86374269005853"/>
    <n v="3741.301169590643"/>
    <n v="6479.4402673350041"/>
    <n v="1292.2700918964076"/>
    <n v="2.1378863826232246"/>
    <n v="11515.149415204678"/>
    <n v="404.76597400445547"/>
    <n v="174.33940725325232"/>
    <n v="293.5255624693919"/>
    <n v="103.8245335561125"/>
    <n v="42.287862513426425"/>
    <n v="295.68613199665828"/>
    <n v="45.224519632414413"/>
    <n v="0.88636363636363646"/>
    <n v="1.8563968668407311"/>
    <n v="1.7318681318681319"/>
    <n v="53.01204819277109"/>
    <n v="34.705015074028154"/>
    <n v="32.490252924122757"/>
    <n v="46.987951807228924"/>
    <n v="64.426281247086209"/>
    <n v="56.268833635623608"/>
    <n v="4308.6633249791139"/>
    <n v="4514.229323308271"/>
    <n v="10087.699122807016"/>
    <n v="7991.2120877192992"/>
    <n v="1264.8064745196323"/>
    <n v="18078.911210526316"/>
    <n v="1.0477099236641223"/>
    <n v="23.832537672237837"/>
    <n v="24.969586225302624"/>
    <n v="-1159.3922305764409"/>
    <n v="1332.0676691729313"/>
    <n v="172.67543859649049"/>
    <n v="-567.36215538847091"/>
    <n v="1965.2109440267332"/>
    <n v="1397.8487886382622"/>
    <n v="9004.51349686717"/>
    <n v="49.80672448695006"/>
    <n v="3.0794627666473389"/>
    <n v="1.9422943592071533"/>
    <n v="6.8316454887390137"/>
    <n v="2.5451306233923119"/>
    <n v="8.2184791564941406"/>
    <n v="2.870023250579834"/>
    <n v="1.0360337495803833"/>
    <n v="3.7565393447875977"/>
    <n v="3.7565393447875977"/>
    <n v="1.6961532145481912"/>
    <n v="2.3611581325531006"/>
    <n v="2.133676290512085"/>
    <n v="0.67002028226852417"/>
    <n v="2.094632625579834"/>
    <n v="2.094632625579834"/>
    <n v="1.3057052616567695"/>
    <n v="0.9080500602722168"/>
    <n v="0.68946433067321777"/>
    <n v="0.78497172179915287"/>
    <n v="1.1859269142150879"/>
    <n v="0.70657169818878174"/>
    <n v="0.96220130951915128"/>
    <n v="49.022062970331135"/>
    <n v="27.405870766526174"/>
    <n v="0"/>
    <n v="76.427933736857312"/>
    <n v="0.15934796877911217"/>
    <n v="90.384812633146709"/>
    <n v="60.569609942808178"/>
    <n v="2.7367361998287154"/>
    <n v="0.22452974533357714"/>
    <n v="153.91568852111718"/>
    <n v="13.101210385114827"/>
    <n v="79.827256012206874"/>
    <n v="43.413563968618412"/>
    <n v="27.068310955472654"/>
    <n v="4.478086566825458E-2"/>
    <n v="150.35391180196621"/>
    <n v="5.1658503189506577"/>
    <n v="-0.25441262279649784"/>
    <n v="2.5491716574175483"/>
    <n v="2.7575166441877048"/>
    <n v="-0.75411118720998815"/>
    <n v="2.2109159450854672"/>
    <n v="-1.2254318552992689"/>
    <n v="0.55905176375609911"/>
    <n v="0.670130392244632"/>
    <n v="0.5438438715966859"/>
    <n v="64.14155214389929"/>
    <n v="58.723586595752352"/>
    <n v="53.092902642499098"/>
    <n v="35.858447856100703"/>
    <n v="39.352460119423142"/>
    <n v="28.874249727402628"/>
    <n v="39.124819919399741"/>
    <n v="31.124000989001498"/>
    <n v="79.185585494216269"/>
    <n v="94.76993492027259"/>
    <n v="8.9367645858150269"/>
    <n v="173.95552041448886"/>
    <n v="0.79550528419349742"/>
    <x v="135"/>
    <x v="135"/>
    <x v="135"/>
    <n v="51.259992713746968"/>
    <n v="29.44560895380668"/>
    <n v="1.7408365639223828"/>
    <n v="80.705601667553651"/>
    <n v="63.514789128144486"/>
    <n v="36.4852108718555"/>
    <n v="44.05523448660901"/>
    <n v="40.702436092807133"/>
    <n v="12.289562979616914"/>
    <n v="-10.557556620939835"/>
    <n v="17.156045974189766"/>
    <n v="17.156045974189766"/>
    <n v="10.557556620939835"/>
    <n v="11.680675451295979"/>
    <n v="28.324511236557527"/>
    <n v="58.263512230647422"/>
    <n v="20.039831893371684"/>
    <n v="11.520089644537981"/>
    <n v="1.1244022732022998"/>
    <n v="1.1281809244699199"/>
    <n v="0.94849704206693386"/>
    <n v="2.2635409799944419"/>
    <n v="1.503440784859162"/>
    <n v="1.3766044634271279"/>
    <n v="44.201843765162543"/>
    <x v="135"/>
    <n v="12.143000329192132"/>
    <n v="45.938249436858378"/>
    <n v="44.213636824842744"/>
    <n v="168.72886390400882"/>
    <n v="128.47417318855526"/>
    <n v="138.45450460131693"/>
    <n v="1.8250954195953513"/>
    <n v="2.2339301194549357"/>
    <n v="1.5410667183823721"/>
    <n v="41.953863460526321"/>
    <m/>
    <m/>
    <x v="135"/>
    <x v="135"/>
    <n v="51.385506722578874"/>
    <n v="50.98814380715163"/>
    <n v="25.531914893617021"/>
    <n v="21.145769394302803"/>
    <n v="1.0250248349926978"/>
    <n v="27.464377963970669"/>
    <n v="90.743977136591454"/>
    <n v="180.78911210526317"/>
    <n v="19.36"/>
    <n v="17.16"/>
    <n v="0"/>
    <n v="36.519999999999996"/>
    <n v="2.358E-2"/>
    <n v="38.299999999999997"/>
    <n v="71.099999999999994"/>
    <n v="0.8859999999999999"/>
    <n v="7.2690000000000005E-2"/>
    <n v="110.35868999999998"/>
    <n v="6.7480000000000002"/>
    <n v="45.5"/>
    <n v="78.8"/>
    <n v="15.715999999999999"/>
    <n v="2.6000000000000002E-2"/>
    <n v="140.042"/>
    <n v="52.4"/>
    <n v="54.9"/>
    <n v="122.68199999999999"/>
    <x v="135"/>
    <x v="115"/>
    <n v="219.86748000000003"/>
    <n v="-14.100000000000001"/>
    <n v="16.199999999999996"/>
    <n v="2.0999999999999943"/>
    <n v="109.50879000000005"/>
    <n v="49.806724486950067"/>
    <n v="0.59618399162292479"/>
    <n v="0.33329771203994751"/>
    <n v="0"/>
    <n v="0.92948170366287231"/>
    <n v="1.9379173851013184E-3"/>
    <n v="1.0992189049720764"/>
    <n v="0.7366199959516524"/>
    <n v="3.3282938594818109E-2"/>
    <n v="2.7306284497261046E-3"/>
    <n v="1.8718524679682731"/>
    <n v="0.15933095078468323"/>
    <n v="0.97082271218299865"/>
    <n v="0.52797598242759702"/>
    <n v="0.32919246343612668"/>
    <n v="5.4460448265075689E-4"/>
    <n v="1.828535762529373"/>
    <n v="0.47581823158264158"/>
    <n v="0.37851591753959657"/>
    <n v="0.9630190077376366"/>
    <n v="1.1525487640291214"/>
    <n v="0.10868485861539841"/>
    <n v="2.1155677717667585"/>
    <n v="0.62340067338943483"/>
    <n v="0.35810407841205583"/>
    <n v="0.98150475180149066"/>
    <n v="63.5147891281445"/>
    <n v="36.4852108718555"/>
    <n v="0.24371530379848538"/>
    <n v="11.520089644537986"/>
    <n v="1.1860860681038861"/>
    <n v="56.064668971269057"/>
    <n v="0.28703200923738548"/>
    <n v="13.567611166513402"/>
    <n v="0.89905405886650069"/>
    <n v="102.90983818832305"/>
    <n v="103.92835575122405"/>
  </r>
  <r>
    <x v="1"/>
    <n v="231"/>
    <n v="2"/>
    <n v="3382"/>
    <x v="3"/>
    <x v="3"/>
    <n v="3"/>
    <n v="32"/>
    <m/>
    <n v="0"/>
    <x v="2"/>
    <n v="13.2"/>
    <n v="12.8"/>
    <n v="9.6999999999999993"/>
    <n v="0.39999999999999858"/>
    <n v="3.1000000000000014"/>
    <n v="3.5"/>
    <n v="2.6100000000000003"/>
    <m/>
    <m/>
    <n v="3.71"/>
    <m/>
    <n v="4.46"/>
    <n v="3.2299999999999995"/>
    <m/>
    <m/>
    <m/>
    <x v="3"/>
    <x v="6"/>
    <n v="55.3"/>
    <m/>
    <n v="56.5"/>
    <n v="48.1"/>
    <n v="204.5472897087711"/>
    <n v="12850.069834084419"/>
    <n v="216.5390076335878"/>
    <n v="0"/>
    <n v="589.5"/>
    <n v="589.5"/>
    <x v="136"/>
    <n v="1.00307232838917"/>
    <n v="1670.4356275303642"/>
    <n v="1654.4963562753035"/>
    <n v="4.2239068825910928E-2"/>
    <n v="3324.9742228744931"/>
    <n v="2.3733574898785421"/>
    <n v="3418.9736842105258"/>
    <n v="6096.7712550607284"/>
    <n v="96.591983805667994"/>
    <n v="18.49593036437247"/>
    <n v="9630.832853441294"/>
    <n v="565.28625506072876"/>
    <n v="3913.0910931174085"/>
    <n v="8256.5425101214569"/>
    <n v="1594.3256072874492"/>
    <n v="10.121437246963561"/>
    <n v="13774.080647773279"/>
    <n v="420.39057537112006"/>
    <n v="295.94627102371317"/>
    <n v="360.31401465168227"/>
    <n v="116.56920377867745"/>
    <n v="35.294100636205904"/>
    <n v="296.1516599190283"/>
    <n v="154.2693753614806"/>
    <n v="0.99045801526717558"/>
    <n v="1.7832167832167833"/>
    <n v="2.1099796334012222"/>
    <n v="50.239054968860664"/>
    <n v="35.500290953433549"/>
    <n v="28.409090909090907"/>
    <n v="49.759674673356272"/>
    <n v="63.304714637241652"/>
    <n v="59.942603221625625"/>
    <n v="4447.0566801619425"/>
    <n v="4853.5080971659918"/>
    <n v="11072.135080971659"/>
    <n v="10173.21955597166"/>
    <n v="1771.5703036437242"/>
    <n v="21245.354636943317"/>
    <n v="1.0913978494623657"/>
    <n v="20.931901378708943"/>
    <n v="22.84503214988127"/>
    <n v="-1028.0829959514167"/>
    <n v="1243.2631578947367"/>
    <n v="215.18016194332085"/>
    <n v="-533.965587044534"/>
    <n v="3403.0344129554651"/>
    <n v="2869.0688259109311"/>
    <n v="11614.521783502023"/>
    <n v="54.668523929017674"/>
    <n v="3.0798072814941406"/>
    <n v="1.5837751626968384"/>
    <n v="7.166165828704834"/>
    <n v="2.3354384775455341"/>
    <n v="8.2924165725708008"/>
    <n v="2.5415952205657959"/>
    <n v="0.86992895603179932"/>
    <n v="3.447138786315918"/>
    <n v="3.447138786315918"/>
    <n v="1.4941728571002268"/>
    <n v="2.1735677719116211"/>
    <n v="1.909149169921875"/>
    <n v="0.49768823385238647"/>
    <n v="1.7380534410476685"/>
    <n v="1.7380534410476685"/>
    <n v="1.0431529875569507"/>
    <n v="0.77478164434432983"/>
    <n v="0.48826161026954651"/>
    <n v="0.59318101683658075"/>
    <n v="1.1734162569046021"/>
    <n v="0.42476484179496765"/>
    <n v="0.87102342484512885"/>
    <n v="51.446198089352492"/>
    <n v="26.20350235841245"/>
    <n v="3.0269217165655453E-3"/>
    <n v="77.652727369481511"/>
    <n v="0.19680868981703858"/>
    <n v="86.896471750297025"/>
    <n v="53.037578530796615"/>
    <n v="3.3296597382371718"/>
    <n v="0.63758038948026652"/>
    <n v="143.90129040881109"/>
    <n v="12.286879859046124"/>
    <n v="74.706746122537837"/>
    <n v="41.091840595894972"/>
    <n v="27.710231078963645"/>
    <n v="0.17591598835433056"/>
    <n v="143.68473378575075"/>
    <n v="4.4165708692886385"/>
    <n v="-1.5468330218595838E-2"/>
    <n v="2.2769657384920428"/>
    <n v="2.3633515773963021"/>
    <n v="-0.8706946876970848"/>
    <n v="1.7889384114922777"/>
    <n v="-0.85326699535011741"/>
    <n v="0.50933797504145661"/>
    <n v="0.61035364799624703"/>
    <n v="0.55004190021198385"/>
    <n v="66.251630602187305"/>
    <n v="60.38616575531163"/>
    <n v="51.9935167461378"/>
    <n v="33.744471374112678"/>
    <n v="36.856916557260504"/>
    <n v="28.598612749749243"/>
    <n v="34.454978871483064"/>
    <n v="23.697816789785499"/>
    <n v="65.677803458827455"/>
    <n v="119.37421212036962"/>
    <n v="7.5250077975588923"/>
    <n v="185.05201557919708"/>
    <n v="0.68779077990958182"/>
    <x v="136"/>
    <x v="136"/>
    <x v="136"/>
    <n v="52.44149287881396"/>
    <n v="29.339761741011117"/>
    <n v="1.7873864601126344"/>
    <n v="81.781254619825077"/>
    <n v="64.124099248168434"/>
    <n v="35.875900751831573"/>
    <n v="50.120783259605346"/>
    <n v="40.251767251054773"/>
    <n v="17.394023806109473"/>
    <n v="-12.189725627759188"/>
    <n v="11.945737934901643"/>
    <n v="11.945737934901643"/>
    <n v="12.189725627759188"/>
    <n v="14.027871767667625"/>
    <n v="22.523158609070499"/>
    <n v="40.715183853057304"/>
    <n v="41.150725170385982"/>
    <n v="22.237382846972899"/>
    <n v="1.0713988570284083"/>
    <n v="1.0159621972095039"/>
    <n v="0.80969649460568749"/>
    <n v="2.1798030324794433"/>
    <n v="1.4706972968130134"/>
    <n v="1.2883259276859704"/>
    <n v="47.884442174862826"/>
    <x v="136"/>
    <n v="25.12092577943519"/>
    <n v="54.974918939036399"/>
    <n v="47.89281510777775"/>
    <n v="156.246667455167"/>
    <n v="108.51209581207043"/>
    <n v="113.976390885572"/>
    <n v="1.9711187007414745"/>
    <n v="2.3422229582290299"/>
    <n v="1.6750391507295479"/>
    <n v="53.409402668851207"/>
    <m/>
    <m/>
    <x v="136"/>
    <x v="136"/>
    <n v="44.681181619227218"/>
    <n v="53.879695395957626"/>
    <n v="26.515151515151516"/>
    <n v="34.472039177852018"/>
    <n v="1.0116704592898333"/>
    <n v="52.452389200557924"/>
    <n v="96.308328534412951"/>
    <n v="212.45354636943318"/>
    <n v="20.96"/>
    <n v="20.759999999999998"/>
    <n v="5.2999999999999998E-4"/>
    <n v="41.720529999999997"/>
    <n v="2.9780000000000001E-2"/>
    <n v="42.9"/>
    <n v="76.5"/>
    <n v="1.212"/>
    <n v="0.23208000000000001"/>
    <n v="120.84407999999999"/>
    <n v="7.0930000000000009"/>
    <n v="49.1"/>
    <n v="103.6"/>
    <n v="20.005000000000003"/>
    <n v="0.127"/>
    <n v="172.83199999999999"/>
    <n v="55.8"/>
    <n v="60.9"/>
    <n v="138.929"/>
    <x v="136"/>
    <x v="116"/>
    <n v="266.57874499999997"/>
    <n v="-12.899999999999999"/>
    <n v="15.600000000000001"/>
    <n v="2.7000000000000171"/>
    <n v="145.73466499999998"/>
    <n v="54.668523929017667"/>
    <n v="0.64552760620117189"/>
    <n v="0.32879172377586363"/>
    <n v="3.7980678892135622E-5"/>
    <n v="0.97435731065592768"/>
    <n v="2.4694816553115844E-3"/>
    <n v="1.0903443496227263"/>
    <n v="0.66549565136432642"/>
    <n v="4.1779322090148931E-2"/>
    <n v="8.000119695281983E-3"/>
    <n v="1.8056194427724837"/>
    <n v="0.15417116206169129"/>
    <n v="0.93739224243164065"/>
    <n v="0.51560501027107231"/>
    <n v="0.34769759088158608"/>
    <n v="2.2073278701305386E-3"/>
    <n v="1.8029021714544293"/>
    <n v="0.432328157544136"/>
    <n v="0.29735132065415382"/>
    <n v="0.82410045488089323"/>
    <n v="1.4978628597272694"/>
    <n v="9.4420976682603339E-2"/>
    <n v="2.3219633146081624"/>
    <n v="0.6580161920785903"/>
    <n v="0.36814433071017261"/>
    <n v="1.0261605227887629"/>
    <n v="64.12409924816842"/>
    <n v="35.875900751831573"/>
    <n v="0.51634387183567876"/>
    <n v="22.237382846972896"/>
    <n v="1.3476060039522348"/>
    <n v="58.037351213692503"/>
    <n v="0.51906114315373308"/>
    <n v="22.354407577766839"/>
    <n v="0.82854486079850165"/>
    <n v="89.968583919465544"/>
    <n v="114.8074749169695"/>
  </r>
  <r>
    <x v="1"/>
    <n v="232"/>
    <n v="2"/>
    <s v="34N42"/>
    <x v="4"/>
    <x v="3"/>
    <n v="3"/>
    <n v="32"/>
    <m/>
    <n v="1"/>
    <x v="2"/>
    <n v="12"/>
    <n v="11.7"/>
    <n v="9"/>
    <n v="0.30000000000000071"/>
    <n v="2.6999999999999993"/>
    <n v="3"/>
    <n v="2.1520000000000001"/>
    <m/>
    <m/>
    <n v="2.758"/>
    <m/>
    <n v="4.2060000000000013"/>
    <n v="3.3200000000000003"/>
    <m/>
    <m/>
    <m/>
    <x v="0"/>
    <x v="6"/>
    <n v="58"/>
    <m/>
    <n v="57.4"/>
    <n v="37.5"/>
    <n v="255.07110543566861"/>
    <n v="16024.076985679574"/>
    <n v="278.16506871907643"/>
    <n v="0"/>
    <n v="545.70000000000005"/>
    <n v="545.70000000000005"/>
    <x v="137"/>
    <n v="1.0766893232682455"/>
    <n v="2357.4443485763591"/>
    <n v="2221.5685936151854"/>
    <n v="1.6067308024158755"/>
    <n v="4580.6196729939602"/>
    <n v="37.437167385677306"/>
    <n v="4186.6716997411559"/>
    <n v="6445.606125970663"/>
    <n v="329.49870578084551"/>
    <n v="14.950579163071611"/>
    <n v="10976.727110655736"/>
    <n v="1298.1229939603104"/>
    <n v="4747.1591889559959"/>
    <n v="7490.1509922346841"/>
    <n v="3466.7000431406382"/>
    <n v="7.9827006039689374"/>
    <n v="15711.992924935286"/>
    <n v="426.4071625107851"/>
    <n v="338.23327244853925"/>
    <n v="383.84045696349398"/>
    <n v="121.94849007765312"/>
    <n v="40.034820658202861"/>
    <n v="281.60250215703189"/>
    <n v="74.610347590287219"/>
    <n v="0.94236311239193071"/>
    <n v="1.5395537525354968"/>
    <n v="1.5778175313059033"/>
    <n v="51.465620742869902"/>
    <n v="38.141348122583047"/>
    <n v="30.213603147835865"/>
    <n v="48.49930254443359"/>
    <n v="58.720655628885453"/>
    <n v="47.671552730574653"/>
    <n v="4144.2105263157891"/>
    <n v="3897.9357204486623"/>
    <n v="9393.8552415875747"/>
    <n v="12890.760295211387"/>
    <n v="1351.708994823123"/>
    <n v="22284.615536798963"/>
    <n v="0.94057377049180313"/>
    <n v="18.596733335930271"/>
    <n v="17.491599592606548"/>
    <n v="42.461173425366724"/>
    <n v="2547.6704055220007"/>
    <n v="2590.1315789473674"/>
    <n v="602.94866264020675"/>
    <n v="3592.2152717860217"/>
    <n v="4195.1639344262285"/>
    <n v="11307.888426143227"/>
    <n v="50.743026764228084"/>
    <n v="2.9026548862457275"/>
    <n v="1.5297061204910278"/>
    <n v="7.7469367980957031"/>
    <n v="2.2384835254107176"/>
    <n v="4.7380843162536621"/>
    <n v="2.4934062957763672"/>
    <n v="0.72408509254455566"/>
    <n v="2.7375314235687256"/>
    <n v="2.7375314235687256"/>
    <n v="1.4621099224096095"/>
    <n v="2.1989014148712158"/>
    <n v="2.5180668830871582"/>
    <n v="0.50856345891952515"/>
    <n v="1.4764282703399658"/>
    <n v="1.4764282703399658"/>
    <n v="1.3297486430930532"/>
    <n v="1.053897500038147"/>
    <n v="0.4058038592338562"/>
    <n v="0.70462967512517427"/>
    <n v="1.2535295486450195"/>
    <n v="0.49553468823432922"/>
    <n v="1.0221463351694944"/>
    <n v="68.428473574475447"/>
    <n v="33.983470747437941"/>
    <n v="0.12447241977869383"/>
    <n v="102.53641674169208"/>
    <n v="1.7738045563504077"/>
    <n v="104.39073574483342"/>
    <n v="46.67167308229223"/>
    <n v="9.0201306110029069"/>
    <n v="0.40927680259460353"/>
    <n v="160.49181624072315"/>
    <n v="28.544444880961851"/>
    <n v="119.53664342452987"/>
    <n v="38.092170964403842"/>
    <n v="51.183339484816173"/>
    <n v="0.11785884845359659"/>
    <n v="208.93001272220349"/>
    <n v="3.863693299935405"/>
    <n v="3.4598711772485951"/>
    <n v="3.6687446889831521"/>
    <n v="2.3974841446905315"/>
    <n v="1.0818505485497465"/>
    <n v="0.84588015565695263"/>
    <n v="-0.61282157984917063"/>
    <n v="0.49662763133904159"/>
    <n v="0.44708635061614782"/>
    <n v="0.31866522158499078"/>
    <n v="66.735776174877685"/>
    <n v="65.044273402861108"/>
    <n v="57.21372524083823"/>
    <n v="33.142830447301961"/>
    <n v="29.08040682416414"/>
    <n v="18.232024431574494"/>
    <n v="43.675731133159836"/>
    <n v="15.817973584035688"/>
    <n v="66.191891670527681"/>
    <n v="161.58948934547468"/>
    <n v="6.6981869533321481"/>
    <n v="227.78138101600234"/>
    <n v="0.36216848976859461"/>
    <x v="137"/>
    <x v="137"/>
    <x v="137"/>
    <n v="60.715004611673585"/>
    <n v="30.853699498256542"/>
    <n v="1.967835481612324"/>
    <n v="91.568704109930124"/>
    <n v="66.305409912522038"/>
    <n v="33.694590087477962"/>
    <n v="91.436922718406024"/>
    <n v="75.860912291370028"/>
    <n v="22.274197380368154"/>
    <n v="15.145907679696442"/>
    <n v="8.5795021178883886"/>
    <n v="8.5795021178883886"/>
    <n v="-15.14590767969645"/>
    <n v="-14.508861894333435"/>
    <n v="18.382675295914236"/>
    <n v="27.807045046164376"/>
    <n v="67.289564775279189"/>
    <n v="29.541292828737348"/>
    <n v="1.1561573700348735"/>
    <n v="1.0434606315322539"/>
    <n v="1.0836679035948416"/>
    <n v="1.9361408606020456"/>
    <n v="1.4012123488191368"/>
    <n v="1.2270813213918121"/>
    <n v="57.846007143020508"/>
    <x v="137"/>
    <n v="31.84278109841393"/>
    <n v="56.592686538790332"/>
    <n v="63.590363652573387"/>
    <n v="91.285293809780697"/>
    <n v="65.875716984699693"/>
    <n v="88.600357236492684"/>
    <n v="3.1797617832005316"/>
    <n v="3.7850157993050551"/>
    <n v="2.8420504856046085"/>
    <n v="67.67649154985979"/>
    <m/>
    <m/>
    <x v="137"/>
    <x v="137"/>
    <n v="33.892021732636813"/>
    <n v="63.462474868022575"/>
    <n v="25"/>
    <n v="41.64229062659863"/>
    <n v="1.3166762511157246"/>
    <n v="50.0748529641807"/>
    <n v="109.76727110655736"/>
    <n v="222.84615536798964"/>
    <n v="27.76"/>
    <n v="26.160000000000004"/>
    <n v="1.8919999999999999E-2"/>
    <n v="53.93892000000001"/>
    <n v="0.44084000000000001"/>
    <n v="49.3"/>
    <n v="75.900000000000006"/>
    <n v="3.88"/>
    <n v="0.17604999999999998"/>
    <n v="129.25605000000002"/>
    <n v="15.286000000000001"/>
    <n v="55.9"/>
    <n v="88.2"/>
    <n v="40.822000000000003"/>
    <n v="9.4E-2"/>
    <n v="185.01600000000002"/>
    <n v="48.8"/>
    <n v="45.9"/>
    <n v="110.617"/>
    <x v="137"/>
    <x v="117"/>
    <n v="262.41167800000005"/>
    <n v="0.5"/>
    <n v="30.000000000000007"/>
    <n v="30.500000000000014"/>
    <n v="133.15562800000004"/>
    <n v="50.743026764228084"/>
    <n v="0.805776996421814"/>
    <n v="0.40017112112045294"/>
    <n v="1.465720442199707E-3"/>
    <n v="1.2074138379844666"/>
    <n v="2.0887370899772644E-2"/>
    <n v="1.2292493038177488"/>
    <n v="0.54958058524131781"/>
    <n v="0.10621621923446654"/>
    <n v="4.819424071192741E-3"/>
    <n v="1.8898655323647258"/>
    <n v="0.33612407027721408"/>
    <n v="1.4075993876457216"/>
    <n v="0.44855297076702116"/>
    <n v="0.60270754851818087"/>
    <n v="1.3878425741195679E-3"/>
    <n v="2.4602477495050432"/>
    <n v="0.51430198001861571"/>
    <n v="0.18626397138833997"/>
    <n v="0.7794402077332141"/>
    <n v="1.9027911420005608"/>
    <n v="7.8874256326258177E-2"/>
    <n v="2.6822313497337751"/>
    <n v="0.71494732379913306"/>
    <n v="0.36331661385297787"/>
    <n v="1.0782639376521108"/>
    <n v="66.305409912522023"/>
    <n v="33.694590087477977"/>
    <n v="0.79236581736904932"/>
    <n v="29.541292828737369"/>
    <n v="1.4748175117493085"/>
    <n v="54.984724263091309"/>
    <n v="0.22198360022873187"/>
    <n v="8.2760795503626063"/>
    <n v="1.2528339115205767"/>
    <n v="77.508113170986888"/>
    <n v="97.833349843609042"/>
  </r>
  <r>
    <x v="1"/>
    <n v="233"/>
    <n v="2"/>
    <s v="354A"/>
    <x v="1"/>
    <x v="3"/>
    <n v="3"/>
    <n v="32"/>
    <m/>
    <n v="0"/>
    <x v="2"/>
    <n v="12"/>
    <n v="11"/>
    <n v="3.1"/>
    <n v="1"/>
    <n v="7.9"/>
    <n v="8.9"/>
    <n v="2.7640000000000002"/>
    <m/>
    <m/>
    <n v="2.7719999999999998"/>
    <m/>
    <n v="4.5060000000000002"/>
    <n v="3.2600000000000002"/>
    <m/>
    <m/>
    <m/>
    <x v="5"/>
    <x v="10"/>
    <n v="54.7"/>
    <m/>
    <n v="52.9"/>
    <n v="21.9"/>
    <n v="153.6967490247074"/>
    <n v="9655.5371672301681"/>
    <n v="222.12610140524123"/>
    <n v="0"/>
    <n v="526.6"/>
    <n v="526.6"/>
    <x v="138"/>
    <n v="0.96138280969101497"/>
    <n v="1709.4868421052629"/>
    <n v="1738.266081871345"/>
    <n v="0.45830939327485382"/>
    <n v="3448.2112333698824"/>
    <n v="16.367473135964911"/>
    <n v="2007.3519736842104"/>
    <n v="3359.9762426900584"/>
    <n v="39.283662280701755"/>
    <n v="6.9782461622807013"/>
    <n v="5413.5901248172522"/>
    <n v="983.74636330409339"/>
    <n v="3748.4959795321633"/>
    <n v="5755.8479532163747"/>
    <n v="2024.5475694444442"/>
    <n v="25.181834795321638"/>
    <n v="11554.073336988304"/>
    <n v="131.02525942982464"/>
    <n v="438.60594372650365"/>
    <n v="279.51248633166972"/>
    <n v="19.857675438596502"/>
    <n v="124.3674289891395"/>
    <n v="108.11401072124755"/>
    <n v="171.1336936090226"/>
    <n v="1.0168350168350171"/>
    <n v="1.6738351254480288"/>
    <n v="1.5355086372360847"/>
    <n v="49.576047591336462"/>
    <n v="37.079866177566835"/>
    <n v="32.443068952418905"/>
    <n v="50.410661187150218"/>
    <n v="62.065582454923693"/>
    <n v="49.816612594885086"/>
    <n v="3654.9634502923977"/>
    <n v="2856.3395467836253"/>
    <n v="7958.8268092105263"/>
    <n v="8415.8846652960547"/>
    <n v="1447.5238121345026"/>
    <n v="16374.711474506583"/>
    <n v="0.78149606299212582"/>
    <n v="22.320780772123694"/>
    <n v="17.443602296325011"/>
    <n v="-1647.6114766081873"/>
    <n v="503.63669590643303"/>
    <n v="-1143.9747807017548"/>
    <n v="93.532529239765609"/>
    <n v="2899.5084064327493"/>
    <n v="2993.0409356725149"/>
    <n v="10961.121349689331"/>
    <n v="66.939325109663471"/>
    <n v="2.8324410915374756"/>
    <n v="1.8753352165222168"/>
    <n v="7.8193230628967285"/>
    <n v="2.3506205092106458"/>
    <n v="5.4064774513244629"/>
    <n v="2.8262362480163574"/>
    <n v="0.99363106489181519"/>
    <n v="3.6605980396270752"/>
    <n v="3.6605980396270752"/>
    <n v="1.6959492171111745"/>
    <n v="2.2284471988677979"/>
    <n v="2.6705226898193359"/>
    <n v="0.68893986940383911"/>
    <n v="1.6978411674499512"/>
    <n v="1.6978411674499512"/>
    <n v="1.5108084533272901"/>
    <n v="0.78105729818344116"/>
    <n v="0.48139870166778564"/>
    <n v="0.62095361440868124"/>
    <n v="1.2902761697769165"/>
    <n v="0.49207359552383423"/>
    <n v="0.96495609888787948"/>
    <n v="48.420207770215832"/>
    <n v="32.598315990194237"/>
    <n v="3.583669208776271E-2"/>
    <n v="81.054360452497818"/>
    <n v="0.88490374444753184"/>
    <n v="56.73250910553493"/>
    <n v="33.385767720353229"/>
    <n v="1.4380169713410891"/>
    <n v="0.25544554221679894"/>
    <n v="91.811739339446049"/>
    <n v="21.922268277013902"/>
    <n v="100.10443566037199"/>
    <n v="39.654331371972432"/>
    <n v="34.37360208863516"/>
    <n v="0.4275475578742069"/>
    <n v="174.5599166788538"/>
    <n v="0.71715859246321545"/>
    <n v="5.9105840956719815"/>
    <n v="3.2243295250467581"/>
    <n v="0.55415342235460652"/>
    <n v="3.0979947539169328"/>
    <n v="5.2496782010599458E-2"/>
    <n v="0.4477545465442288"/>
    <n v="0.67323783790630631"/>
    <n v="0.58847684064613404"/>
    <n v="0.39612961314231016"/>
    <n v="59.737943153092502"/>
    <n v="61.792216892639075"/>
    <n v="57.346748076500795"/>
    <n v="40.217843689357821"/>
    <n v="36.36328857350091"/>
    <n v="22.716745130513779"/>
    <n v="28.547358774446081"/>
    <n v="13.750381493439885"/>
    <n v="49.420622736319885"/>
    <n v="108.58815431222482"/>
    <n v="7.122882468433918"/>
    <n v="158.00877704854469"/>
    <n v="0.48166913100725867"/>
    <x v="138"/>
    <x v="138"/>
    <x v="138"/>
    <n v="28.185150331088849"/>
    <n v="19.635386226913344"/>
    <n v="1.4354263270083645"/>
    <n v="47.820536558002189"/>
    <n v="58.939427199656556"/>
    <n v="41.060572800343451"/>
    <n v="90.338144296024538"/>
    <n v="71.557076885925909"/>
    <n v="25.903949878532547"/>
    <n v="43.37192655483706"/>
    <n v="-6.2685636516192034"/>
    <n v="-6.2685636516192034"/>
    <n v="-43.37192655483706"/>
    <n v="-76.449864881096204"/>
    <n v="-18.776155468779738"/>
    <n v="-31.924829892203309"/>
    <n v="66.197037709098637"/>
    <n v="41.89453202891449"/>
    <n v="1.0929828137530937"/>
    <n v="0.93180173354123841"/>
    <n v="1.0988603002499848"/>
    <n v="2.1506472742595695"/>
    <n v="1.820075189886001"/>
    <n v="1.3748867376349745"/>
    <n v="51.395621097804103"/>
    <x v="138"/>
    <n v="12.583152601632548"/>
    <n v="53.262134056707879"/>
    <n v="29.669759295349117"/>
    <n v="161.6859476143195"/>
    <n v="138.09237424926462"/>
    <n v="120.20821216306541"/>
    <n v="1.751816489515768"/>
    <n v="2.0466273126094854"/>
    <n v="2.2215809067992009"/>
    <n v="44.183394492804275"/>
    <m/>
    <m/>
    <x v="138"/>
    <x v="138"/>
    <n v="41.186357038772336"/>
    <n v="71.482423744638297"/>
    <n v="74.166666666666671"/>
    <n v="60.961564480377398"/>
    <n v="0.88680222381558094"/>
    <n v="42.410699987057257"/>
    <n v="54.135901248172523"/>
    <n v="163.74711474506583"/>
    <n v="23.759999999999998"/>
    <n v="24.16"/>
    <n v="6.3700000000000007E-3"/>
    <n v="47.926369999999999"/>
    <n v="0.22749000000000003"/>
    <n v="27.9"/>
    <n v="46.7"/>
    <n v="0.54600000000000004"/>
    <n v="9.6989999999999993E-2"/>
    <n v="75.242990000000006"/>
    <n v="13.672999999999998"/>
    <n v="52.1"/>
    <n v="80"/>
    <n v="28.138999999999999"/>
    <n v="0.35"/>
    <n v="160.589"/>
    <n v="50.8"/>
    <n v="39.700000000000003"/>
    <n v="110.619"/>
    <x v="138"/>
    <x v="118"/>
    <n v="227.59060500000004"/>
    <n v="-22.9"/>
    <n v="7"/>
    <n v="-15.900000000000006"/>
    <n v="152.34761500000002"/>
    <n v="66.939325109663457"/>
    <n v="0.6729880033493042"/>
    <n v="0.45308098831176757"/>
    <n v="4.980908791065216E-4"/>
    <n v="1.1265670825401783"/>
    <n v="1.2299195554018023E-2"/>
    <n v="0.78851991319656367"/>
    <n v="0.46402570730447773"/>
    <n v="1.9986865296363829E-2"/>
    <n v="3.5504140386342998E-3"/>
    <n v="1.2760828998360394"/>
    <n v="0.30469558550119397"/>
    <n v="1.391342321395874"/>
    <n v="0.5511518955230712"/>
    <n v="0.47775552610874172"/>
    <n v="5.9424440860748285E-3"/>
    <n v="2.4261921871137617"/>
    <n v="0.39677710747718808"/>
    <n v="0.19111528456211091"/>
    <n v="0.68689267872273918"/>
    <n v="1.5092567447205845"/>
    <n v="9.9000286683440186E-2"/>
    <n v="2.1961494234433236"/>
    <n v="0.39174280571937559"/>
    <n v="0.27291042274236682"/>
    <n v="0.66465322846174246"/>
    <n v="58.939427199656549"/>
    <n v="41.060572800343451"/>
    <n v="0.92006652360728425"/>
    <n v="41.894532028914497"/>
    <n v="1.0695823409031453"/>
    <n v="48.702621483111855"/>
    <n v="-0.23004276367043808"/>
    <n v="-10.474822943047108"/>
    <n v="1.2996251045735834"/>
    <n v="70.86815047503147"/>
    <n v="103.63165755960389"/>
  </r>
  <r>
    <x v="1"/>
    <n v="234"/>
    <n v="2"/>
    <n v="1311"/>
    <x v="6"/>
    <x v="3"/>
    <n v="3"/>
    <n v="33.5"/>
    <m/>
    <n v="0"/>
    <x v="2"/>
    <n v="12.9"/>
    <n v="11.9"/>
    <n v="10.7"/>
    <n v="1"/>
    <n v="1.2000000000000011"/>
    <n v="2.2000000000000011"/>
    <n v="2.3880000000000003"/>
    <m/>
    <m/>
    <n v="3.556"/>
    <m/>
    <n v="4.5819999999999999"/>
    <n v="3.47"/>
    <m/>
    <m/>
    <m/>
    <x v="2"/>
    <x v="6"/>
    <n v="61.2"/>
    <m/>
    <n v="54.2"/>
    <n v="45.9"/>
    <n v="307.82841174926403"/>
    <n v="19338.396482912267"/>
    <n v="319.74747345849926"/>
    <n v="0"/>
    <m/>
    <m/>
    <x v="139"/>
    <n v="1.0311739205602619"/>
    <n v="2371.7635627530362"/>
    <n v="2260.1886639676113"/>
    <n v="0.50766578947368424"/>
    <n v="4632.4598925101218"/>
    <n v="10.087964777327933"/>
    <n v="3227.7024291497969"/>
    <n v="5746.1072874493912"/>
    <n v="119.06635627530362"/>
    <n v="3.2300933198380561"/>
    <n v="9096.1061661943295"/>
    <n v="819.11914979757069"/>
    <n v="3753.6983805668015"/>
    <n v="5945.3481781376513"/>
    <n v="2205.1981781376517"/>
    <n v="4.1442105263157893"/>
    <n v="11908.388947368419"/>
    <n v="297.57641824561387"/>
    <n v="200.87734151243498"/>
    <n v="250.89410533994129"/>
    <n v="57.062591093117376"/>
    <n v="37.571139386928898"/>
    <n v="232.39457489878532"/>
    <n v="14.231492192018582"/>
    <n v="0.95295698924731187"/>
    <n v="1.7802469135802468"/>
    <n v="1.5838641188959659"/>
    <n v="51.198793249948338"/>
    <n v="35.484441036380495"/>
    <n v="31.5214627029487"/>
    <n v="48.790247868566361"/>
    <n v="63.171066635136619"/>
    <n v="49.925713750317897"/>
    <n v="4845.538461538461"/>
    <n v="4502.8441295546554"/>
    <n v="10951.634190283401"/>
    <n v="14982.447799716592"/>
    <n v="1603.2515991902833"/>
    <n v="25934.081989999991"/>
    <n v="0.92927631578947367"/>
    <n v="18.684056229200124"/>
    <n v="17.362650936674459"/>
    <n v="-1617.8360323886641"/>
    <n v="1243.2631578947357"/>
    <n v="-374.57287449392788"/>
    <n v="-1091.8400809716595"/>
    <n v="1442.5040485829959"/>
    <n v="350.66396761133637"/>
    <n v="16837.97582380566"/>
    <n v="64.926053022807096"/>
    <n v="3.1454172134399414"/>
    <n v="1.7380350828170776"/>
    <n v="8.1343717575073242"/>
    <n v="2.4592987170669751"/>
    <n v="6.3666620254516602"/>
    <n v="2.848454475402832"/>
    <n v="0.68204545974731445"/>
    <n v="3.6491925716400146"/>
    <n v="3.6491925716400146"/>
    <n v="1.4906766548086268"/>
    <n v="2.2803773880004883"/>
    <n v="2.1162614822387695"/>
    <n v="0.39605993032455444"/>
    <n v="1.636536717414856"/>
    <n v="1.636536717414856"/>
    <n v="1.16843609037379"/>
    <n v="0.88617879152297974"/>
    <n v="0.28590327501296997"/>
    <n v="0.60542172041801412"/>
    <n v="1.184159517288208"/>
    <n v="0.65427404642105103"/>
    <n v="0.93976587937741396"/>
    <n v="74.601859364930419"/>
    <n v="39.282871917611679"/>
    <n v="4.1295422601473966E-2"/>
    <n v="113.92602670514358"/>
    <n v="0.64226662261907663"/>
    <n v="91.939634295803316"/>
    <n v="39.191063866258141"/>
    <n v="4.3449606285208144"/>
    <n v="0.11787232548457069"/>
    <n v="135.59353111606686"/>
    <n v="18.679007872765652"/>
    <n v="79.438072987355682"/>
    <n v="23.547141851884149"/>
    <n v="36.088877876986132"/>
    <n v="6.782152691012934E-2"/>
    <n v="139.14191424313609"/>
    <n v="1.4445002940615514"/>
    <n v="0.25345593764780211"/>
    <n v="0.86951336337905172"/>
    <n v="1.1558516620581931"/>
    <n v="-0.89296866488911675"/>
    <n v="-6.1205367569025764E-3"/>
    <n v="-1.1174230010267137"/>
    <n v="0.52656692811705119"/>
    <n v="0.42626952093551085"/>
    <n v="0.29642136278446979"/>
    <n v="65.482718499443877"/>
    <n v="67.805324884639077"/>
    <n v="57.091404426523752"/>
    <n v="34.481033925005761"/>
    <n v="28.903343355451771"/>
    <n v="16.923111903389483"/>
    <n v="42.940134181242719"/>
    <n v="12.87377883512602"/>
    <n v="66.303572128701219"/>
    <n v="177.41608154308173"/>
    <n v="10.489659112332477"/>
    <n v="243.71965367178296"/>
    <n v="0.29980760611478469"/>
    <x v="139"/>
    <x v="139"/>
    <x v="139"/>
    <n v="48.999500114560597"/>
    <n v="26.317285031132123"/>
    <n v="1.8618751917835168"/>
    <n v="75.31678514569272"/>
    <n v="65.057875239597664"/>
    <n v="34.942124760402329"/>
    <n v="36.681642710538611"/>
    <n v="36.497938806112963"/>
    <n v="10.673363016758129"/>
    <n v="-12.501561308447634"/>
    <n v="15.643922014373993"/>
    <n v="15.643922014373992"/>
    <n v="12.501561308447634"/>
    <n v="13.597575631229459"/>
    <n v="39.917063919876774"/>
    <n v="59.443525408749274"/>
    <n v="108.12612255571611"/>
    <n v="44.364958232432691"/>
    <n v="1.2755065211319372"/>
    <n v="0.99238702104498433"/>
    <n v="0.85939269921686512"/>
    <n v="1.9280957614269911"/>
    <n v="1.5021122034011922"/>
    <n v="1.3596067216285936"/>
    <n v="57.77126719000011"/>
    <x v="139"/>
    <n v="37.100643097448369"/>
    <n v="61.474105899942899"/>
    <n v="76.83560436949081"/>
    <n v="100.68457233688663"/>
    <n v="110.17124651533256"/>
    <n v="122.06628065060801"/>
    <n v="3.1240309616805031"/>
    <n v="2.5854790296907573"/>
    <n v="1.7336986684276667"/>
    <n v="78.657850948512106"/>
    <m/>
    <m/>
    <x v="139"/>
    <x v="139"/>
    <n v="32.84876082736249"/>
    <n v="45.945146242309292"/>
    <n v="17.054263565891482"/>
    <n v="60.944938934106695"/>
    <n v="1.0277201600567156"/>
    <n v="48.285743831774894"/>
    <n v="90.96106166194329"/>
    <n v="259.34081989999993"/>
    <n v="29.76"/>
    <n v="28.360000000000003"/>
    <n v="6.3700000000000007E-3"/>
    <n v="58.126370000000009"/>
    <n v="0.12658"/>
    <n v="40.5"/>
    <n v="72.099999999999994"/>
    <n v="1.494"/>
    <n v="4.0529999999999997E-2"/>
    <n v="114.13453"/>
    <n v="10.278"/>
    <n v="47.1"/>
    <n v="74.599999999999994"/>
    <n v="27.669999999999998"/>
    <n v="5.2000000000000005E-2"/>
    <n v="149.422"/>
    <n v="60.8"/>
    <n v="56.5"/>
    <n v="137.417"/>
    <x v="139"/>
    <x v="119"/>
    <n v="325.41113799999994"/>
    <n v="-20.299999999999997"/>
    <n v="15.599999999999994"/>
    <n v="-4.7000000000000028"/>
    <n v="211.27660799999995"/>
    <n v="64.92605302280711"/>
    <n v="0.93607616271972649"/>
    <n v="0.49290674948692331"/>
    <n v="5.1815948095321662E-4"/>
    <n v="1.4295010716876029"/>
    <n v="8.0589207918167101E-3"/>
    <n v="1.1536240625381469"/>
    <n v="0.49175477647781368"/>
    <n v="5.4518937020301819E-2"/>
    <n v="1.4790177492856979E-3"/>
    <n v="1.701376793785548"/>
    <n v="0.23437718793869022"/>
    <n v="0.99675915813446048"/>
    <n v="0.2954607080221176"/>
    <n v="0.45282970970869058"/>
    <n v="8.5099909305572509E-4"/>
    <n v="1.7459005749583243"/>
    <n v="0.53879670524597167"/>
    <n v="0.16153535038232802"/>
    <n v="0.8319523655468225"/>
    <n v="2.2261504770709273"/>
    <n v="0.13162030991852283"/>
    <n v="3.0581028426177497"/>
    <n v="0.61482735729217519"/>
    <n v="0.33021942609548566"/>
    <n v="0.94504678338766079"/>
    <n v="65.057875239597678"/>
    <n v="34.942124760402336"/>
    <n v="1.3567260488322017"/>
    <n v="44.364958232432699"/>
    <n v="1.6286017709301468"/>
    <n v="53.255297638586164"/>
    <n v="1.3122022676594254"/>
    <n v="42.909030048713944"/>
    <n v="0.31639950327072142"/>
    <n v="73.157757649563322"/>
    <n v="106.40948154688171"/>
  </r>
  <r>
    <x v="1"/>
    <n v="235"/>
    <n v="2"/>
    <n v="3335"/>
    <x v="5"/>
    <x v="3"/>
    <n v="3"/>
    <n v="29.5"/>
    <m/>
    <n v="0"/>
    <x v="2"/>
    <n v="12.3"/>
    <n v="11.4"/>
    <n v="8.8888888888888893"/>
    <n v="0.90000000000000036"/>
    <n v="2.5111111111111111"/>
    <n v="3.4111111111111114"/>
    <n v="1.762"/>
    <m/>
    <m/>
    <n v="2.6779999999999999"/>
    <m/>
    <n v="3.6599999999999993"/>
    <n v="2.944"/>
    <m/>
    <m/>
    <m/>
    <x v="2"/>
    <x v="4"/>
    <n v="60"/>
    <m/>
    <n v="56.2"/>
    <n v="38.9"/>
    <n v="228.26039278613862"/>
    <n v="14339.774395610801"/>
    <n v="277.90443921852386"/>
    <n v="0"/>
    <n v="552.79999999999995"/>
    <n v="552.79999999999995"/>
    <x v="140"/>
    <n v="1.216343006226845"/>
    <n v="1793.666118421052"/>
    <n v="1955.5493421052629"/>
    <n v="0.46379543585526306"/>
    <n v="3749.6792559621699"/>
    <n v="8.1637709703947348"/>
    <n v="3796.1615953947367"/>
    <n v="6046.3384046052624"/>
    <n v="194.82645970394736"/>
    <n v="64.157559210526301"/>
    <n v="10101.484018914472"/>
    <n v="1389.0390008223681"/>
    <n v="4524.6361019736833"/>
    <n v="6572.4588815789457"/>
    <n v="3070.4391036184206"/>
    <n v="39.661389802631575"/>
    <n v="14207.195476973682"/>
    <n v="423.45365086348681"/>
    <n v="293.26510414708639"/>
    <n v="360.60400762108662"/>
    <n v="133.49969846491231"/>
    <n v="52.033893327067616"/>
    <n v="272.71927083333333"/>
    <n v="37.580034069548802"/>
    <n v="1.0902527075812276"/>
    <n v="1.5927505330490404"/>
    <n v="1.4525939177101967"/>
    <n v="47.835187918247591"/>
    <n v="37.580236609656893"/>
    <n v="31.847496638636308"/>
    <n v="52.152443145526263"/>
    <n v="59.855941892140073"/>
    <n v="46.261479911579038"/>
    <n v="4662.2368421052624"/>
    <n v="4378.9412006578941"/>
    <n v="10931.326562499999"/>
    <n v="12434.701579728615"/>
    <n v="1890.1485197368415"/>
    <n v="23366.028142228613"/>
    <n v="0.93923611111111116"/>
    <n v="19.953056692931749"/>
    <n v="18.740631373048743"/>
    <n v="-866.07524671052579"/>
    <n v="1667.3972039473683"/>
    <n v="801.32195723684345"/>
    <n v="-137.60074013157919"/>
    <n v="2193.5176809210516"/>
    <n v="2055.9169407894724"/>
    <n v="13264.544123314141"/>
    <n v="56.768501871918872"/>
    <n v="2.955195426940918"/>
    <n v="1.4384578466415405"/>
    <n v="8.2324886322021484"/>
    <n v="2.1648324677394806"/>
    <n v="6.7344374656677246"/>
    <n v="2.1791789531707764"/>
    <n v="0.68721634149551392"/>
    <n v="3.4740841388702393"/>
    <n v="3.4740841388702393"/>
    <n v="1.3193497368062848"/>
    <n v="2.3544042110443115"/>
    <n v="1.9933925867080688"/>
    <n v="0.45880210399627686"/>
    <n v="1.8157780170440674"/>
    <n v="1.8157780170440674"/>
    <n v="1.2445866717279688"/>
    <n v="0.75280392169952393"/>
    <n v="0.45959699153900146"/>
    <n v="0.61719051502441769"/>
    <n v="1.3112255334854126"/>
    <n v="0.64778649806976318"/>
    <n v="0.98653520158871222"/>
    <n v="53.006339106167601"/>
    <n v="28.129752956460177"/>
    <n v="3.8181906533456933E-2"/>
    <n v="81.174273969161234"/>
    <n v="0.54978405084156867"/>
    <n v="82.725154515194063"/>
    <n v="41.551425578566509"/>
    <n v="6.7684351348972536"/>
    <n v="2.2288875884191763"/>
    <n v="133.27390281707702"/>
    <n v="32.70359272840966"/>
    <n v="90.19376063226035"/>
    <n v="30.154579632974368"/>
    <n v="55.752358270228193"/>
    <n v="0.72016279729034161"/>
    <n v="176.82086133275325"/>
    <n v="3.4733085898610523"/>
    <n v="3.1104970368340168"/>
    <n v="3.2981581849514487"/>
    <n v="1.9812543606017641"/>
    <n v="0.5334718655047348"/>
    <n v="0.89477817480708877"/>
    <n v="-0.81406042468515294"/>
    <n v="0.53068658260134616"/>
    <n v="0.50228284035341142"/>
    <n v="0.3343311047415039"/>
    <n v="65.299431105851511"/>
    <n v="62.071532960760642"/>
    <n v="51.008551792159714"/>
    <n v="34.653531939376379"/>
    <n v="31.177465880621249"/>
    <n v="17.053745471936978"/>
    <n v="35.097501786288454"/>
    <n v="20.12548201948551"/>
    <n v="67.467110710094715"/>
    <n v="163.04698212611558"/>
    <n v="12.244126904320751"/>
    <n v="230.5140928362103"/>
    <n v="0.57341636855042299"/>
    <x v="140"/>
    <x v="140"/>
    <x v="140"/>
    <n v="47.627652728905609"/>
    <n v="21.425943559080999"/>
    <n v="2.2228963964912292"/>
    <n v="69.053596287986608"/>
    <n v="68.972009119228872"/>
    <n v="31.027990880771135"/>
    <n v="52.88122955514001"/>
    <n v="55.096258845971896"/>
    <n v="10.029097613488858"/>
    <n v="7.4686061170662867"/>
    <n v="11.39684594559214"/>
    <n v="11.39684594559214"/>
    <n v="-7.4686061170662867"/>
    <n v="-9.0282165815653244"/>
    <n v="27.428291055965552"/>
    <n v="53.191804198335021"/>
    <n v="97.24019001913328"/>
    <n v="42.184054268745477"/>
    <n v="1.0383008276285908"/>
    <n v="0.91306886674700738"/>
    <n v="0.9771794393330403"/>
    <n v="2.0849761554017174"/>
    <n v="1.444961913449897"/>
    <n v="1.2736521273691999"/>
    <n v="53.217010199760097"/>
    <x v="140"/>
    <n v="25.010074205716926"/>
    <n v="53.943346485821934"/>
    <n v="53.661362001743299"/>
    <n v="98.234558923991528"/>
    <n v="70.544942113338394"/>
    <n v="80.890483068980444"/>
    <n v="3.008305284118479"/>
    <n v="3.0890647690513098"/>
    <n v="2.4643103997885349"/>
    <n v="65.28218329357523"/>
    <m/>
    <m/>
    <x v="140"/>
    <x v="140"/>
    <n v="48.435118023644527"/>
    <n v="61.086552395360663"/>
    <n v="27.732610659439928"/>
    <n v="59.639368206103157"/>
    <n v="1.0827420973588793"/>
    <n v="46.607229620642919"/>
    <n v="101.01484018914473"/>
    <n v="233.66028142228615"/>
    <n v="22.16"/>
    <n v="24.16"/>
    <n v="5.7299999999999999E-3"/>
    <n v="46.32573"/>
    <n v="0.10085999999999999"/>
    <n v="46.9"/>
    <n v="74.7"/>
    <n v="2.407"/>
    <n v="0.79264000000000001"/>
    <n v="124.79964"/>
    <n v="17.161000000000001"/>
    <n v="55.9"/>
    <n v="81.2"/>
    <n v="37.933999999999997"/>
    <n v="0.49000000000000005"/>
    <n v="175.524"/>
    <n v="57.6"/>
    <n v="54.1"/>
    <n v="135.05199999999999"/>
    <x v="140"/>
    <x v="120"/>
    <n v="288.67757399999999"/>
    <n v="-10.700000000000003"/>
    <n v="20.6"/>
    <n v="9.8999999999999915"/>
    <n v="163.87793399999998"/>
    <n v="56.768501871918872"/>
    <n v="0.6548713066101074"/>
    <n v="0.3475314157485962"/>
    <n v="4.7172159862518304E-4"/>
    <n v="1.0028744439573287"/>
    <n v="6.7923536278724668E-3"/>
    <n v="1.022034929037094"/>
    <n v="0.51335060709714897"/>
    <n v="8.3621205222606659E-2"/>
    <n v="2.7536980518341064E-2"/>
    <n v="1.6465437218751906"/>
    <n v="0.4040393066573143"/>
    <n v="1.1143064559698106"/>
    <n v="0.3725473084449768"/>
    <n v="0.68879723298549644"/>
    <n v="8.8973122835159305E-3"/>
    <n v="2.1845483096837999"/>
    <n v="0.43361505889892576"/>
    <n v="0.24864197242259981"/>
    <n v="0.83352813435077644"/>
    <n v="2.0143777522515269"/>
    <n v="0.15127110302925106"/>
    <n v="2.8479058866023039"/>
    <n v="0.58841987013816821"/>
    <n v="0.26470863467454919"/>
    <n v="0.8531285048127174"/>
    <n v="68.972009119228844"/>
    <n v="31.027990880771146"/>
    <n v="1.2013621647271133"/>
    <n v="42.184054268745491"/>
    <n v="1.8450314426449752"/>
    <n v="64.785548262839228"/>
    <n v="0.66335757691850405"/>
    <n v="23.292819472694138"/>
    <n v="1.1816738657264712"/>
    <n v="91.593120534752302"/>
    <n v="101.36485737048248"/>
  </r>
  <r>
    <x v="1"/>
    <n v="301"/>
    <n v="3"/>
    <n v="3382"/>
    <x v="3"/>
    <x v="1"/>
    <n v="4"/>
    <n v="32.5"/>
    <m/>
    <n v="0"/>
    <x v="2"/>
    <n v="13.3"/>
    <n v="13.4"/>
    <n v="9.3333333333333339"/>
    <n v="-9.9999999999999645E-2"/>
    <n v="4.0666666666666664"/>
    <n v="3.9666666666666668"/>
    <n v="2.1860000000000004"/>
    <m/>
    <m/>
    <n v="3.0920000000000001"/>
    <m/>
    <n v="3.6300000000000003"/>
    <n v="3.4300000000000006"/>
    <m/>
    <m/>
    <m/>
    <x v="2"/>
    <x v="9"/>
    <n v="60.6"/>
    <m/>
    <n v="60.3"/>
    <n v="46.8"/>
    <n v="188.91721825521807"/>
    <n v="11868.157485229311"/>
    <n v="213.38290275761969"/>
    <n v="0"/>
    <n v="620.1"/>
    <n v="620.1"/>
    <x v="141"/>
    <n v="1"/>
    <n v="1249.4485467399843"/>
    <n v="1852.5239591516104"/>
    <n v="4.1751374705420272E-2"/>
    <n v="3102.0142572662999"/>
    <n v="2.3272525530243517"/>
    <n v="2327.252553024352"/>
    <n v="4097.8201099764337"/>
    <n v="22.808621366849962"/>
    <m/>
    <n v="6447.881284367636"/>
    <n v="392.6948743126473"/>
    <n v="3919.9901806755688"/>
    <n v="6974.0259230164966"/>
    <n v="1585.0832089552237"/>
    <n v="8.041005498821681"/>
    <n v="12487.14031814611"/>
    <n v="223.05780180675575"/>
    <n v="431.37564526989098"/>
    <n v="323.62503658206248"/>
    <n v="71.853600418957839"/>
    <n v="113.76697340365834"/>
    <n v="149.68641005498824"/>
    <n v="205.4432723600045"/>
    <n v="1.4826732673267327"/>
    <n v="1.760797342192691"/>
    <n v="1.7790927021696257"/>
    <n v="40.27862037749243"/>
    <n v="36.093290964686133"/>
    <n v="31.392216959227266"/>
    <n v="59.720033678509807"/>
    <n v="63.552970801606811"/>
    <n v="55.84966409708678"/>
    <n v="4530.7973291437547"/>
    <n v="4631.3098978790258"/>
    <n v="11257.639650432049"/>
    <n v="10230.535575530241"/>
    <n v="2095.5324234092695"/>
    <n v="21488.175225962292"/>
    <n v="1.0221843003412969"/>
    <n v="21.085072517789165"/>
    <n v="21.552830099241824"/>
    <n v="-2203.5447761194027"/>
    <n v="-533.48978790259207"/>
    <n v="-2737.0345640219957"/>
    <n v="-610.80714846818591"/>
    <n v="2342.7160251374708"/>
    <n v="1731.9088766692848"/>
    <n v="15040.293941594657"/>
    <n v="69.993351149811815"/>
    <n v="3.0538034439086914"/>
    <n v="1.854102611541748"/>
    <n v="7.1945295333862305"/>
    <n v="2.3373974346320554"/>
    <n v="8.6575098037719727"/>
    <n v="2.7007181644439697"/>
    <n v="0.93477153778076172"/>
    <n v="3.7952215671539307"/>
    <n v="3.7952215671539307"/>
    <n v="1.5822782974333507"/>
    <n v="2.3910253047943115"/>
    <n v="2.3626847267150879"/>
    <n v="0.55717325210571289"/>
    <n v="2.0707769393920898"/>
    <n v="2.0707769393920898"/>
    <n v="1.3170706901988438"/>
    <n v="0.90585792064666748"/>
    <n v="0.47409594058990479"/>
    <n v="0.63672828205471677"/>
    <n v="1.2435256242752075"/>
    <n v="0.41426879167556763"/>
    <n v="0.92562493016206793"/>
    <n v="38.15570275021274"/>
    <n v="34.347695106066595"/>
    <n v="3.0038149837762099E-3"/>
    <n v="72.506401671263106"/>
    <n v="0.2014821179366168"/>
    <n v="62.852532432014705"/>
    <n v="38.305256057516011"/>
    <n v="0.86563771728516947"/>
    <n v="0"/>
    <n v="102.02342620681588"/>
    <n v="9.3894338154456136"/>
    <n v="92.617009287552833"/>
    <n v="38.857407037966475"/>
    <n v="32.823537561220903"/>
    <n v="0.16651128756484923"/>
    <n v="164.46446517430508"/>
    <n v="1.9678016357035186"/>
    <n v="4.4600742119635139"/>
    <n v="3.1709677070014473"/>
    <n v="1.6464553121201311"/>
    <n v="2.1260340611098663"/>
    <n v="0.26383739676329443"/>
    <n v="3.9439355746461659E-2"/>
    <n v="0.90019820447089227"/>
    <n v="0.60944650239748754"/>
    <n v="0.41954936071541532"/>
    <n v="52.623908883531335"/>
    <n v="61.605980870122664"/>
    <n v="56.314298161243613"/>
    <n v="47.371948289194748"/>
    <n v="37.545549568062782"/>
    <n v="23.626627792687049"/>
    <n v="41.04258647449636"/>
    <n v="21.956852221982928"/>
    <n v="71.68057554610661"/>
    <n v="127.21933138230963"/>
    <n v="8.6811368496273218"/>
    <n v="198.89990692841624"/>
    <n v="0.53497730304172708"/>
    <x v="141"/>
    <x v="141"/>
    <x v="141"/>
    <n v="21.809945957518345"/>
    <n v="16.348403835533084"/>
    <n v="1.3340718871963915"/>
    <n v="38.158349793051428"/>
    <n v="57.156418125528837"/>
    <n v="42.843581874471155"/>
    <n v="59.793840779412704"/>
    <n v="51.574422813056472"/>
    <n v="16.900554815983547"/>
    <n v="29.764476855538128"/>
    <n v="-0.55215098045046318"/>
    <n v="-0.55215098045046318"/>
    <n v="-29.764476855538128"/>
    <n v="-47.356050271694741"/>
    <n v="-1.4414496528136997"/>
    <n v="-3.3773999346062693"/>
    <n v="96.876480721600359"/>
    <n v="48.706146834179286"/>
    <n v="1.0451096267500226"/>
    <n v="0.92744519694091632"/>
    <n v="0.98587414032678344"/>
    <n v="2.2365093333803268"/>
    <n v="1.7060612342943118"/>
    <n v="1.3359420197006893"/>
    <n v="47.61007143672942"/>
    <x v="141"/>
    <n v="17.893304323717398"/>
    <n v="51.435597600416145"/>
    <n v="88.794601307328676"/>
    <n v="174.95718456783453"/>
    <n v="132.86052671773118"/>
    <n v="92.60227277851007"/>
    <n v="1.745457582351909"/>
    <n v="2.0327468445024159"/>
    <n v="2.5514327627425022"/>
    <n v="53.710311771533782"/>
    <m/>
    <m/>
    <x v="141"/>
    <x v="141"/>
    <n v="57.320729533864309"/>
    <n v="55.685692304024506"/>
    <n v="29.82456140350877"/>
    <n v="76.149182415111653"/>
    <n v="0.78564080167735106"/>
    <n v="20.151342604474952"/>
    <n v="64.478812843676351"/>
    <n v="214.88175225962291"/>
    <n v="16.16"/>
    <n v="23.96"/>
    <n v="5.4000000000000001E-4"/>
    <n v="40.120539999999998"/>
    <n v="3.0099999999999998E-2"/>
    <n v="30.1"/>
    <n v="53"/>
    <n v="0.29500000000000004"/>
    <n v="0"/>
    <n v="83.39500000000001"/>
    <n v="5.0789999999999997"/>
    <n v="50.7"/>
    <n v="90.2"/>
    <n v="20.500999999999998"/>
    <n v="0.10400000000000001"/>
    <n v="161.505"/>
    <n v="58.6"/>
    <n v="59.9"/>
    <n v="145.60300000000001"/>
    <x v="141"/>
    <x v="121"/>
    <n v="277.921738"/>
    <n v="-28.5"/>
    <n v="-6.8999999999999986"/>
    <n v="-35.400000000000006"/>
    <n v="194.52673799999999"/>
    <n v="69.993351149811815"/>
    <n v="0.49349463653564457"/>
    <n v="0.44424298572540283"/>
    <n v="3.8850459480285643E-5"/>
    <n v="0.93777647272052767"/>
    <n v="2.6059104509353636E-3"/>
    <n v="0.81291616749763496"/>
    <n v="0.49542891502380376"/>
    <n v="1.1195903623104098E-2"/>
    <n v="0"/>
    <n v="1.3195409861445428"/>
    <n v="0.12144017523050307"/>
    <n v="1.1978811564445495"/>
    <n v="0.50257027339935301"/>
    <n v="0.42452998034477224"/>
    <n v="2.1536080169677735E-3"/>
    <n v="2.1271350182056423"/>
    <n v="0.5308327414989471"/>
    <n v="0.28398346841335298"/>
    <n v="0.92709548052012936"/>
    <n v="1.6454174127475762"/>
    <n v="0.11227927060782911"/>
    <n v="2.5725128932677053"/>
    <n v="0.28208342599868785"/>
    <n v="0.21144544661045078"/>
    <n v="0.49352887260913858"/>
    <n v="57.156418125528852"/>
    <n v="42.843581874471163"/>
    <n v="1.2529719071231624"/>
    <n v="48.706146834179286"/>
    <n v="1.6347364205471777"/>
    <n v="63.546286777621255"/>
    <n v="0.44537787506206294"/>
    <n v="17.312950159652136"/>
    <n v="1.1893585454851148"/>
    <n v="99.350864278106613"/>
    <n v="108.03511956240307"/>
  </r>
  <r>
    <x v="1"/>
    <n v="302"/>
    <n v="3"/>
    <s v="354A"/>
    <x v="1"/>
    <x v="1"/>
    <n v="4"/>
    <n v="30.5"/>
    <m/>
    <n v="0"/>
    <x v="2"/>
    <n v="11.4"/>
    <n v="12.1"/>
    <n v="5.7"/>
    <n v="-0.69999999999999929"/>
    <n v="6.3999999999999995"/>
    <n v="5.7"/>
    <n v="2.5340000000000003"/>
    <m/>
    <m/>
    <n v="3.7"/>
    <m/>
    <n v="3.8840000000000003"/>
    <n v="3"/>
    <m/>
    <m/>
    <m/>
    <x v="2"/>
    <x v="10"/>
    <n v="53.6"/>
    <m/>
    <n v="54.5"/>
    <n v="29.4"/>
    <n v="175.81354952170418"/>
    <n v="11044.958808052501"/>
    <n v="237.51395734106438"/>
    <n v="0"/>
    <n v="482.9"/>
    <n v="482.9"/>
    <x v="142"/>
    <n v="1"/>
    <n v="1826.0427631578943"/>
    <n v="1421.3347039473681"/>
    <n v="0.14893256578947367"/>
    <n v="3247.5263996710519"/>
    <n v="4.3408986430921042"/>
    <n v="3164.8170230263149"/>
    <n v="4905.0616776315783"/>
    <n v="250.75711348684206"/>
    <n v="18.370508223684208"/>
    <n v="8339.006322368421"/>
    <n v="795.08945312499986"/>
    <n v="3601.9017269736837"/>
    <n v="5665.9128289473674"/>
    <n v="1822.6432154605259"/>
    <n v="7.8513363486842094"/>
    <n v="11098.309107730263"/>
    <n v="339.43199484649125"/>
    <n v="197.09305609727446"/>
    <n v="270.71664510549004"/>
    <n v="89.251617324561366"/>
    <n v="31.220335996240628"/>
    <n v="232.24846491228067"/>
    <n v="54.346510808270651"/>
    <n v="0.77836879432624118"/>
    <n v="1.5498721227621486"/>
    <n v="1.5730337078651684"/>
    <n v="56.228727296654391"/>
    <n v="37.951968144418586"/>
    <n v="32.454508988805017"/>
    <n v="43.766686672395885"/>
    <n v="58.820697430991473"/>
    <n v="51.052036611603391"/>
    <n v="3739.5024671052624"/>
    <n v="3537.1484374999995"/>
    <n v="9073.7165707236836"/>
    <n v="9283.6378316200644"/>
    <n v="1797.0656661184207"/>
    <n v="18357.35440234375"/>
    <n v="0.945887445887446"/>
    <n v="20.370595812149418"/>
    <n v="19.268290843959516"/>
    <n v="-574.68544407894751"/>
    <n v="1367.9132401315787"/>
    <n v="793.22779605263167"/>
    <n v="-137.60074013157873"/>
    <n v="2128.7643914473679"/>
    <n v="1991.1636513157891"/>
    <n v="10018.348079975329"/>
    <n v="54.574029897773556"/>
    <n v="2.938976526260376"/>
    <n v="1.9095523357391357"/>
    <n v="7.9297895431518555"/>
    <n v="2.4886605464946943"/>
    <n v="7.1736240386962891"/>
    <n v="2.435302734375"/>
    <n v="0.71195089817047119"/>
    <n v="2.7435958385467529"/>
    <n v="2.7435958385467529"/>
    <n v="1.4315648146092697"/>
    <n v="2.2090120315551758"/>
    <n v="2.5490813255310059"/>
    <n v="0.61649954319000244"/>
    <n v="1.7221461534500122"/>
    <n v="1.7221461534500122"/>
    <n v="1.426068790939736"/>
    <n v="0.88006412982940674"/>
    <n v="0.50208961963653564"/>
    <n v="0.66886820338931086"/>
    <n v="1.3280198574066162"/>
    <n v="0.55766075849533081"/>
    <n v="1.0022128181900536"/>
    <n v="53.666968168686871"/>
    <n v="27.141130037897895"/>
    <n v="1.181003902832144E-2"/>
    <n v="80.819908245613078"/>
    <n v="0.31139974855629621"/>
    <n v="77.072875499725328"/>
    <n v="34.921630669713601"/>
    <n v="6.8797617304849572"/>
    <n v="0.50401249914488899"/>
    <n v="119.37828039906877"/>
    <n v="17.563621681157496"/>
    <n v="91.815404286264965"/>
    <n v="34.930326708004266"/>
    <n v="31.388580026171063"/>
    <n v="0.13521148692328774"/>
    <n v="158.26952250736358"/>
    <n v="2.570558143563713"/>
    <n v="2.7779458648782005"/>
    <n v="2.6706763538534655"/>
    <n v="1.5603938220692304"/>
    <n v="1.053037770467117"/>
    <n v="0.51870004212104703"/>
    <n v="6.2114559219038161E-4"/>
    <n v="0.50573250109056767"/>
    <n v="0.45309884240452469"/>
    <n v="0.38044080924696894"/>
    <n v="66.403154041689888"/>
    <n v="64.561891193338511"/>
    <n v="58.012056163240914"/>
    <n v="33.58223317380606"/>
    <n v="29.252918163148557"/>
    <n v="22.070153592823985"/>
    <n v="32.910019847079127"/>
    <n v="17.759655135823412"/>
    <n v="60.691205007237691"/>
    <n v="123.28855389362747"/>
    <n v="10.021530024335155"/>
    <n v="183.97975890086516"/>
    <n v="0.53964279627742728"/>
    <x v="142"/>
    <x v="142"/>
    <x v="142"/>
    <n v="44.162855652646201"/>
    <n v="17.161975533890189"/>
    <n v="2.5732967376300406"/>
    <n v="61.324831186536386"/>
    <n v="72.014638765678285"/>
    <n v="27.985361234321722"/>
    <n v="66.054525987031525"/>
    <n v="58.905384439185838"/>
    <n v="17.170671572180854"/>
    <n v="14.742528786539637"/>
    <n v="-8.6960382906653422E-3"/>
    <n v="-8.6960382906653422E-3"/>
    <n v="-14.742528786539637"/>
    <n v="-19.128037835557564"/>
    <n v="-2.4901581409275755E-2"/>
    <n v="-5.067038042032547E-2"/>
    <n v="64.601478501796393"/>
    <n v="35.113361865315831"/>
    <n v="1.131777983078174"/>
    <n v="0.92287820730132508"/>
    <n v="1.0218957210784481"/>
    <n v="2.1988946451547977"/>
    <n v="1.551195816829875"/>
    <n v="1.3955130269405061"/>
    <n v="50.571763382390159"/>
    <x v="142"/>
    <n v="21.894285549283584"/>
    <n v="50.460104345622163"/>
    <n v="52.00086942462687"/>
    <n v="138.77002505778066"/>
    <n v="116.91039238855976"/>
    <n v="107.83192586609894"/>
    <n v="2.1178756183380769"/>
    <n v="2.0830506891817655"/>
    <n v="2.3639393482560491"/>
    <n v="48.739098616005336"/>
    <m/>
    <m/>
    <x v="142"/>
    <x v="142"/>
    <n v="50.855744119720583"/>
    <n v="64.156319843159181"/>
    <n v="50"/>
    <n v="52.398601866588614"/>
    <n v="1.0702963811921755"/>
    <n v="42.103691325812264"/>
    <n v="83.390063223684223"/>
    <n v="183.57354402343751"/>
    <n v="22.56"/>
    <n v="17.559999999999999"/>
    <n v="1.8400000000000001E-3"/>
    <n v="40.121839999999999"/>
    <n v="5.3629999999999997E-2"/>
    <n v="39.1"/>
    <n v="60.6"/>
    <n v="3.0979999999999999"/>
    <n v="0.22696"/>
    <n v="103.02496000000001"/>
    <n v="9.8230000000000004"/>
    <n v="44.5"/>
    <n v="70"/>
    <n v="22.518000000000001"/>
    <n v="9.7000000000000003E-2"/>
    <n v="137.11500000000001"/>
    <n v="46.2"/>
    <n v="43.7"/>
    <n v="112.102"/>
    <x v="142"/>
    <x v="122"/>
    <n v="226.79749000000001"/>
    <n v="-7.1000000000000014"/>
    <n v="16.899999999999999"/>
    <n v="9.7999999999999972"/>
    <n v="123.77253"/>
    <n v="54.574029897773556"/>
    <n v="0.66303310432434082"/>
    <n v="0.33531739015579221"/>
    <n v="1.4590812759399414E-4"/>
    <n v="0.99849640260772698"/>
    <n v="3.8472145719528191E-3"/>
    <n v="0.95220336914062509"/>
    <n v="0.43144224429130551"/>
    <n v="8.49965990781784E-2"/>
    <n v="6.2268651151657101E-3"/>
    <n v="1.4748690776252749"/>
    <n v="0.21699125185966492"/>
    <n v="1.1343411898612976"/>
    <n v="0.43154968023300172"/>
    <n v="0.38779287083387376"/>
    <n v="1.6704817688465118E-3"/>
    <n v="1.9553542226970195"/>
    <n v="0.40658962798118597"/>
    <n v="0.2194131637811661"/>
    <n v="0.74981463336348531"/>
    <n v="1.5231788827498198"/>
    <n v="0.12381184160113336"/>
    <n v="2.272993516113305"/>
    <n v="0.54561374115943906"/>
    <n v="0.21202908051013941"/>
    <n v="0.75764282166957853"/>
    <n v="72.014638765678285"/>
    <n v="27.985361234321715"/>
    <n v="0.79812443848803016"/>
    <n v="35.113361865315809"/>
    <n v="1.274497113505578"/>
    <n v="56.071304404110165"/>
    <n v="0.3176392934162855"/>
    <n v="13.974491839265401"/>
    <n v="0.95685782008929254"/>
    <n v="83.673502038362528"/>
    <n v="99.779206756300539"/>
  </r>
  <r>
    <x v="1"/>
    <n v="303"/>
    <n v="3"/>
    <s v="352HYB"/>
    <x v="0"/>
    <x v="1"/>
    <n v="4"/>
    <n v="34"/>
    <m/>
    <n v="0"/>
    <x v="2"/>
    <n v="12.7"/>
    <n v="12.2"/>
    <n v="5.2222222222222223"/>
    <n v="0.5"/>
    <n v="6.977777777777777"/>
    <n v="7.477777777777777"/>
    <n v="2.6480000000000001"/>
    <m/>
    <m/>
    <n v="3.71"/>
    <m/>
    <n v="4.1159999999999997"/>
    <n v="3.6759999999999997"/>
    <m/>
    <m/>
    <m/>
    <x v="3"/>
    <x v="0"/>
    <n v="59"/>
    <m/>
    <n v="55.7"/>
    <n v="37.5"/>
    <n v="163.60525205756912"/>
    <n v="10278.009144760608"/>
    <n v="228.07081556815959"/>
    <n v="0"/>
    <n v="511.3"/>
    <n v="511.3"/>
    <x v="143"/>
    <n v="1"/>
    <n v="1932.8326143226918"/>
    <n v="1949.8170836928384"/>
    <n v="0.79487316652286455"/>
    <n v="3883.4445711820531"/>
    <n v="3.8206563848144945"/>
    <n v="3065.6967213114749"/>
    <n v="5502.9680759275234"/>
    <n v="117.53252804141499"/>
    <n v="4.8040571613459875"/>
    <n v="8691.0013824417583"/>
    <n v="1114.6058024158756"/>
    <n v="4169.6872303710088"/>
    <n v="6793.7877480586703"/>
    <n v="2075.7569240724761"/>
    <n v="15.795556514236411"/>
    <n v="13055.027459016392"/>
    <n v="320.50378741731367"/>
    <n v="311.71614832675954"/>
    <n v="316.26147889083927"/>
    <n v="75.5242737992522"/>
    <n v="78.856464932823854"/>
    <n v="236.87673281564565"/>
    <n v="92.20140515222478"/>
    <n v="1.0087873462214412"/>
    <n v="1.7950138504155126"/>
    <n v="1.629327902240326"/>
    <n v="49.771087983737367"/>
    <n v="35.274378479619571"/>
    <n v="31.939321793545783"/>
    <n v="50.208443765668264"/>
    <n v="63.317997935716022"/>
    <n v="52.039628176856681"/>
    <n v="3651.6609145815351"/>
    <n v="3592.2152717860217"/>
    <n v="9331.267471958583"/>
    <n v="9903.0163437446063"/>
    <n v="2087.3912855910262"/>
    <n v="19234.283815703191"/>
    <n v="0.98372093023255813"/>
    <n v="18.985167056754452"/>
    <n v="18.676106197691006"/>
    <n v="-585.96419327006015"/>
    <n v="1910.7528041415017"/>
    <n v="1324.7886108714411"/>
    <n v="518.02631578947376"/>
    <n v="3201.5724762726486"/>
    <n v="3719.5987920621224"/>
    <n v="10543.282433261433"/>
    <n v="54.815050741082025"/>
    <n v="2.9025294780731201"/>
    <n v="1.7513662576675415"/>
    <n v="7.8121223449707031"/>
    <n v="2.3255532476758893"/>
    <n v="7.6329789161682129"/>
    <n v="2.7472219467163086"/>
    <n v="0.92740929126739502"/>
    <n v="3.1994774341583252"/>
    <n v="3.1994774341583252"/>
    <n v="1.60131906200944"/>
    <n v="2.3205876350402832"/>
    <n v="2.2345855236053467"/>
    <n v="0.71550005674362183"/>
    <n v="1.64299476146698"/>
    <n v="1.64299476146698"/>
    <n v="1.3492800429891727"/>
    <n v="0.97552573680877686"/>
    <n v="0.52412885427474976"/>
    <n v="0.70520759289551949"/>
    <n v="1.2954235076904297"/>
    <n v="0.54393625259399414"/>
    <n v="1.0090877844615957"/>
    <n v="56.101036392527469"/>
    <n v="34.148438490033662"/>
    <n v="6.2096464256108881E-2"/>
    <n v="90.311571346817246"/>
    <n v="0.29162989631212505"/>
    <n v="84.221493147631151"/>
    <n v="51.035037231630447"/>
    <n v="3.7604267124808786"/>
    <n v="0.15370472480133188"/>
    <n v="139.17066181654383"/>
    <n v="25.865404430304338"/>
    <n v="93.175227229491284"/>
    <n v="48.609555192401018"/>
    <n v="34.1045775232989"/>
    <n v="0.25952016607346057"/>
    <n v="176.14888011126467"/>
    <n v="3.2572726979817719"/>
    <n v="2.6413013067657749"/>
    <n v="2.9599071987740491"/>
    <n v="1.8746971170069122"/>
    <n v="0.63955243441858101"/>
    <n v="1.1257732494397856"/>
    <n v="-0.17324871708781636"/>
    <n v="0.60869532340016019"/>
    <n v="0.60596215199095982"/>
    <n v="0.52170042014145368"/>
    <n v="62.119433374807045"/>
    <n v="60.516700896811692"/>
    <n v="52.895725008661444"/>
    <n v="37.811808587512878"/>
    <n v="36.670830306825266"/>
    <n v="27.595721960705472"/>
    <n v="35.622892042729639"/>
    <n v="18.827836747094661"/>
    <n v="65.804806725641726"/>
    <n v="128.28600168729292"/>
    <n v="11.354077935817426"/>
    <n v="194.09080841293465"/>
    <n v="0.52853195424197119"/>
    <x v="143"/>
    <x v="143"/>
    <x v="143"/>
    <n v="48.598601104901512"/>
    <n v="32.20720048453579"/>
    <n v="1.5089359017166368"/>
    <n v="80.805801589437294"/>
    <n v="60.142465205436665"/>
    <n v="39.857534794563342"/>
    <n v="75.979975696250591"/>
    <n v="57.552335186761646"/>
    <n v="29.781718445306357"/>
    <n v="8.9537340818601336"/>
    <n v="2.4254820392294327"/>
    <n v="2.4254820392294292"/>
    <n v="-8.9537340818601336"/>
    <n v="-10.631174712332882"/>
    <n v="4.7525820902628171"/>
    <n v="7.5308688825470007"/>
    <n v="54.920146596390822"/>
    <n v="28.296108942751363"/>
    <n v="1.1299460332215598"/>
    <n v="1.0482256665017791"/>
    <n v="1.0267411353424192"/>
    <n v="2.0581100152593703"/>
    <n v="1.5276472549594093"/>
    <n v="1.3141384878274955"/>
    <n v="51.486275437298154"/>
    <x v="143"/>
    <n v="28.579229375783605"/>
    <n v="51.022593108456789"/>
    <n v="54.726031293862896"/>
    <n v="137.00099948530303"/>
    <n v="121.01653676991566"/>
    <n v="98.712439868871613"/>
    <n v="2.1186191991135752"/>
    <n v="2.27012110910057"/>
    <n v="2.2637324399779226"/>
    <n v="51.990835804659184"/>
    <m/>
    <m/>
    <x v="143"/>
    <x v="143"/>
    <n v="36.891981995901361"/>
    <n v="61.767850638034737"/>
    <n v="58.880139982502186"/>
    <n v="42.810708786655411"/>
    <n v="1.084859857395172"/>
    <n v="52.222367856937119"/>
    <n v="86.910013824417589"/>
    <n v="192.34283815703193"/>
    <n v="22.759999999999998"/>
    <n v="22.96"/>
    <n v="9.3600000000000003E-3"/>
    <n v="45.72936"/>
    <n v="4.4990000000000002E-2"/>
    <n v="36.1"/>
    <n v="64.8"/>
    <n v="1.3839999999999999"/>
    <n v="5.6569999999999995E-2"/>
    <n v="102.34057"/>
    <n v="13.125"/>
    <n v="49.1"/>
    <n v="80"/>
    <n v="24.443000000000001"/>
    <n v="0.186"/>
    <n v="153.72899999999998"/>
    <n v="43"/>
    <n v="42.3"/>
    <n v="109.88"/>
    <x v="143"/>
    <x v="123"/>
    <n v="226.49260800000002"/>
    <n v="-6.8999999999999986"/>
    <n v="22.5"/>
    <n v="15.600000000000009"/>
    <n v="124.15203800000002"/>
    <n v="54.815050741082025"/>
    <n v="0.66061570920944213"/>
    <n v="0.40211369276046754"/>
    <n v="7.3121465148925783E-4"/>
    <n v="1.0634606166213989"/>
    <n v="3.4340772143840793E-3"/>
    <n v="0.99174712276458743"/>
    <n v="0.6009612207412719"/>
    <n v="4.4280767688751214E-2"/>
    <n v="1.8099443845033644E-3"/>
    <n v="1.6387990555791139"/>
    <n v="0.30457712709903717"/>
    <n v="1.0971814920902252"/>
    <n v="0.57240004539489753"/>
    <n v="0.40159720954537398"/>
    <n v="3.0559702563285832E-3"/>
    <n v="2.0742347172868252"/>
    <n v="0.41947606682777405"/>
    <n v="0.22170650535821912"/>
    <n v="0.77488210307359673"/>
    <n v="1.5106271369628905"/>
    <n v="0.13369953088760375"/>
    <n v="2.2855092400364869"/>
    <n v="0.57227105593681338"/>
    <n v="0.37925471538305278"/>
    <n v="0.95152577131986615"/>
    <n v="60.142465205436665"/>
    <n v="39.857534794563335"/>
    <n v="0.64671018445737305"/>
    <n v="28.296108942751363"/>
    <n v="1.222048623415088"/>
    <n v="53.469423881899445"/>
    <n v="0.21127452274966174"/>
    <n v="9.2440896343210088"/>
    <n v="1.0107741006654263"/>
    <n v="80.896774161757193"/>
    <n v="99.099405958378057"/>
  </r>
  <r>
    <x v="1"/>
    <n v="304"/>
    <n v="3"/>
    <s v="34N42"/>
    <x v="4"/>
    <x v="1"/>
    <n v="4"/>
    <n v="32.5"/>
    <m/>
    <n v="1"/>
    <x v="2"/>
    <n v="11.5"/>
    <n v="11.2"/>
    <n v="8.8000000000000007"/>
    <n v="0.30000000000000071"/>
    <n v="2.3999999999999986"/>
    <n v="2.6999999999999993"/>
    <n v="2.5060000000000002"/>
    <m/>
    <m/>
    <n v="3.5760000000000005"/>
    <m/>
    <n v="3.6700000000000004"/>
    <n v="3.7359999999999998"/>
    <m/>
    <m/>
    <m/>
    <x v="5"/>
    <x v="10"/>
    <n v="53.6"/>
    <m/>
    <n v="57.6"/>
    <n v="44.1"/>
    <n v="259.5707185819013"/>
    <n v="16306.751682752205"/>
    <n v="286.1394148296593"/>
    <n v="0"/>
    <n v="499"/>
    <n v="499"/>
    <x v="144"/>
    <n v="1"/>
    <n v="2367.1730526315791"/>
    <n v="1554.907789473684"/>
    <n v="1.0915850526315789"/>
    <n v="3923.1724271578951"/>
    <n v="14.944023157894735"/>
    <n v="3622.0399999999995"/>
    <n v="5702.4336842105267"/>
    <n v="276.50172631578948"/>
    <n v="8.3389804210526304"/>
    <n v="9609.3143909473674"/>
    <n v="1378.8617263157894"/>
    <n v="4649.8042105263157"/>
    <n v="7393.2715789473687"/>
    <n v="3689.3419789473683"/>
    <n v="8.5370736842105259"/>
    <n v="15740.95484210526"/>
    <n v="379.07613091929818"/>
    <n v="437.97431793984953"/>
    <n v="407.50973844646086"/>
    <n v="83.657796491228027"/>
    <n v="73.411729323308307"/>
    <n v="276.50172631578954"/>
    <n v="120.77413533834586"/>
    <n v="0.6568627450980391"/>
    <n v="1.5743707093821513"/>
    <n v="1.590017825311943"/>
    <n v="60.338236378421307"/>
    <n v="37.693011724251726"/>
    <n v="29.539530842745442"/>
    <n v="39.63393958190418"/>
    <n v="59.342773607059939"/>
    <n v="46.968380591317178"/>
    <n v="3613.7515789473682"/>
    <n v="3638.6168421052625"/>
    <n v="8502.4280842105254"/>
    <n v="11834.503309810525"/>
    <n v="1250.0596631578946"/>
    <n v="20336.931394021052"/>
    <n v="1.0068807339449539"/>
    <n v="17.769404385215122"/>
    <n v="17.891670929150088"/>
    <n v="8.2884210526312927"/>
    <n v="2063.8168421052642"/>
    <n v="2072.1052631578959"/>
    <n v="1036.0526315789475"/>
    <n v="3754.6547368421061"/>
    <n v="4790.7073684210536"/>
    <n v="10727.617003073685"/>
    <n v="52.749437932546428"/>
    <n v="3.0179569721221924"/>
    <n v="1.7935672998428345"/>
    <n v="7.9274487495422363"/>
    <n v="2.5340491281038826"/>
    <n v="5.2306365966796875"/>
    <n v="2.6639139652252197"/>
    <n v="0.69664716720581055"/>
    <n v="2.747276782989502"/>
    <n v="2.747276782989502"/>
    <n v="1.4989543359021056"/>
    <n v="2.1890120506286621"/>
    <n v="2.789970874786377"/>
    <n v="0.51027148962020874"/>
    <n v="1.4228720664978027"/>
    <n v="1.4228720664978027"/>
    <n v="1.3980729283965871"/>
    <n v="0.79899615049362183"/>
    <n v="0.30210104584693909"/>
    <n v="0.49882511395302787"/>
    <n v="1.1272197961807251"/>
    <n v="0.2036871612071991"/>
    <n v="0.86450166576936427"/>
    <n v="71.44026418409247"/>
    <n v="27.888317654709059"/>
    <n v="8.6534845605032065E-2"/>
    <n v="99.415116684406556"/>
    <n v="0.78166754431312946"/>
    <n v="96.488029386043536"/>
    <n v="39.725842722842572"/>
    <n v="7.596267731638858"/>
    <n v="0.22909487304561912"/>
    <n v="144.03923471357058"/>
    <n v="30.183449350559034"/>
    <n v="129.72818320827483"/>
    <n v="37.725757017562266"/>
    <n v="52.494616456019351"/>
    <n v="0.12147163674896641"/>
    <n v="220.07002831860541"/>
    <n v="2.9749412019442683"/>
    <n v="5.4307709717882018"/>
    <n v="4.1605141942827188"/>
    <n v="1.6698510134634044"/>
    <n v="2.3742967015879493"/>
    <n v="0.7891683378755675"/>
    <n v="-0.14286326466287896"/>
    <n v="0.39037254373590241"/>
    <n v="0.41171783666450024"/>
    <n v="0.29080617707406464"/>
    <n v="71.860564637146382"/>
    <n v="66.98732437583061"/>
    <n v="58.948592045647139"/>
    <n v="28.052391411701066"/>
    <n v="27.579876275960125"/>
    <n v="17.142614696693258"/>
    <n v="28.873736004191947"/>
    <n v="10.992299534362866"/>
    <n v="42.412246579837401"/>
    <n v="133.40086408784737"/>
    <n v="2.5462110412825911"/>
    <n v="175.81311066768478"/>
    <n v="0.38070236330923651"/>
    <x v="144"/>
    <x v="144"/>
    <x v="144"/>
    <n v="67.614293381851581"/>
    <n v="28.733543188479707"/>
    <n v="2.3531484766194981"/>
    <n v="96.347836570331282"/>
    <n v="70.177282426570116"/>
    <n v="29.822717573429902"/>
    <n v="125.0416936459997"/>
    <n v="100.85444720408287"/>
    <n v="26.733457483199402"/>
    <n v="33.240153822231292"/>
    <n v="2.0000857052803056"/>
    <n v="2.0000857052803056"/>
    <n v="-33.240153822231292"/>
    <n v="-34.450028706917813"/>
    <n v="5.0347219044147442"/>
    <n v="6.9608042842492557"/>
    <n v="31.773875954114203"/>
    <n v="18.072529308790838"/>
    <n v="1.2358960662962473"/>
    <n v="1.0183701819653304"/>
    <n v="1.1401248360881624"/>
    <n v="2.0503739733535693"/>
    <n v="1.4719149897037505"/>
    <n v="1.2262454813224315"/>
    <n v="58.192177966877566"/>
    <x v="144"/>
    <n v="19.214674739651205"/>
    <n v="67.312973787146348"/>
    <n v="34.239724984528934"/>
    <n v="105.86467251365875"/>
    <n v="98.728893109960168"/>
    <n v="78.928054469299681"/>
    <n v="2.850768722429867"/>
    <n v="2.6982111125851094"/>
    <n v="3.5348278803344635"/>
    <n v="62.131142376505267"/>
    <m/>
    <m/>
    <x v="144"/>
    <x v="144"/>
    <n v="27.670399873083714"/>
    <n v="77.742896500881372"/>
    <n v="23.478260869565212"/>
    <n v="23.818343435309696"/>
    <n v="1.2741740611092611"/>
    <n v="56.118075563788175"/>
    <n v="96.093143909473682"/>
    <n v="203.3693139402105"/>
    <n v="28.560000000000002"/>
    <n v="18.759999999999998"/>
    <n v="1.3170000000000001E-2"/>
    <n v="47.33317000000001"/>
    <n v="0.18029999999999999"/>
    <n v="43.7"/>
    <n v="68.8"/>
    <n v="3.3359999999999999"/>
    <n v="0.10061"/>
    <n v="115.93661"/>
    <n v="16.636000000000003"/>
    <n v="56.1"/>
    <n v="89.2"/>
    <n v="44.512"/>
    <n v="0.10300000000000001"/>
    <n v="189.91499999999999"/>
    <n v="43.6"/>
    <n v="43.9"/>
    <n v="102.58199999999999"/>
    <x v="144"/>
    <x v="124"/>
    <n v="245.365568"/>
    <n v="0.10000000000000142"/>
    <n v="24.9"/>
    <n v="25"/>
    <n v="129.42895799999999"/>
    <n v="52.749437932546428"/>
    <n v="0.86192851123809822"/>
    <n v="0.33647322545051567"/>
    <n v="1.0440450003147126E-3"/>
    <n v="1.1994457816889286"/>
    <n v="9.4308377838134751E-3"/>
    <n v="1.1641304028034209"/>
    <n v="0.47929325103759762"/>
    <n v="9.164915348052978E-2"/>
    <n v="2.7640351713657382E-3"/>
    <n v="1.737836842492914"/>
    <n v="0.36416404474258429"/>
    <n v="1.5651736607551576"/>
    <n v="0.45516216874122623"/>
    <n v="0.63334881423950196"/>
    <n v="1.4655582284927369E-3"/>
    <n v="2.6551502019643785"/>
    <n v="0.34836232161521913"/>
    <n v="0.13262235912680626"/>
    <n v="0.51170477839529505"/>
    <n v="1.609484644189167"/>
    <n v="3.072009765326977E-2"/>
    <n v="2.1211894225844623"/>
    <n v="0.81576808118820177"/>
    <n v="0.34667089191079137"/>
    <n v="1.1624389730989932"/>
    <n v="70.177282426570116"/>
    <n v="29.822717573429884"/>
    <n v="0.38335258009154827"/>
    <n v="18.072529308790848"/>
    <n v="0.92174364089553373"/>
    <n v="43.454093777842765"/>
    <n v="-0.53396077937991615"/>
    <n v="-25.172706109826677"/>
    <n v="1.4557044202754499"/>
    <n v="57.269489598634451"/>
    <n v="115.67357699768559"/>
  </r>
  <r>
    <x v="1"/>
    <n v="305"/>
    <n v="3"/>
    <n v="3390"/>
    <x v="2"/>
    <x v="1"/>
    <n v="4"/>
    <n v="33.5"/>
    <m/>
    <n v="0"/>
    <x v="1"/>
    <n v="13.8"/>
    <n v="13.8"/>
    <n v="6.8"/>
    <n v="0"/>
    <n v="7.0000000000000009"/>
    <n v="7.0000000000000009"/>
    <n v="3.31"/>
    <m/>
    <m/>
    <n v="3.9340000000000002"/>
    <m/>
    <n v="4.7919999999999998"/>
    <n v="3.5420000000000003"/>
    <m/>
    <m/>
    <m/>
    <x v="3"/>
    <x v="6"/>
    <n v="55.6"/>
    <m/>
    <n v="54.9"/>
    <n v="41.6"/>
    <n v="200.25667030065458"/>
    <n v="12580.524541627723"/>
    <n v="222.89405593018645"/>
    <n v="0"/>
    <n v="504.2"/>
    <n v="504.2"/>
    <x v="145"/>
    <n v="1"/>
    <n v="1923.1726973684206"/>
    <n v="1809.8544407894733"/>
    <n v="9.7129934210526282E-3"/>
    <n v="3733.0368511513147"/>
    <n v="4.4064613486842097"/>
    <n v="2824.8622532894733"/>
    <n v="5212.6398026315783"/>
    <n v="62.729749177631568"/>
    <m/>
    <n v="8100.2318050986833"/>
    <n v="504.91377467105258"/>
    <n v="4022.7981085526308"/>
    <n v="7090.4851973684199"/>
    <n v="1724.7848067434209"/>
    <n v="4.5327302631578945"/>
    <n v="12842.600842927626"/>
    <n v="291.14633026315789"/>
    <n v="338.74064555921024"/>
    <n v="314.12289626814868"/>
    <n v="60.112637061403511"/>
    <n v="85.566846804511243"/>
    <n v="226.85235745614034"/>
    <n v="134.13181390977439"/>
    <n v="0.94107744107744107"/>
    <n v="1.845272206303725"/>
    <n v="1.7625754527162978"/>
    <n v="51.517645660939301"/>
    <n v="34.873844616537596"/>
    <n v="31.323858443891222"/>
    <n v="48.482094148931097"/>
    <n v="64.351736197851608"/>
    <n v="55.210663977562803"/>
    <n v="4986.0032894736833"/>
    <n v="3877.1032072368416"/>
    <n v="10140.122306743418"/>
    <n v="9096.4759759662811"/>
    <n v="1277.0158100328943"/>
    <n v="19236.598282709703"/>
    <n v="0.77759740259740251"/>
    <n v="25.919360669683567"/>
    <n v="20.154827533731218"/>
    <n v="-2161.14103618421"/>
    <n v="1335.5365953947367"/>
    <n v="-825.6044407894733"/>
    <n v="-963.20518092105249"/>
    <n v="3213.3819901315783"/>
    <n v="2250.1768092105258"/>
    <n v="11136.36647761102"/>
    <n v="57.891558132815213"/>
    <n v="3.3808221817016602"/>
    <n v="1.9967911243438721"/>
    <m/>
    <n v="2.7098061448573949"/>
    <n v="7.6726632118225098"/>
    <n v="2.9573783874511719"/>
    <n v="0.96110939979553223"/>
    <n v="3.5764932632446289"/>
    <n v="3.5764932632446289"/>
    <n v="1.6775391790946066"/>
    <n v="2.4351935386657715"/>
    <n v="2.5181362628936768"/>
    <n v="0.71211761236190796"/>
    <n v="1.8973919153213501"/>
    <n v="1.8973919153213501"/>
    <n v="1.4374351834340249"/>
    <n v="1.0548141002655029"/>
    <n v="0.67791682481765747"/>
    <n v="0.85058642341128832"/>
    <n v="1.123093843460083"/>
    <n v="0.57743239402770996"/>
    <n v="0.9794479384939454"/>
    <n v="65.0190491450617"/>
    <n v="36.139012837227625"/>
    <n v="0"/>
    <n v="101.15806198228933"/>
    <n v="0.33809293884367136"/>
    <n v="83.54186575404907"/>
    <n v="50.099171120575377"/>
    <n v="2.2435252533882459"/>
    <n v="0"/>
    <n v="135.88456212801267"/>
    <n v="12.295627616622925"/>
    <n v="101.29953795446472"/>
    <n v="50.492593892374508"/>
    <n v="32.725927479840635"/>
    <n v="8.6003657556482038E-2"/>
    <n v="184.60406298423635"/>
    <n v="2.3151000097148899"/>
    <n v="3.4799643468731198"/>
    <n v="2.8774483104119666"/>
    <n v="1.2348544405991579"/>
    <n v="1.2684051571725468"/>
    <n v="0.93067721888985011"/>
    <n v="2.8101626557080754E-2"/>
    <n v="0.55582192161252852"/>
    <n v="0.59968939726662962"/>
    <n v="0.49844841261834277"/>
    <n v="64.274708185339875"/>
    <n v="61.480027197899666"/>
    <n v="54.873948231093308"/>
    <n v="35.725291814660125"/>
    <n v="36.868920454244453"/>
    <n v="27.351832389889573"/>
    <n v="52.593065737070212"/>
    <n v="26.28353495740356"/>
    <n v="86.250503658459081"/>
    <n v="102.16196165790281"/>
    <n v="7.3739029639852944"/>
    <n v="188.41246531636187"/>
    <n v="0.4997528588427127"/>
    <x v="145"/>
    <x v="145"/>
    <x v="145"/>
    <n v="30.948800016978858"/>
    <n v="23.815636163171817"/>
    <n v="1.2995159904583053"/>
    <n v="54.764436180150675"/>
    <n v="56.512587685867977"/>
    <n v="43.487412314132023"/>
    <n v="65.541628188380145"/>
    <n v="48.706472217394513"/>
    <n v="24.209058934970948"/>
    <n v="17.757672200415655"/>
    <n v="-0.39342277179913054"/>
    <n v="-0.39342277179913054"/>
    <n v="-17.757672200415655"/>
    <n v="-21.256015819295946"/>
    <n v="-0.78528798580772241"/>
    <n v="-1.6519515544477215"/>
    <n v="52.5279031883492"/>
    <n v="27.879208045046283"/>
    <n v="1.2975447617784233"/>
    <n v="1.06988675338151"/>
    <n v="1.0872037906235701"/>
    <n v="2.088410530934838"/>
    <n v="1.5679595749667297"/>
    <n v="1.3221395986943516"/>
    <n v="47.287341775715113"/>
    <x v="145"/>
    <n v="13.853833128138941"/>
    <n v="48.279586813390829"/>
    <n v="49.190247389669089"/>
    <n v="172.11142839794101"/>
    <n v="139.26342763860316"/>
    <n v="119.12106625018082"/>
    <n v="1.9643217264369093"/>
    <n v="2.1235858097114657"/>
    <n v="2.1139302578143724"/>
    <n v="47.756498873822977"/>
    <m/>
    <m/>
    <x v="145"/>
    <x v="145"/>
    <n v="52.463013597861895"/>
    <n v="48.081633145541709"/>
    <n v="50.724637681159422"/>
    <n v="51.416302443607073"/>
    <n v="0.94343426766383676"/>
    <n v="28.163780146079354"/>
    <n v="81.00231805098683"/>
    <n v="192.36598282709701"/>
    <n v="23.759999999999998"/>
    <n v="22.36"/>
    <n v="1.1999999999999999E-4"/>
    <n v="46.12012"/>
    <n v="5.4440000000000002E-2"/>
    <n v="34.9"/>
    <n v="64.400000000000006"/>
    <n v="0.77500000000000002"/>
    <n v="0"/>
    <n v="100.075"/>
    <n v="6.2380000000000004"/>
    <n v="49.7"/>
    <n v="87.6"/>
    <n v="21.309000000000001"/>
    <n v="5.6000000000000008E-2"/>
    <n v="158.66499999999999"/>
    <n v="61.6"/>
    <n v="47.9"/>
    <n v="125.277"/>
    <x v="145"/>
    <x v="125"/>
    <n v="237.66018300000002"/>
    <n v="-26.700000000000003"/>
    <n v="16.500000000000007"/>
    <n v="-10.199999999999989"/>
    <n v="137.58518300000003"/>
    <n v="57.891558132815213"/>
    <n v="0.80328335037231435"/>
    <n v="0.44648249540328983"/>
    <n v="0"/>
    <n v="1.2497658457756042"/>
    <n v="4.1769978525161748E-3"/>
    <n v="1.032125057220459"/>
    <n v="0.61895445346832278"/>
    <n v="2.7717822790145875E-2"/>
    <n v="0"/>
    <n v="1.6787973334789275"/>
    <n v="0.15190737294197082"/>
    <n v="1.2515137226581574"/>
    <n v="0.62381502842903136"/>
    <n v="0.40431524323582646"/>
    <n v="1.0625394725799562E-3"/>
    <n v="2.2807065337955952"/>
    <n v="0.64976548576354987"/>
    <n v="0.32472215908765795"/>
    <n v="1.0655891536569597"/>
    <n v="1.2621686093574787"/>
    <n v="9.1101508805751782E-2"/>
    <n v="2.3277577630144384"/>
    <n v="0.38235957145690913"/>
    <n v="0.29423229438066484"/>
    <n v="0.6765918658375738"/>
    <n v="56.512587685867977"/>
    <n v="43.487412314132044"/>
    <n v="0.64896042953551092"/>
    <n v="27.879208045046294"/>
    <n v="1.0779919172388341"/>
    <n v="46.310313485662626"/>
    <n v="4.7051229218843194E-2"/>
    <n v="2.0213112363509858"/>
    <n v="1.0309406880199909"/>
    <n v="85.407916917502675"/>
    <n v="102.09833118212048"/>
  </r>
  <r>
    <x v="1"/>
    <n v="306"/>
    <n v="3"/>
    <n v="1311"/>
    <x v="6"/>
    <x v="1"/>
    <n v="4"/>
    <n v="32"/>
    <m/>
    <n v="0"/>
    <x v="2"/>
    <n v="13.2"/>
    <n v="12.8"/>
    <n v="10.3"/>
    <n v="0.39999999999999858"/>
    <n v="2.5"/>
    <n v="2.8999999999999986"/>
    <n v="2.4839999999999995"/>
    <m/>
    <m/>
    <n v="3.5880000000000001"/>
    <m/>
    <n v="4.6019999999999994"/>
    <n v="4.0119999999999996"/>
    <m/>
    <m/>
    <m/>
    <x v="2"/>
    <x v="6"/>
    <n v="56.5"/>
    <m/>
    <n v="55.1"/>
    <n v="49.9"/>
    <n v="306.29350338446056"/>
    <n v="19241.970469618584"/>
    <n v="330.57248758119994"/>
    <n v="0"/>
    <n v="523.4"/>
    <n v="523.4"/>
    <x v="146"/>
    <n v="1"/>
    <n v="1766.0712550607284"/>
    <n v="1734.192712550607"/>
    <n v="8.6869028340080964E-2"/>
    <n v="3500.3508366396754"/>
    <n v="4.3681572874493924"/>
    <n v="3052.3704453441292"/>
    <n v="5307.7773279352223"/>
    <n v="93.882307692307677"/>
    <n v="10.193163967611333"/>
    <n v="8464.2232449392704"/>
    <n v="568.39441295546544"/>
    <n v="4518.7834008097161"/>
    <n v="7156.7327935222656"/>
    <n v="2631.5736842105257"/>
    <n v="7.0929757085020242"/>
    <n v="14314.182854251012"/>
    <n v="330.924827219973"/>
    <n v="417.85425780798153"/>
    <n v="372.89075922797713"/>
    <n v="85.753279352226713"/>
    <n v="104.74378253325621"/>
    <n v="238.23897435897433"/>
    <n v="132.06824754193167"/>
    <n v="0.98194945848375459"/>
    <n v="1.7389033942558747"/>
    <n v="1.5837742504409169"/>
    <n v="50.454121243348013"/>
    <n v="36.062026685899745"/>
    <n v="31.568573957875156"/>
    <n v="49.543397033179275"/>
    <n v="62.708380607857009"/>
    <n v="49.997494557622382"/>
    <n v="3666.0323886639671"/>
    <n v="4056.5445344129553"/>
    <n v="9076.4586234817798"/>
    <n v="13789.194264777328"/>
    <n v="1353.8817004048583"/>
    <n v="22865.652888259108"/>
    <n v="1.1065217391304349"/>
    <n v="16.032922421149738"/>
    <n v="17.74077720079395"/>
    <n v="-613.66194331983797"/>
    <n v="1251.232793522267"/>
    <n v="637.57085020242994"/>
    <n v="852.75101214574897"/>
    <n v="3100.1882591093104"/>
    <n v="3952.9392712550593"/>
    <n v="14401.429643319838"/>
    <n v="62.98280531807854"/>
    <n v="3.2229795455932617"/>
    <n v="1.8258463144302368"/>
    <n v="7.4620218276977539"/>
    <n v="2.5308974831030109"/>
    <n v="7.5496621131896973"/>
    <n v="2.8380289077758789"/>
    <n v="0.78138798475265503"/>
    <n v="3.5680663585662842"/>
    <n v="3.5680663585662842"/>
    <n v="1.5573191772772954"/>
    <n v="2.6146011352539062"/>
    <n v="2.1764645576477051"/>
    <n v="0.54575270414352417"/>
    <n v="1.6196496486663818"/>
    <n v="1.6196496486663818"/>
    <n v="1.2585066086243371"/>
    <n v="0.93229085206985474"/>
    <n v="0.32764995098114014"/>
    <n v="0.61559668651631005"/>
    <n v="1.1045993566513062"/>
    <n v="0.62080961465835571"/>
    <n v="0.91049107888017777"/>
    <n v="56.920115311209479"/>
    <n v="31.663693727223009"/>
    <n v="6.4821858562457892E-3"/>
    <n v="88.590291224288734"/>
    <n v="0.32978111577510161"/>
    <n v="86.627155611273722"/>
    <n v="41.474334297911355"/>
    <n v="3.3497830374149169"/>
    <n v="0.36369885440184024"/>
    <n v="131.81497180100183"/>
    <n v="14.861246773853376"/>
    <n v="98.349719155491101"/>
    <n v="39.058062748974145"/>
    <n v="42.622273930712737"/>
    <n v="0.11488135614274483"/>
    <n v="180.14493719132074"/>
    <n v="2.881645371780873"/>
    <n v="3.452140385022779"/>
    <n v="3.1570567574838622"/>
    <n v="1.9804693533376161"/>
    <n v="0.8373259674440986"/>
    <n v="0.65404270471255643"/>
    <n v="-0.17259082492408645"/>
    <n v="0.55628302146090991"/>
    <n v="0.47876828005321065"/>
    <n v="0.39713446143372583"/>
    <n v="64.250963084771683"/>
    <n v="65.718752906197054"/>
    <n v="54.594772791777089"/>
    <n v="35.741719876570173"/>
    <n v="31.464054296141903"/>
    <n v="21.681465689759023"/>
    <n v="34.178084593432153"/>
    <n v="13.291266178532167"/>
    <n v="55.874378539177719"/>
    <n v="152.31535113612918"/>
    <n v="8.4050277672133955"/>
    <n v="208.18972967530689"/>
    <n v="0.3888827105626127"/>
    <x v="146"/>
    <x v="146"/>
    <x v="146"/>
    <n v="52.449071017841568"/>
    <n v="28.183068119379186"/>
    <n v="1.8610135275433919"/>
    <n v="80.632139137220747"/>
    <n v="65.047351563603073"/>
    <n v="34.952648436396935"/>
    <n v="81.533403365287541"/>
    <n v="64.171634562058955"/>
    <n v="25.766796570441976"/>
    <n v="11.722563544217387"/>
    <n v="2.4162715489372104"/>
    <n v="2.4162715489372104"/>
    <n v="-11.72256354421738"/>
    <n v="-13.532204147185222"/>
    <n v="5.8259441407330641"/>
    <n v="8.5734865299343994"/>
    <n v="76.374757874305061"/>
    <n v="36.685170778318067"/>
    <n v="1.1833600943970282"/>
    <n v="1.0094991209357933"/>
    <n v="0.99085524101683575"/>
    <n v="2.1387382379094082"/>
    <n v="1.5426652138475163"/>
    <n v="1.2701215642083419"/>
    <n v="60.305272419567366"/>
    <x v="146"/>
    <n v="33.573616548582997"/>
    <n v="66.233787258780652"/>
    <n v="59.107271408975116"/>
    <n v="140.65117660921243"/>
    <n v="117.54798653200442"/>
    <n v="101.84157087890895"/>
    <n v="2.2914700205800922"/>
    <n v="2.4143577372149867"/>
    <n v="2.137108195469168"/>
    <n v="72.393269890080973"/>
    <m/>
    <m/>
    <x v="146"/>
    <x v="146"/>
    <n v="32.04696688573857"/>
    <n v="65.248416683939354"/>
    <n v="21.969696969696962"/>
    <n v="50.142521620192085"/>
    <n v="1.1058984955153668"/>
    <n v="56.801161258621434"/>
    <n v="84.642232449392694"/>
    <n v="228.65652888259109"/>
    <n v="22.16"/>
    <n v="21.759999999999998"/>
    <n v="1.09E-3"/>
    <n v="43.92109"/>
    <n v="5.4810000000000005E-2"/>
    <n v="38.299999999999997"/>
    <n v="66.599999999999994"/>
    <n v="1.1779999999999999"/>
    <n v="0.12789999999999999"/>
    <n v="106.2059"/>
    <n v="7.1319999999999997"/>
    <n v="56.7"/>
    <n v="89.8"/>
    <n v="33.019999999999996"/>
    <n v="8.8999999999999996E-2"/>
    <n v="179.60900000000001"/>
    <n v="46"/>
    <n v="50.9"/>
    <n v="113.88800000000001"/>
    <x v="146"/>
    <x v="126"/>
    <n v="286.90964000000002"/>
    <n v="-7.7000000000000028"/>
    <n v="15.699999999999996"/>
    <n v="7.9999999999999858"/>
    <n v="180.70374000000004"/>
    <n v="62.982805318078547"/>
    <n v="0.71421226730346676"/>
    <n v="0.3973041580200195"/>
    <n v="8.133603792190552E-5"/>
    <n v="1.1115977613614081"/>
    <n v="4.1379698042392742E-3"/>
    <n v="1.0869650716781616"/>
    <n v="0.52040439784526815"/>
    <n v="4.2031821703910822E-2"/>
    <n v="4.563556872606277E-3"/>
    <n v="1.6539648480999469"/>
    <n v="0.1864733529663086"/>
    <n v="1.2340554041862488"/>
    <n v="0.49008592832088471"/>
    <n v="0.53480831398963924"/>
    <n v="1.4414881873130796E-3"/>
    <n v="2.2603911346840859"/>
    <n v="0.42885379195213319"/>
    <n v="0.16677382504940033"/>
    <n v="0.70109075433969525"/>
    <n v="1.9111959223075394"/>
    <n v="0.10546313733816147"/>
    <n v="2.6122866766472344"/>
    <n v="0.65811127972602845"/>
    <n v="0.35363057279586785"/>
    <n v="1.0117418525218962"/>
    <n v="65.047351563603087"/>
    <n v="34.952648436396927"/>
    <n v="0.95832182854728742"/>
    <n v="36.685170778318067"/>
    <n v="1.5006889152858263"/>
    <n v="57.447328759946849"/>
    <n v="0.35189554196314843"/>
    <n v="13.470785772057464"/>
    <n v="1.1487933733226778"/>
    <n v="78.520935387614514"/>
    <n v="109.8308399935022"/>
  </r>
  <r>
    <x v="1"/>
    <n v="307"/>
    <n v="3"/>
    <n v="3335"/>
    <x v="5"/>
    <x v="1"/>
    <n v="4"/>
    <n v="32"/>
    <m/>
    <n v="0"/>
    <x v="2"/>
    <n v="11.9"/>
    <n v="11.3"/>
    <n v="8.3000000000000007"/>
    <n v="0.59999999999999964"/>
    <n v="3"/>
    <n v="3.5999999999999996"/>
    <n v="1.9120000000000001"/>
    <m/>
    <m/>
    <n v="3.3560000000000003"/>
    <m/>
    <n v="3.3059999999999996"/>
    <n v="3.2"/>
    <m/>
    <m/>
    <m/>
    <x v="2"/>
    <x v="6"/>
    <n v="59.7"/>
    <m/>
    <n v="60.7"/>
    <n v="44.6"/>
    <n v="221.5725672028392"/>
    <n v="13919.631816816765"/>
    <n v="271.0446280344558"/>
    <n v="0"/>
    <n v="510.8"/>
    <n v="510.8"/>
    <x v="147"/>
    <n v="1"/>
    <n v="1720.6762105263156"/>
    <n v="1803.5604210526317"/>
    <n v="0.49979178947368419"/>
    <n v="3524.7364233684211"/>
    <n v="4.3903766315789463"/>
    <n v="3588.8863157894734"/>
    <n v="5586.3957894736832"/>
    <n v="138.66528421052632"/>
    <n v="44.127553684210525"/>
    <n v="9358.0749431578952"/>
    <n v="992.62130526315786"/>
    <n v="4865.3031578947366"/>
    <n v="6796.5052631578947"/>
    <n v="2922.4972631578948"/>
    <n v="32.324842105263151"/>
    <n v="14616.630526315788"/>
    <n v="388.88923465263161"/>
    <n v="375.61111308270665"/>
    <n v="382.4791069981851"/>
    <n v="124.54734035087719"/>
    <n v="91.172631578947374"/>
    <n v="252.18902456140344"/>
    <n v="86.436390977443679"/>
    <n v="1.0481695568400773"/>
    <n v="1.5565819861431869"/>
    <n v="1.3969335604770017"/>
    <n v="48.817159748981972"/>
    <n v="38.350690046711669"/>
    <n v="33.286078820527358"/>
    <n v="51.168660700281684"/>
    <n v="59.695993282872195"/>
    <n v="46.498440601077405"/>
    <n v="3497.713684210526"/>
    <n v="4102.7684210526313"/>
    <n v="9541.1330105263169"/>
    <n v="11475.285462147369"/>
    <n v="1940.6509052631582"/>
    <n v="21016.418472673686"/>
    <n v="1.1729857819905214"/>
    <n v="16.642767599809556"/>
    <n v="19.521729767549122"/>
    <n v="91.172631578947403"/>
    <n v="1483.6273684210519"/>
    <n v="1574.7999999999993"/>
    <n v="1367.5894736842106"/>
    <n v="2693.7368421052633"/>
    <n v="4061.3263157894739"/>
    <n v="11658.343529515791"/>
    <n v="55.472551351574928"/>
    <n v="3.1267352104187012"/>
    <n v="1.8711442947387695"/>
    <n v="7.5943217277526855"/>
    <n v="2.484899638687792"/>
    <n v="7.6791896820068359"/>
    <n v="2.6944417953491211"/>
    <n v="0.76236802339553833"/>
    <n v="3.4355001449584961"/>
    <n v="3.4355001449584961"/>
    <n v="1.555546382504005"/>
    <n v="2.4039840698242188"/>
    <n v="1.8014817237854004"/>
    <n v="0.50663715600967407"/>
    <n v="1.805851936340332"/>
    <n v="1.805851936340332"/>
    <n v="1.2002826510322036"/>
    <n v="0.85537970066070557"/>
    <n v="0.47918239235877991"/>
    <n v="0.61778178027867203"/>
    <n v="1.3230316638946533"/>
    <n v="0.48256513476371765"/>
    <n v="1.0028589877563561"/>
    <n v="53.800988931824527"/>
    <n v="33.747217920692847"/>
    <n v="3.7955796461523958E-2"/>
    <n v="87.586162648978899"/>
    <n v="0.33714534929344969"/>
    <n v="96.700452880196821"/>
    <n v="42.588895159262101"/>
    <n v="4.7638460400597431"/>
    <n v="1.516002170787691"/>
    <n v="145.56919625030636"/>
    <n v="23.862458052207543"/>
    <n v="87.64754719622762"/>
    <n v="34.433620973310973"/>
    <n v="52.775973416230052"/>
    <n v="0.58373878707684956"/>
    <n v="175.44088037284547"/>
    <n v="3.8655355734218309"/>
    <n v="2.1336917230385075"/>
    <n v="3.0294730249609163"/>
    <n v="2.8599642632248194"/>
    <n v="-0.64663612028351436"/>
    <n v="0.58944514923795022"/>
    <n v="-0.5825195847107949"/>
    <n v="0.62726017849702742"/>
    <n v="0.4404208448953793"/>
    <n v="0.39286462741758288"/>
    <n v="61.426356977692933"/>
    <n v="66.429200250525739"/>
    <n v="49.958451536471884"/>
    <n v="38.530307642249788"/>
    <n v="29.256804500060891"/>
    <n v="19.626908449235398"/>
    <n v="29.918732841968534"/>
    <n v="19.659743872940538"/>
    <n v="58.943381371185538"/>
    <n v="151.8216601865096"/>
    <n v="9.3649046562764653"/>
    <n v="210.76504155769516"/>
    <n v="0.65710483050147128"/>
    <x v="147"/>
    <x v="147"/>
    <x v="147"/>
    <n v="66.781720038228286"/>
    <n v="22.929151286321563"/>
    <n v="2.9125247247187502"/>
    <n v="89.710871324549856"/>
    <n v="74.441056086313054"/>
    <n v="25.558943913686942"/>
    <n v="63.137786798353048"/>
    <n v="57.728814354259086"/>
    <n v="14.773877100370434"/>
    <n v="-9.0529056839692004"/>
    <n v="8.1552741859511286"/>
    <n v="8.1552741859511286"/>
    <n v="9.0529056839692004"/>
    <n v="9.3618027778886805"/>
    <n v="19.148827776476246"/>
    <n v="35.567274532381738"/>
    <n v="65.195845307388794"/>
    <n v="30.932950182605108"/>
    <n v="1.1648413930547559"/>
    <n v="1.0465092229457156"/>
    <n v="0.952353322729797"/>
    <n v="2.1332514911504212"/>
    <n v="1.486414403616483"/>
    <n v="1.2603333472830749"/>
    <n v="54.601527263401003"/>
    <x v="147"/>
    <n v="28.761668671850149"/>
    <n v="54.445867195704302"/>
    <n v="61.445688212366335"/>
    <n v="111.11910470449075"/>
    <n v="93.5109029571408"/>
    <n v="67.950544759692576"/>
    <n v="2.8138592537565126"/>
    <n v="2.8814199308759481"/>
    <n v="2.6511659768973872"/>
    <n v="60.245248676273697"/>
    <m/>
    <m/>
    <x v="147"/>
    <x v="147"/>
    <n v="46.16166678995193"/>
    <n v="65.864723202138563"/>
    <n v="30.252100840336134"/>
    <n v="42.942387289993484"/>
    <n v="1.1368643131183056"/>
    <n v="46.808278186168451"/>
    <n v="93.580749431578951"/>
    <n v="210.16418472673686"/>
    <n v="20.759999999999998"/>
    <n v="21.759999999999998"/>
    <n v="6.0299999999999998E-3"/>
    <n v="42.526029999999999"/>
    <n v="5.2969999999999996E-2"/>
    <n v="43.3"/>
    <n v="67.400000000000006"/>
    <n v="1.673"/>
    <n v="0.53239999999999998"/>
    <n v="112.90540000000001"/>
    <n v="11.976000000000001"/>
    <n v="58.7"/>
    <n v="82"/>
    <n v="35.260000000000005"/>
    <n v="0.39"/>
    <n v="176.35"/>
    <n v="42.2"/>
    <n v="49.5"/>
    <n v="115.114"/>
    <x v="147"/>
    <x v="127"/>
    <n v="253.56359600000005"/>
    <n v="1.0999999999999943"/>
    <n v="17.900000000000006"/>
    <n v="19"/>
    <n v="140.65819600000003"/>
    <n v="55.472551351574936"/>
    <n v="0.64911022968292231"/>
    <n v="0.40716099853515619"/>
    <n v="4.579376001834869E-4"/>
    <n v="1.0567291658182618"/>
    <n v="4.0676667745590204E-3"/>
    <n v="1.1666932973861694"/>
    <n v="0.51383604776859293"/>
    <n v="5.7475917425155641E-2"/>
    <n v="1.8290602771759035E-2"/>
    <n v="1.7562958653516771"/>
    <n v="0.28790113220214847"/>
    <n v="1.0574697718620301"/>
    <n v="0.41544246792793277"/>
    <n v="0.63674339275360115"/>
    <n v="7.0428225517272947E-3"/>
    <n v="2.1166984550952912"/>
    <n v="0.36097023367881775"/>
    <n v="0.23719528421759603"/>
    <n v="0.71115331854999053"/>
    <n v="1.8317319936142256"/>
    <n v="0.11298780065357687"/>
    <n v="2.5428853121642168"/>
    <n v="0.80572306370735169"/>
    <n v="0.27664076355099687"/>
    <n v="1.0823638272583487"/>
    <n v="74.44105608631304"/>
    <n v="25.558943913686953"/>
    <n v="0.78658944681253962"/>
    <n v="30.932950182605111"/>
    <n v="1.4861561463459549"/>
    <n v="58.443695405244476"/>
    <n v="0.42618685706892556"/>
    <n v="16.759971636558138"/>
    <n v="1.0599692892770294"/>
    <n v="81.133929610171393"/>
    <n v="99.714916275243013"/>
  </r>
  <r>
    <x v="1"/>
    <n v="308"/>
    <n v="3"/>
    <n v="3335"/>
    <x v="5"/>
    <x v="2"/>
    <n v="1"/>
    <n v="30.5"/>
    <m/>
    <n v="0"/>
    <x v="2"/>
    <n v="10.9"/>
    <n v="10.7"/>
    <n v="8.3000000000000007"/>
    <n v="0.20000000000000107"/>
    <n v="2.3999999999999986"/>
    <n v="2.5999999999999996"/>
    <n v="2.024"/>
    <m/>
    <m/>
    <n v="2.6179999999999999"/>
    <m/>
    <n v="2.944"/>
    <n v="3.1020000000000003"/>
    <m/>
    <m/>
    <m/>
    <x v="8"/>
    <x v="9"/>
    <n v="46.1"/>
    <m/>
    <n v="51.5"/>
    <n v="24.6"/>
    <n v="250.29736016479984"/>
    <n v="15724.180760273057"/>
    <n v="281.8090167364017"/>
    <n v="0"/>
    <n v="525.79999999999995"/>
    <n v="525.79999999999995"/>
    <x v="148"/>
    <n v="1.0533921210046515"/>
    <n v="1954.6315789473683"/>
    <n v="2215.6842105263158"/>
    <n v="0.33773684210526317"/>
    <n v="4170.6535263157903"/>
    <n v="4.3962894736842104"/>
    <n v="3222.3684210526317"/>
    <n v="5253.6842105263158"/>
    <n v="138.84736842105264"/>
    <n v="39.076315789473682"/>
    <n v="8653.976315789474"/>
    <n v="780.95526315789471"/>
    <n v="4152.3684210526317"/>
    <n v="6020.5263157894742"/>
    <n v="2191.3736842105263"/>
    <n v="19.660526315789475"/>
    <n v="12383.92894736842"/>
    <n v="298.88818596491222"/>
    <n v="266.42518796992471"/>
    <n v="283.216393829401"/>
    <n v="84.515789473684222"/>
    <n v="66.428571428571431"/>
    <n v="202.53333333333333"/>
    <n v="54.774436090225599"/>
    <n v="1.1335559265442405"/>
    <n v="1.6303797468354431"/>
    <n v="1.4499017681728881"/>
    <n v="46.866314034817982"/>
    <n v="37.235697250214457"/>
    <n v="33.530299137698208"/>
    <n v="53.125588029451443"/>
    <n v="60.708326656045855"/>
    <n v="48.615640007114493"/>
    <n v="4307.3684210526317"/>
    <n v="3809.7368421052629"/>
    <n v="9941.781578947368"/>
    <n v="12087.975292105264"/>
    <n v="1824.6763157894736"/>
    <n v="22029.756871052632"/>
    <n v="0.88446969696969691"/>
    <n v="19.55250094799079"/>
    <n v="17.293594588469123"/>
    <n v="-1085"/>
    <n v="1443.9473684210529"/>
    <n v="358.94736842105158"/>
    <n v="-155"/>
    <n v="2210.7894736842113"/>
    <n v="2055.7894736842113"/>
    <n v="13375.780555263158"/>
    <n v="60.716877782882371"/>
    <n v="2.3683748245239258"/>
    <n v="0.78468209505081177"/>
    <n v="7.2390475273132324"/>
    <n v="1.5274231733567816"/>
    <n v="6.7070107460021973"/>
    <n v="2.1331844329833984"/>
    <n v="0.46857613325119019"/>
    <n v="3.3836770057678223"/>
    <n v="3.3836770057678223"/>
    <n v="1.148338417188757"/>
    <n v="2.5533883571624756"/>
    <n v="1.9126750230789185"/>
    <n v="0.42209702730178833"/>
    <n v="1.9670838117599487"/>
    <n v="1.9670838117599487"/>
    <n v="1.1977351688683282"/>
    <n v="0.65578341484069824"/>
    <n v="0.40397730469703674"/>
    <n v="0.52754401779247584"/>
    <n v="1.1379226446151733"/>
    <n v="0.48281407356262207"/>
    <n v="0.86246563327144665"/>
    <n v="46.293002227983976"/>
    <n v="17.386077282867934"/>
    <n v="2.4448930517246847E-2"/>
    <n v="63.703528441369151"/>
    <n v="0.29485960742536343"/>
    <n v="68.73906153126768"/>
    <n v="24.61751032691253"/>
    <n v="4.6981464783768914"/>
    <n v="1.322216312069642"/>
    <n v="99.376934648626744"/>
    <n v="19.940820764121256"/>
    <n v="79.421313655690142"/>
    <n v="25.412462606869251"/>
    <n v="43.106156997272848"/>
    <n v="0.38673903046469943"/>
    <n v="148.32667229029693"/>
    <n v="2.3782270804838395"/>
    <n v="3.49640983154787"/>
    <n v="2.9180394430664753"/>
    <n v="1.4964039535522469"/>
    <n v="0.76301800888731874"/>
    <n v="0.48209553626963975"/>
    <n v="5.6782305711194372E-2"/>
    <n v="0.37556599153463638"/>
    <n v="0.35812985773328665"/>
    <n v="0.3199703132214381"/>
    <n v="72.66944761245162"/>
    <n v="69.170036059486733"/>
    <n v="53.544863124988773"/>
    <n v="27.292173146844711"/>
    <n v="24.771855173390289"/>
    <n v="17.132766625501688"/>
    <n v="28.247007721348812"/>
    <n v="15.390472210786845"/>
    <n v="52.447273981731186"/>
    <n v="137.55180812435293"/>
    <n v="8.8097940495955314"/>
    <n v="189.99908210608413"/>
    <n v="0.54485318808317085"/>
    <x v="148"/>
    <x v="148"/>
    <x v="148"/>
    <n v="40.492053809918872"/>
    <n v="9.2270381161256854"/>
    <n v="4.3884129771993363"/>
    <n v="49.719091926044555"/>
    <n v="81.441660016939593"/>
    <n v="18.558339983060407"/>
    <n v="52.386502280828211"/>
    <n v="51.174305934341334"/>
    <n v="10.021990396082407"/>
    <n v="10.682252124422462"/>
    <n v="-0.79495227995672124"/>
    <n v="-0.79495227995672124"/>
    <n v="-10.682252124422462"/>
    <n v="-15.540293810329914"/>
    <n v="-3.2292147719245912"/>
    <n v="-8.6154654392011061"/>
    <n v="90.622147457457388"/>
    <n v="47.696097503702354"/>
    <n v="0.76200176955758847"/>
    <n v="0.75051743738431675"/>
    <n v="0.8937982744679891"/>
    <n v="2.0044876985569076"/>
    <n v="1.5300622743568959"/>
    <n v="1.3400508851745656"/>
    <n v="54.871124374454674"/>
    <x v="148"/>
    <n v="31.496891127019325"/>
    <n v="63.621229945500794"/>
    <n v="52.175170600039976"/>
    <n v="103.54892562873606"/>
    <n v="81.24458962841976"/>
    <n v="70.899296533367135"/>
    <n v="2.2872036673905125"/>
    <n v="2.6256326024166419"/>
    <n v="2.6977348388481706"/>
    <n v="63.461870283552614"/>
    <m/>
    <m/>
    <x v="148"/>
    <x v="148"/>
    <n v="62.518394453404838"/>
    <n v="64.433970654519584"/>
    <n v="23.853211009174309"/>
    <n v="65.882192821144841"/>
    <n v="1.0437978856409917"/>
    <n v="60.367586276747488"/>
    <n v="86.53976315789474"/>
    <n v="220.29756871052635"/>
    <n v="23.96"/>
    <n v="27.160000000000004"/>
    <n v="4.1399999999999996E-3"/>
    <n v="51.124140000000004"/>
    <n v="5.3890000000000007E-2"/>
    <n v="39.5"/>
    <n v="64.400000000000006"/>
    <n v="1.702"/>
    <n v="0.47899999999999998"/>
    <n v="106.08099999999999"/>
    <n v="9.5730000000000004"/>
    <n v="50.9"/>
    <n v="73.8"/>
    <n v="26.862000000000002"/>
    <n v="0.24100000000000002"/>
    <n v="151.803"/>
    <n v="52.8"/>
    <n v="46.7"/>
    <n v="121.867"/>
    <x v="148"/>
    <x v="128"/>
    <n v="270.04218100000003"/>
    <n v="-13.299999999999997"/>
    <n v="17.700000000000003"/>
    <n v="4.4000000000000057"/>
    <n v="163.96118100000004"/>
    <n v="60.716877782882385"/>
    <n v="0.56746260795593262"/>
    <n v="0.21311965701580049"/>
    <n v="2.9969656763076776E-4"/>
    <n v="0.78088196153936384"/>
    <n v="3.6144080910205842E-3"/>
    <n v="0.84260785102844238"/>
    <n v="0.30176302981376651"/>
    <n v="5.7590182638168341E-2"/>
    <n v="1.620781285762787E-2"/>
    <n v="1.2181688763380052"/>
    <n v="0.2444358674311638"/>
    <n v="0.97355158674716946"/>
    <n v="0.31150760614871981"/>
    <n v="0.5283980535149575"/>
    <n v="4.7406719863414774E-3"/>
    <n v="1.8181979183971881"/>
    <n v="0.34625364303588863"/>
    <n v="0.18865740129351619"/>
    <n v="0.64290206816315654"/>
    <n v="1.6861189382985198"/>
    <n v="0.10799102383375166"/>
    <n v="2.3290210064616765"/>
    <n v="0.49635420799255375"/>
    <n v="0.11310562852025033"/>
    <n v="0.609459836512804"/>
    <n v="81.441660016939593"/>
    <n v="18.558339983060414"/>
    <n v="1.1108521301236713"/>
    <n v="47.696097503702362"/>
    <n v="1.5481390449223127"/>
    <n v="66.471665160044864"/>
    <n v="0.5108230880644884"/>
    <n v="21.932953230016043"/>
    <n v="1.0373159568578243"/>
    <n v="91.816716469868723"/>
    <n v="115.9466489356645"/>
  </r>
  <r>
    <x v="1"/>
    <n v="309"/>
    <n v="3"/>
    <n v="3390"/>
    <x v="2"/>
    <x v="2"/>
    <n v="1"/>
    <n v="32.5"/>
    <m/>
    <n v="0"/>
    <x v="2"/>
    <n v="12.3"/>
    <n v="12.1"/>
    <n v="7.7"/>
    <n v="0.20000000000000107"/>
    <n v="4.3999999999999995"/>
    <n v="4.6000000000000005"/>
    <n v="2.38"/>
    <m/>
    <m/>
    <n v="3.0659999999999998"/>
    <m/>
    <n v="4.1280000000000001"/>
    <n v="2.5575000000000001"/>
    <m/>
    <m/>
    <m/>
    <x v="1"/>
    <x v="11"/>
    <n v="43.4"/>
    <m/>
    <n v="44.4"/>
    <n v="34.700000000000003"/>
    <n v="185.89159896356412"/>
    <n v="11678.082030089026"/>
    <n v="233.95699170124479"/>
    <n v="0"/>
    <n v="385.6"/>
    <n v="385.6"/>
    <x v="149"/>
    <n v="0.81547593587319334"/>
    <n v="1624.7936507936506"/>
    <n v="1460.3408521303256"/>
    <n v="9.8671679197994983E-3"/>
    <n v="3085.1443700918958"/>
    <n v="1.1117009189640767"/>
    <n v="2384.5655806182122"/>
    <n v="4522.4519632414367"/>
    <n v="24.503467000835421"/>
    <m/>
    <n v="6931.5210108604842"/>
    <n v="222.01127819548873"/>
    <n v="3445.2861319966582"/>
    <n v="5986.0818713450299"/>
    <n v="1129.2973684210526"/>
    <m/>
    <n v="10560.665371762738"/>
    <n v="256.42510938457258"/>
    <n v="259.22459720730382"/>
    <n v="257.77658626451182"/>
    <n v="50.651461988304099"/>
    <n v="75.765753669889008"/>
    <n v="204.14074074074077"/>
    <n v="104.54499343597094"/>
    <n v="0.89878542510121451"/>
    <n v="1.896551724137931"/>
    <n v="1.7374701670644395"/>
    <n v="52.665076764146811"/>
    <n v="34.401765166433371"/>
    <n v="32.623760063534583"/>
    <n v="47.334603407451795"/>
    <n v="65.244727039787421"/>
    <n v="56.682809847859616"/>
    <n v="3190.3842940685045"/>
    <n v="3938.644527986633"/>
    <n v="8445.3912489557224"/>
    <n v="7417.9572596491207"/>
    <n v="1316.3624269005848"/>
    <n v="15863.348508604842"/>
    <n v="1.2345360824742269"/>
    <n v="20.111669943693965"/>
    <n v="24.828582224302597"/>
    <n v="-805.81871345029231"/>
    <n v="583.80743525480375"/>
    <n v="-222.01127819548856"/>
    <n v="254.90183792815378"/>
    <n v="2047.4373433583969"/>
    <n v="2302.3391812865507"/>
    <n v="8931.827497744358"/>
    <n v="56.30480533728057"/>
    <n v="2.0179324150085449"/>
    <n v="0.83475816249847412"/>
    <n v="6.0361881256103516"/>
    <n v="1.4578944264868241"/>
    <n v="7.5684299468994141"/>
    <n v="1.8804694414138794"/>
    <n v="0.46794313192367554"/>
    <n v="3.8343160152435303"/>
    <n v="3.8343160152435303"/>
    <n v="0.96577750633878889"/>
    <n v="2.6983373165130615"/>
    <n v="1.7822555303573608"/>
    <n v="0.36377879977226257"/>
    <n v="2.0704538822174072"/>
    <n v="2.0704538822174072"/>
    <n v="1.0090413516963426"/>
    <n v="0.76560550928115845"/>
    <n v="0.40579923987388611"/>
    <n v="0.55325521506218733"/>
    <n v="1.2247337102890015"/>
    <n v="0.47979339957237244"/>
    <n v="0.86724937434477145"/>
    <n v="32.787237756365819"/>
    <n v="12.190314463457664"/>
    <n v="5.9560081830897121E-4"/>
    <n v="44.978147820641787"/>
    <n v="8.4138305270833172E-2"/>
    <n v="44.841027053998921"/>
    <n v="21.16250335653573"/>
    <n v="0.93954035950294612"/>
    <n v="0"/>
    <n v="66.943070770037593"/>
    <n v="5.9906131664164981"/>
    <n v="61.403802624145641"/>
    <n v="21.776096784963947"/>
    <n v="23.381581206252701"/>
    <n v="0"/>
    <n v="106.5614806153623"/>
    <n v="1.464328196626387"/>
    <n v="2.8298864175231935"/>
    <n v="2.1235631998179487"/>
    <n v="0.80358595317554016"/>
    <n v="1.1830553978676228"/>
    <n v="0.59814592620520435"/>
    <n v="4.3828102030586943E-2"/>
    <n v="0.37180059369566282"/>
    <n v="0.47194510801572859"/>
    <n v="0.35463759334671879"/>
    <n v="72.895926900126369"/>
    <n v="66.983821534026319"/>
    <n v="57.622887998136022"/>
    <n v="27.102748899462625"/>
    <n v="31.612686889182338"/>
    <n v="20.435242321346482"/>
    <n v="24.425757922629263"/>
    <n v="15.982989555904167"/>
    <n v="46.724567517253128"/>
    <n v="90.850223173753008"/>
    <n v="6.3158200387197017"/>
    <n v="137.57479069100614"/>
    <n v="0.65434978953495293"/>
    <x v="149"/>
    <x v="149"/>
    <x v="149"/>
    <n v="20.415269131369659"/>
    <n v="5.1795138006315629"/>
    <n v="3.941541603553663"/>
    <n v="25.594782932001223"/>
    <n v="79.763400164821846"/>
    <n v="20.236599835178144"/>
    <n v="36.455331891856467"/>
    <n v="36.978044701516382"/>
    <n v="5.79310722905978"/>
    <n v="16.562775570146723"/>
    <n v="-0.61359342842821718"/>
    <n v="-0.61359342842821718"/>
    <n v="-16.562775570146719"/>
    <n v="-36.936655242533419"/>
    <n v="-2.8994368865095432"/>
    <n v="-11.84654490839273"/>
    <n v="70.63171992096855"/>
    <n v="51.340597769549099"/>
    <n v="0.65054761731744304"/>
    <n v="0.58143976538835884"/>
    <n v="0.70989778592523778"/>
    <n v="2.2410264639789248"/>
    <n v="1.6610104155736936"/>
    <n v="1.4213896305948035"/>
    <n v="46.761610612194254"/>
    <x v="149"/>
    <n v="6.3604460017230462"/>
    <n v="53.919451538980717"/>
    <n v="26.494856931920996"/>
    <n v="146.48013911412437"/>
    <n v="128.57687894686134"/>
    <n v="119.81588297305473"/>
    <n v="1.3776150317800764"/>
    <n v="1.4625253442269708"/>
    <n v="1.4874952186081793"/>
    <n v="38.944275613157899"/>
    <m/>
    <m/>
    <x v="149"/>
    <x v="149"/>
    <n v="75.525042036050309"/>
    <n v="60.221098891643578"/>
    <n v="37.398373983739845"/>
    <n v="77.745235458457671"/>
    <n v="0.9592371367515139"/>
    <n v="24.006342129215209"/>
    <n v="69.315210108604845"/>
    <n v="158.63348508604844"/>
    <n v="19.759999999999998"/>
    <n v="17.759999999999998"/>
    <n v="1.1999999999999999E-4"/>
    <n v="37.520119999999999"/>
    <n v="1.3519999999999999E-2"/>
    <n v="29"/>
    <n v="55"/>
    <n v="0.29799999999999999"/>
    <n v="0"/>
    <n v="84.298000000000002"/>
    <n v="2.7"/>
    <n v="41.9"/>
    <n v="72.8"/>
    <n v="13.734"/>
    <n v="0"/>
    <n v="128.434"/>
    <n v="38.799999999999997"/>
    <n v="47.9"/>
    <n v="102.70899999999999"/>
    <x v="149"/>
    <x v="129"/>
    <n v="192.92281599999995"/>
    <n v="-9.7999999999999972"/>
    <n v="7.1000000000000014"/>
    <n v="-2.6999999999999886"/>
    <n v="108.62481599999995"/>
    <n v="56.30480533728057"/>
    <n v="0.39874344520568844"/>
    <n v="0.14825304965972899"/>
    <n v="7.2434257507324205E-6"/>
    <n v="0.54700373829116822"/>
    <n v="1.0232517288208008E-3"/>
    <n v="0.54533613801002501"/>
    <n v="0.25736872255802157"/>
    <n v="1.142626172542572E-2"/>
    <n v="0"/>
    <n v="0.81413112229347229"/>
    <n v="7.2855107545852671E-2"/>
    <n v="0.74676506721973412"/>
    <n v="0.26483096623420715"/>
    <n v="0.28435613618373873"/>
    <n v="0"/>
    <n v="1.2959521696376801"/>
    <n v="0.29705493760108942"/>
    <n v="0.19437783589959146"/>
    <n v="0.56824289883822188"/>
    <n v="1.1048790158900925"/>
    <n v="7.6810125337541113E-2"/>
    <n v="1.6731219147283143"/>
    <n v="0.24828120040893559"/>
    <n v="6.2990886658430112E-2"/>
    <n v="0.3112720870673657"/>
    <n v="79.763400164821846"/>
    <n v="20.236599835178147"/>
    <n v="0.858990792434842"/>
    <n v="51.340597769549092"/>
    <n v="1.1261181764371462"/>
    <n v="67.306402870230059"/>
    <n v="0.37716974509063417"/>
    <n v="22.542872803855417"/>
    <n v="0.7489484313465119"/>
    <n v="101.92230644637081"/>
    <n v="115.30708808588358"/>
  </r>
  <r>
    <x v="1"/>
    <n v="310"/>
    <n v="3"/>
    <s v="34N42"/>
    <x v="4"/>
    <x v="2"/>
    <n v="1"/>
    <n v="30"/>
    <m/>
    <n v="0"/>
    <x v="2"/>
    <n v="10.4"/>
    <n v="10"/>
    <n v="6.5"/>
    <n v="0.40000000000000036"/>
    <n v="3.5"/>
    <n v="3.9000000000000004"/>
    <n v="2.194"/>
    <m/>
    <m/>
    <n v="2.6059999999999999"/>
    <m/>
    <n v="3.0940000000000003"/>
    <n v="2.9959999999999996"/>
    <m/>
    <m/>
    <m/>
    <x v="5"/>
    <x v="4"/>
    <n v="40.799999999999997"/>
    <m/>
    <n v="45.3"/>
    <n v="6.9"/>
    <n v="242.13891517092239"/>
    <n v="15211.650928867686"/>
    <n v="251.9766316851665"/>
    <n v="0"/>
    <n v="495.5"/>
    <n v="495.5"/>
    <x v="150"/>
    <n v="0.85393681650967346"/>
    <n v="1906.9843749999995"/>
    <n v="1453.7113486842102"/>
    <n v="1.1056624177631578"/>
    <n v="3361.8013861019726"/>
    <n v="6.5643647203947362"/>
    <n v="3132.4403782894728"/>
    <n v="5423.0879934210516"/>
    <n v="236.91609786184205"/>
    <n v="3.7354553865131574"/>
    <n v="8796.1799249588785"/>
    <n v="771.13073601973667"/>
    <n v="3925.6681743421045"/>
    <n v="6248.6924342105249"/>
    <n v="2684.185731907894"/>
    <n v="10.198643092105261"/>
    <n v="12868.744983552628"/>
    <n v="362.29190259046038"/>
    <n v="290.89750418526779"/>
    <n v="327.82564129140195"/>
    <n v="81.697066885964887"/>
    <n v="56.659128289473692"/>
    <n v="264.62510964912275"/>
    <n v="58.971745770676662"/>
    <n v="0.76230899830220711"/>
    <n v="1.7312661498708011"/>
    <n v="1.5917525773195875"/>
    <n v="56.72507551706255"/>
    <n v="35.611372266286565"/>
    <n v="30.505446951971223"/>
    <n v="43.242035496029004"/>
    <n v="61.652763355069773"/>
    <n v="48.557123808086153"/>
    <n v="3690.9374999999995"/>
    <n v="3083.87541118421"/>
    <n v="9049.4340871710501"/>
    <n v="10105.918081352795"/>
    <n v="2274.6211759868415"/>
    <n v="19155.352168523845"/>
    <n v="0.83552631578947367"/>
    <n v="19.268439794414029"/>
    <n v="16.099288512438036"/>
    <n v="-558.4971217105267"/>
    <n v="2339.2125822368416"/>
    <n v="1780.7154605263149"/>
    <n v="234.73067434210498"/>
    <n v="3164.8170230263149"/>
    <n v="3399.5476973684199"/>
    <n v="10359.172243564966"/>
    <n v="54.079779648150769"/>
    <n v="2.0236442089080811"/>
    <n v="0.55939537286758423"/>
    <n v="6.3272190093994141"/>
    <n v="1.391888609629987"/>
    <n v="5.2232475280761719"/>
    <n v="1.803438663482666"/>
    <n v="0.39617252349853516"/>
    <n v="2.8319754600524902"/>
    <n v="2.8319754600524902"/>
    <n v="0.96395957226082152"/>
    <n v="2.169090747833252"/>
    <n v="1.9828692674636841"/>
    <n v="0.42381387948989868"/>
    <n v="1.6136907339096069"/>
    <n v="1.6136907339096069"/>
    <n v="1.1485403182566725"/>
    <n v="0.5940365195274353"/>
    <n v="0.2818949818611145"/>
    <n v="0.46844780969055916"/>
    <n v="1.0263246297836304"/>
    <n v="0.51758372783660889"/>
    <n v="0.76277063882707175"/>
    <n v="38.590578869469454"/>
    <n v="8.1319940193904259"/>
    <n v="6.9957682676495672E-2"/>
    <n v="46.792530571536375"/>
    <n v="0.34287301799192238"/>
    <n v="56.491640892615031"/>
    <n v="21.484784555082253"/>
    <n v="6.7094057523613095"/>
    <n v="0.10578717986726152"/>
    <n v="84.79161837992585"/>
    <n v="16.726525448702564"/>
    <n v="77.840867771632276"/>
    <n v="26.482825822819411"/>
    <n v="43.31445643672145"/>
    <n v="0.16457455856181483"/>
    <n v="147.80272458973494"/>
    <n v="2.5332725205592985"/>
    <n v="4.5007933007006491"/>
    <n v="3.4831101385585712"/>
    <n v="1.1934041348763718"/>
    <n v="1.5249447770726603"/>
    <n v="0.89018603571278854"/>
    <n v="0.35700294769551127"/>
    <n v="0.21072485196183391"/>
    <n v="0.38031794112553191"/>
    <n v="0.34021750503237075"/>
    <n v="82.471664597135259"/>
    <n v="66.624086167919216"/>
    <n v="52.665380822782481"/>
    <n v="17.378829313277343"/>
    <n v="25.338335280753064"/>
    <n v="17.917684465106724"/>
    <n v="21.925516662932928"/>
    <n v="8.6932900309770993"/>
    <n v="42.391875770743631"/>
    <n v="103.71952633468103"/>
    <n v="11.773069076833606"/>
    <n v="146.11140210542467"/>
    <n v="0.39649191235132414"/>
    <x v="150"/>
    <x v="150"/>
    <x v="150"/>
    <n v="34.566124229682103"/>
    <n v="12.791494524105154"/>
    <n v="2.7022740903764895"/>
    <n v="47.357618753787257"/>
    <n v="72.989574094490976"/>
    <n v="27.010425905509027"/>
    <n v="61.931817823708052"/>
    <n v="55.915351108699348"/>
    <n v="17.789535791842312"/>
    <n v="21.349226879017245"/>
    <n v="-4.9980412677371575"/>
    <n v="-4.9980412677371575"/>
    <n v="-21.349226879017245"/>
    <n v="-37.791833520290183"/>
    <n v="-23.263166800315268"/>
    <n v="-39.073161140932449"/>
    <n v="61.319783725498823"/>
    <n v="41.967829232967304"/>
    <n v="0.64114642206246408"/>
    <n v="0.63382406118374168"/>
    <n v="0.86935212538230788"/>
    <n v="2.1709371864737341"/>
    <n v="1.5208630143521416"/>
    <n v="1.321145120283209"/>
    <n v="52.757673116336022"/>
    <x v="150"/>
    <n v="11.497776398322051"/>
    <n v="69.165841513593904"/>
    <n v="20.980033662091387"/>
    <n v="115.05075913377635"/>
    <n v="83.193921840040076"/>
    <n v="78.814608433340609"/>
    <n v="1.7589142602310599"/>
    <n v="2.1677529122262098"/>
    <n v="2.515865150990054"/>
    <n v="53.056069927102172"/>
    <m/>
    <m/>
    <x v="150"/>
    <x v="150"/>
    <n v="40.462542264221547"/>
    <n v="71.83289794859752"/>
    <n v="37.5"/>
    <n v="59.12077107605834"/>
    <n v="1.1267633271773465"/>
    <n v="54.803422070276596"/>
    <n v="87.961799249588779"/>
    <n v="191.55352168523845"/>
    <n v="23.56"/>
    <n v="17.96"/>
    <n v="1.366E-2"/>
    <n v="41.533659999999998"/>
    <n v="8.1100000000000005E-2"/>
    <n v="38.700000000000003"/>
    <n v="67"/>
    <n v="2.927"/>
    <n v="4.6150000000000004E-2"/>
    <n v="108.67314999999999"/>
    <n v="9.5269999999999992"/>
    <n v="48.5"/>
    <n v="77.2"/>
    <n v="33.161999999999999"/>
    <n v="0.126"/>
    <n v="158.988"/>
    <n v="45.6"/>
    <n v="38.1"/>
    <n v="111.80199999999999"/>
    <x v="150"/>
    <x v="130"/>
    <n v="236.65642099999999"/>
    <n v="-6.8999999999999986"/>
    <n v="28.9"/>
    <n v="22"/>
    <n v="127.983271"/>
    <n v="54.079779648150769"/>
    <n v="0.47677057561874381"/>
    <n v="0.10046740896701814"/>
    <n v="8.6429811668395991E-4"/>
    <n v="0.5781022827024459"/>
    <n v="4.2360537452697756E-3"/>
    <n v="0.69793076276779176"/>
    <n v="0.26543559074401857"/>
    <n v="8.2891921715736394E-2"/>
    <n v="1.3069566748142244E-3"/>
    <n v="1.0475652319023609"/>
    <n v="0.20664927554607387"/>
    <n v="0.96169159471988686"/>
    <n v="0.32718431496620176"/>
    <n v="0.5351321211791038"/>
    <n v="2.0332503247261048E-3"/>
    <n v="1.8260412811899185"/>
    <n v="0.27088065290451047"/>
    <n v="0.10740198808908462"/>
    <n v="0.52373402019023896"/>
    <n v="1.2814116740967454"/>
    <n v="0.1454513791966438"/>
    <n v="1.8051456942869843"/>
    <n v="0.42705010986328129"/>
    <n v="0.15803360265493394"/>
    <n v="0.58508371251821523"/>
    <n v="72.98957409449099"/>
    <n v="27.010425905509024"/>
    <n v="0.7575804623846234"/>
    <n v="41.96782923296729"/>
    <n v="1.2270434115845386"/>
    <n v="67.974757686758863"/>
    <n v="-2.0895586902934138E-2"/>
    <n v="-1.1575568093514854"/>
    <n v="1.2479389984874727"/>
    <n v="95.757158795159995"/>
    <n v="131.10100849420749"/>
  </r>
  <r>
    <x v="1"/>
    <n v="311"/>
    <n v="3"/>
    <s v="354A"/>
    <x v="1"/>
    <x v="2"/>
    <n v="1"/>
    <n v="32.5"/>
    <m/>
    <n v="0"/>
    <x v="2"/>
    <n v="10.3"/>
    <n v="10.4"/>
    <n v="4.8"/>
    <n v="-9.9999999999999645E-2"/>
    <n v="5.6000000000000005"/>
    <n v="5.5000000000000009"/>
    <n v="3.2619999999999996"/>
    <m/>
    <m/>
    <n v="3.35"/>
    <m/>
    <n v="3.7280000000000002"/>
    <n v="2.9660000000000002"/>
    <m/>
    <m/>
    <m/>
    <x v="5"/>
    <x v="10"/>
    <n v="41.6"/>
    <m/>
    <n v="44.5"/>
    <n v="18.100000000000001"/>
    <n v="172.73433625565647"/>
    <n v="10851.516472252852"/>
    <n v="226.55113441372731"/>
    <n v="0"/>
    <n v="524.5"/>
    <n v="524.5"/>
    <x v="151"/>
    <n v="1.0279823354381119"/>
    <n v="1940.390044879641"/>
    <n v="1683.3847409220725"/>
    <n v="0.74290595675234605"/>
    <n v="3624.5176917584654"/>
    <n v="4.7995740514075891"/>
    <n v="3268.7862097103225"/>
    <n v="5589.8653610771107"/>
    <n v="271.38153814769481"/>
    <n v="4.5449781721746225"/>
    <n v="9134.5780871073039"/>
    <n v="1097.2520195838433"/>
    <n v="3830.9853121175029"/>
    <n v="6328.7556099551202"/>
    <n v="1987.1328845369237"/>
    <n v="12.609322725418197"/>
    <n v="12159.483129334965"/>
    <n v="367.33735968992261"/>
    <n v="216.06464587340437"/>
    <n v="294.30915301987932"/>
    <n v="88.559744322045432"/>
    <n v="40.157078743370029"/>
    <n v="260.4320413436692"/>
    <n v="52.777874919857823"/>
    <n v="0.86754966887417218"/>
    <n v="1.7100737100737098"/>
    <n v="1.6519916142557654"/>
    <n v="53.535124115734256"/>
    <n v="35.784753039923558"/>
    <n v="31.506152616595877"/>
    <n v="46.444379199742961"/>
    <n v="61.194565395053544"/>
    <n v="52.047899920078734"/>
    <n v="3582.0114239086088"/>
    <n v="3076.0322317421465"/>
    <n v="8260.7126682986527"/>
    <n v="9543.4156995104022"/>
    <n v="1602.6690126478989"/>
    <n v="17804.128367809059"/>
    <n v="0.85874439461883423"/>
    <n v="20.11899347111596"/>
    <n v="17.27707286869375"/>
    <n v="-313.22521419828627"/>
    <n v="2513.8331293349643"/>
    <n v="2200.6079151366775"/>
    <n v="248.9738882088941"/>
    <n v="3252.7233782129738"/>
    <n v="3501.6972664218679"/>
    <n v="8669.5502807017547"/>
    <n v="48.694045007992784"/>
    <n v="2.0248546600341797"/>
    <n v="0.76570922136306763"/>
    <n v="6.3337702751159668"/>
    <n v="1.4409355626614779"/>
    <n v="5.7950949668884277"/>
    <n v="1.4457417726516724"/>
    <n v="0.48490971326828003"/>
    <n v="2.6735761165618896"/>
    <n v="2.6735761165618896"/>
    <n v="0.89485373541117796"/>
    <n v="2.0968618392944336"/>
    <n v="1.7432237863540649"/>
    <n v="0.41008654236793518"/>
    <n v="1.9419556856155396"/>
    <n v="1.9419556856155396"/>
    <n v="1.0820371915522788"/>
    <n v="0.59119349718093872"/>
    <n v="0.24414287507534027"/>
    <n v="0.46725171395299919"/>
    <n v="1.1196633577346802"/>
    <n v="0.61845517158508301"/>
    <n v="0.81695911861690229"/>
    <n v="39.29007824658472"/>
    <n v="12.889832192259094"/>
    <n v="4.7053956660845976E-2"/>
    <n v="52.226964395504659"/>
    <n v="0.2781398742852042"/>
    <n v="47.258207692459429"/>
    <n v="27.105800094481925"/>
    <n v="7.2555919886750626"/>
    <n v="0.12151345091421183"/>
    <n v="81.741113226530629"/>
    <n v="23.007858879541093"/>
    <n v="66.782647212562821"/>
    <n v="25.953375055781677"/>
    <n v="38.589240032000859"/>
    <n v="0.24486745958387096"/>
    <n v="131.57012975992922"/>
    <n v="1.967609922068398"/>
    <n v="3.5592154666713278"/>
    <n v="2.7359712194629155"/>
    <n v="0.53120862972498062"/>
    <n v="1.394602822864528"/>
    <n v="0.94773119348152202"/>
    <n v="-8.2316074192874816E-2"/>
    <n v="0.32806837673782285"/>
    <n v="0.57356809362888628"/>
    <n v="0.38862453255520929"/>
    <n v="75.229488639333098"/>
    <n v="57.814489951331957"/>
    <n v="50.758213383553283"/>
    <n v="24.680416220722496"/>
    <n v="33.160546785511876"/>
    <n v="19.725886949520966"/>
    <n v="21.176618606426043"/>
    <n v="7.5099135288194301"/>
    <n v="38.598321527357989"/>
    <n v="106.85412866371678"/>
    <n v="9.9117893921125191"/>
    <n v="145.45245019107477"/>
    <n v="0.35463232673702438"/>
    <x v="151"/>
    <x v="151"/>
    <x v="151"/>
    <n v="26.081589086033386"/>
    <n v="19.595886565662497"/>
    <n v="1.3309726507467983"/>
    <n v="45.677475651695886"/>
    <n v="57.099453754653894"/>
    <n v="42.900546245346092"/>
    <n v="54.13770074098651"/>
    <n v="45.606028606136775"/>
    <n v="18.443461526962246"/>
    <n v="19.524439520103389"/>
    <n v="1.152425038700251"/>
    <n v="1.1524250387002475"/>
    <n v="-19.524439520103392"/>
    <n v="-41.314388491332338"/>
    <n v="4.2515809704316867"/>
    <n v="5.8809538156830516"/>
    <n v="63.711336964544145"/>
    <n v="43.802175130669326"/>
    <n v="0.68247732357383684"/>
    <n v="0.59666131451818116"/>
    <n v="0.80201384194213876"/>
    <n v="2.1113310477715586"/>
    <n v="1.499768316861291"/>
    <n v="1.3491502701899032"/>
    <n v="53.602262926645004"/>
    <x v="151"/>
    <n v="23.054008173794021"/>
    <n v="65.61192806978238"/>
    <n v="34.801178036327592"/>
    <n v="168.1105305919221"/>
    <n v="102.48452437936817"/>
    <n v="97.311780032365107"/>
    <n v="1.2044781804593723"/>
    <n v="1.4106927669390874"/>
    <n v="1.7913800217962128"/>
    <n v="50.10293242242961"/>
    <m/>
    <m/>
    <x v="151"/>
    <x v="151"/>
    <n v="27.705928261266354"/>
    <n v="68.29023782327333"/>
    <n v="53.398058252427191"/>
    <n v="59.62459079616066"/>
    <n v="1.271420636139651"/>
    <n v="66.244907427354448"/>
    <n v="91.345780871073032"/>
    <n v="178.04128367809059"/>
    <n v="24.16"/>
    <n v="20.96"/>
    <n v="9.2499999999999995E-3"/>
    <n v="45.129249999999999"/>
    <n v="5.9760000000000001E-2"/>
    <n v="40.700000000000003"/>
    <n v="69.599999999999994"/>
    <n v="3.379"/>
    <n v="5.6589999999999994E-2"/>
    <n v="113.73559"/>
    <n v="13.662000000000001"/>
    <n v="47.7"/>
    <n v="78.8"/>
    <n v="24.741999999999997"/>
    <n v="0.157"/>
    <n v="151.399"/>
    <n v="44.6"/>
    <n v="38.299999999999997"/>
    <n v="102.85499999999999"/>
    <x v="151"/>
    <x v="131"/>
    <n v="221.68107000000001"/>
    <n v="-3.8999999999999986"/>
    <n v="31.299999999999997"/>
    <n v="27.399999999999991"/>
    <n v="107.94548"/>
    <n v="48.694045007992784"/>
    <n v="0.48920488586425781"/>
    <n v="0.16049265279769898"/>
    <n v="5.8587375044822688E-4"/>
    <n v="0.65028341241240506"/>
    <n v="3.4631487522125246E-3"/>
    <n v="0.58841690146923065"/>
    <n v="0.33749716043472289"/>
    <n v="9.0340136978626251E-2"/>
    <n v="1.5129767243623733E-3"/>
    <n v="1.0177671756069422"/>
    <n v="0.28647326448440552"/>
    <n v="0.83151774609088902"/>
    <n v="0.32314819538593287"/>
    <n v="0.4804786757349967"/>
    <n v="3.0488704264163969E-3"/>
    <n v="1.6381934876382349"/>
    <n v="0.26367229974269868"/>
    <n v="9.3506721153855318E-2"/>
    <n v="0.48059175038635726"/>
    <n v="1.3304519652261613"/>
    <n v="0.12341272948980331"/>
    <n v="1.8110437156125183"/>
    <n v="0.32474460172653197"/>
    <n v="0.24399043928086755"/>
    <n v="0.56873504100739947"/>
    <n v="57.099453754653908"/>
    <n v="42.900546245346106"/>
    <n v="0.79327654000557613"/>
    <n v="43.802175130669319"/>
    <n v="1.1607603032001133"/>
    <n v="64.093444746447176"/>
    <n v="0.1728502279742834"/>
    <n v="9.5442327804783673"/>
    <n v="0.98791007522582985"/>
    <n v="87.245562676349437"/>
    <n v="122.4051457670223"/>
  </r>
  <r>
    <x v="1"/>
    <n v="312"/>
    <n v="3"/>
    <n v="3382"/>
    <x v="3"/>
    <x v="2"/>
    <n v="1"/>
    <n v="33.5"/>
    <m/>
    <n v="0"/>
    <x v="1"/>
    <n v="11.5"/>
    <n v="11.5"/>
    <n v="9.1"/>
    <n v="0"/>
    <n v="2.4000000000000004"/>
    <n v="2.4000000000000004"/>
    <n v="2.3359999999999999"/>
    <m/>
    <m/>
    <n v="2.6840000000000002"/>
    <m/>
    <n v="3.1360000000000001"/>
    <n v="2.88"/>
    <m/>
    <m/>
    <m/>
    <x v="7"/>
    <x v="13"/>
    <n v="40.200000000000003"/>
    <m/>
    <n v="49"/>
    <n v="38.6"/>
    <n v="173.81291950429832"/>
    <n v="10919.27522909903"/>
    <n v="225.56822810590634"/>
    <n v="10"/>
    <n v="392.8"/>
    <n v="436.44444444444446"/>
    <x v="152"/>
    <n v="0.67976519491345755"/>
    <n v="1425.3572567783092"/>
    <n v="1927.6858054226475"/>
    <n v="0"/>
    <n v="3353.0430622009567"/>
    <n v="1.5532940590111641"/>
    <n v="2645.0737639553427"/>
    <n v="3688.9752791068577"/>
    <n v="17.659988038277511"/>
    <n v="1.4347759170653906"/>
    <n v="6353.1438070175427"/>
    <n v="336.40314992025515"/>
    <n v="3194.4956140350878"/>
    <n v="6373.2934609250387"/>
    <n v="1267.2022527910685"/>
    <n v="6.5930622009569371"/>
    <n v="10841.584389952151"/>
    <n v="200.00671632110573"/>
    <n v="320.60289878104351"/>
    <n v="258.22556302590323"/>
    <n v="81.314433811802232"/>
    <n v="39.244417862838937"/>
    <n v="117.41929824561402"/>
    <n v="191.73701298701295"/>
    <n v="1.3524229074889869"/>
    <n v="1.3946587537091988"/>
    <n v="1.9950859950859947"/>
    <n v="42.509363295880149"/>
    <n v="41.634092416319184"/>
    <n v="29.465210057265317"/>
    <n v="57.490636704119858"/>
    <n v="58.065351441157318"/>
    <n v="58.785627927517027"/>
    <n v="2087.80303030303"/>
    <n v="3037.5179425837318"/>
    <n v="6515.2012759170648"/>
    <n v="6954.3620095693777"/>
    <n v="1389.8803030303029"/>
    <n v="13469.563285486442"/>
    <n v="1.4548872180451129"/>
    <n v="15.500153836113261"/>
    <n v="22.550975693894106"/>
    <n v="557.27073365231263"/>
    <n v="651.45733652312583"/>
    <n v="1208.728070175438"/>
    <n v="1106.6925837320578"/>
    <n v="3335.7755183413069"/>
    <n v="4442.4681020733642"/>
    <n v="7116.4194784688989"/>
    <n v="52.833334887233477"/>
    <n v="2.0648078918457031"/>
    <n v="0.5471649169921875"/>
    <n v="6.391364574432373"/>
    <n v="1.1923052827070715"/>
    <n v="7.1163434982299805"/>
    <n v="2.0054497718811035"/>
    <n v="0.58531242609024048"/>
    <n v="4.720942497253418"/>
    <n v="4.720942497253418"/>
    <n v="1.1890036112864009"/>
    <n v="2.4894077777862549"/>
    <n v="1.9045419692993164"/>
    <n v="0.32485294342041016"/>
    <n v="1.8624175786972046"/>
    <n v="1.8624175786972046"/>
    <n v="0.97096259323455925"/>
    <n v="0.66414797306060791"/>
    <n v="0.27658873796463013"/>
    <n v="0.44443188724305505"/>
    <n v="0.92889678478240967"/>
    <n v="0.48119956254959106"/>
    <n v="0.69456206644848539"/>
    <n v="29.430889124953953"/>
    <n v="10.547620437111009"/>
    <n v="0"/>
    <n v="39.978509562064964"/>
    <n v="0.11053774077683354"/>
    <n v="53.045625765329341"/>
    <n v="21.59203070400957"/>
    <n v="0.83371788030891325"/>
    <n v="6.7734946009097477E-2"/>
    <n v="75.539109295656914"/>
    <n v="8.3744461788327875"/>
    <n v="60.840509676724153"/>
    <n v="20.703831400635515"/>
    <n v="23.60059751362785"/>
    <n v="0.12279034940506281"/>
    <n v="105.26772894039257"/>
    <n v="2.3707066489061299"/>
    <n v="2.1234728317668328"/>
    <n v="2.2513523923561243"/>
    <n v="1.5743157760250257"/>
    <n v="0.55677742224248661"/>
    <n v="0.73629401779323744"/>
    <n v="-6.3442807383861072E-2"/>
    <n v="0.35838606140403212"/>
    <n v="0.40704639435363466"/>
    <n v="0.34029681063891892"/>
    <n v="73.616774230324239"/>
    <n v="70.222731324129043"/>
    <n v="57.795974406529517"/>
    <n v="26.383225769675754"/>
    <n v="28.583909587150764"/>
    <n v="19.667785758310579"/>
    <n v="13.866101507255523"/>
    <n v="8.4014325428415422"/>
    <n v="28.955631988241812"/>
    <n v="64.598845109019322"/>
    <n v="6.6880979381447485"/>
    <n v="93.554477097261127"/>
    <n v="0.60589723351191682"/>
    <x v="152"/>
    <x v="152"/>
    <x v="152"/>
    <n v="39.179524258073819"/>
    <n v="13.190598161168028"/>
    <n v="2.9702613770325388"/>
    <n v="52.370122419241845"/>
    <n v="74.812741403251835"/>
    <n v="25.187258596748162"/>
    <n v="52.588709089117849"/>
    <n v="46.974408169468632"/>
    <n v="12.302398857793973"/>
    <n v="7.7948839113948125"/>
    <n v="0.88819930337405495"/>
    <n v="0.88819930337405495"/>
    <n v="-7.7948839113948125"/>
    <n v="-14.694678022800428"/>
    <n v="4.1135515021712115"/>
    <n v="6.733578663542616"/>
    <n v="18.015367801604214"/>
    <n v="19.256553358611662"/>
    <n v="0.54868239996611445"/>
    <n v="0.69312261711402257"/>
    <n v="0.68977571654779968"/>
    <n v="2.1730335851499993"/>
    <n v="1.7154304042726152"/>
    <n v="1.4076497185114722"/>
    <n v="51.630196630522953"/>
    <x v="152"/>
    <n v="3.2675294756778328"/>
    <n v="74.334892624534504"/>
    <n v="41.765391561277291"/>
    <n v="163.88873658804584"/>
    <n v="101.47165030235105"/>
    <n v="98.168862283670506"/>
    <n v="1.2598839522668646"/>
    <n v="1.9763645963237457"/>
    <n v="1.9400672728547244"/>
    <n v="36.51040055023924"/>
    <m/>
    <m/>
    <x v="152"/>
    <x v="152"/>
    <n v="38.909876787464107"/>
    <n v="77.209097062248475"/>
    <n v="20.869565217391308"/>
    <n v="27.888064827166549"/>
    <n v="1.1286979562341346"/>
    <n v="7.8235336807121341"/>
    <n v="63.531438070175426"/>
    <n v="134.69563285486441"/>
    <n v="18.16"/>
    <n v="24.56"/>
    <n v="0"/>
    <n v="42.72"/>
    <n v="1.9789999999999999E-2"/>
    <n v="33.700000000000003"/>
    <n v="47"/>
    <n v="0.22500000000000001"/>
    <n v="1.8279999999999998E-2"/>
    <n v="80.943280000000001"/>
    <n v="4.2859999999999996"/>
    <n v="40.700000000000003"/>
    <n v="81.2"/>
    <n v="16.145"/>
    <n v="8.3999999999999991E-2"/>
    <n v="138.12899999999999"/>
    <n v="26.6"/>
    <n v="38.700000000000003"/>
    <n v="83.007999999999996"/>
    <x v="152"/>
    <x v="132"/>
    <n v="171.6112"/>
    <n v="7.1000000000000014"/>
    <n v="8.2999999999999972"/>
    <n v="15.399999999999991"/>
    <n v="90.667919999999995"/>
    <n v="52.833334887233462"/>
    <n v="0.37496911315917975"/>
    <n v="0.13438370361328122"/>
    <n v="0"/>
    <n v="0.50935281677246103"/>
    <n v="1.408324378299713E-3"/>
    <n v="0.67583657312393197"/>
    <n v="0.27509684026241304"/>
    <n v="1.062212061882019E-2"/>
    <n v="8.6298828849792463E-4"/>
    <n v="0.96241852229366309"/>
    <n v="0.10669601735591888"/>
    <n v="0.7751485815048218"/>
    <n v="0.26378059005737303"/>
    <n v="0.30068731808066368"/>
    <n v="1.5644307661056517E-3"/>
    <n v="1.3411809204089642"/>
    <n v="0.17666336083412171"/>
    <n v="0.10703984159231186"/>
    <n v="0.36891402096271514"/>
    <n v="0.82303227601432805"/>
    <n v="8.5210818536281582E-2"/>
    <n v="1.1919462969770431"/>
    <n v="0.49917321228981026"/>
    <n v="0.16805699867010118"/>
    <n v="0.66723021095991142"/>
    <n v="74.812741403251849"/>
    <n v="25.187258596748162"/>
    <n v="0.22952777468338004"/>
    <n v="19.256553358611654"/>
    <n v="0.6825934802045821"/>
    <n v="57.26713375726262"/>
    <n v="-0.14923462343192107"/>
    <n v="-12.520247246910598"/>
    <n v="0.83182810363650317"/>
    <n v="82.936416966556365"/>
    <n v="143.9756140316322"/>
  </r>
  <r>
    <x v="1"/>
    <n v="313"/>
    <n v="3"/>
    <s v="352HYB"/>
    <x v="0"/>
    <x v="2"/>
    <n v="1"/>
    <n v="31.5"/>
    <m/>
    <n v="0"/>
    <x v="1"/>
    <n v="10.3"/>
    <n v="11.2"/>
    <n v="7.7"/>
    <n v="-0.89999999999999858"/>
    <n v="3.4999999999999991"/>
    <n v="2.6000000000000005"/>
    <n v="2.0620000000000003"/>
    <m/>
    <m/>
    <n v="2.7960000000000003"/>
    <m/>
    <n v="2.6559999999999997"/>
    <n v="2.8860000000000001"/>
    <m/>
    <m/>
    <m/>
    <x v="8"/>
    <x v="12"/>
    <n v="40.4"/>
    <m/>
    <n v="43.1"/>
    <n v="39.700000000000003"/>
    <n v="156.88518650304366"/>
    <n v="9855.8411864942082"/>
    <n v="236.55550694801852"/>
    <n v="0"/>
    <n v="388.6"/>
    <n v="388.6"/>
    <x v="153"/>
    <n v="0.75134640324440705"/>
    <n v="1437.5230263157891"/>
    <n v="1453.7113486842102"/>
    <n v="2.3473067434210522E-2"/>
    <n v="2891.2578480674338"/>
    <n v="0.45327302631578942"/>
    <n v="2209.7060032894733"/>
    <n v="4208.9638157894733"/>
    <n v="54.878412828947361"/>
    <m/>
    <n v="6473.5482319078938"/>
    <n v="1105.095826480263"/>
    <n v="3278.1352796052624"/>
    <n v="5439.2763157894733"/>
    <n v="1402.4753083881578"/>
    <n v="4.0470805921052619"/>
    <n v="10123.933984374999"/>
    <n v="238.81935892269732"/>
    <n v="260.74183946193608"/>
    <n v="249.40262538991604"/>
    <n v="51.478865131578942"/>
    <n v="76.31637687969922"/>
    <n v="183.68349780701755"/>
    <n v="87.879464285714292"/>
    <n v="1.0112612612612613"/>
    <n v="1.9047619047619049"/>
    <n v="1.6592592592592594"/>
    <n v="49.719641133932555"/>
    <n v="34.134386956413017"/>
    <n v="32.380053886805726"/>
    <n v="50.279547002557919"/>
    <n v="65.017879916977179"/>
    <n v="53.726904226996176"/>
    <n v="2913.8980263157891"/>
    <n v="3229.5703124999995"/>
    <n v="7652.4628083881562"/>
    <n v="7440.5957111430907"/>
    <n v="1508.994469572368"/>
    <n v="15093.058519531245"/>
    <n v="1.1083333333333334"/>
    <n v="19.306213002123098"/>
    <n v="21.397719410686435"/>
    <n v="-704.19202302631584"/>
    <n v="979.39350328947376"/>
    <n v="275.20148026315837"/>
    <n v="364.2372532894733"/>
    <n v="2209.7060032894738"/>
    <n v="2573.9432565789471"/>
    <n v="8619.5102876233505"/>
    <n v="57.109102681005517"/>
    <n v="1.9185371398925781"/>
    <n v="0.69084298610687256"/>
    <n v="5.6532268524169922"/>
    <n v="1.3012884013752077"/>
    <n v="6.538060188293457"/>
    <n v="1.7420889139175415"/>
    <n v="0.41416487097740173"/>
    <n v="3.0634675025939941"/>
    <n v="3.0634675025939941"/>
    <n v="0.88990261831419259"/>
    <n v="2.2305810451507568"/>
    <n v="1.9634753465652466"/>
    <n v="0.341361403465271"/>
    <n v="1.7620469331741333"/>
    <n v="1.7620469331741333"/>
    <n v="1.0639792080600401"/>
    <n v="0.82798081636428833"/>
    <n v="0.34941333532333374"/>
    <n v="0.58368284503797507"/>
    <n v="1.1102808713912964"/>
    <n v="0.61332541704177856"/>
    <n v="0.84328582817824249"/>
    <n v="27.579413154376173"/>
    <n v="10.042862890624487"/>
    <n v="1.3269857512767374E-3"/>
    <n v="37.623603030751937"/>
    <n v="2.9635263277825553E-2"/>
    <n v="38.495043313476302"/>
    <n v="17.432049557149998"/>
    <n v="1.6811823429541759"/>
    <n v="0"/>
    <n v="57.60827521358047"/>
    <n v="24.650058036220845"/>
    <n v="64.365378042107039"/>
    <n v="18.567589969933032"/>
    <n v="24.712273159978"/>
    <n v="7.1311459456276316E-2"/>
    <n v="107.71655263147436"/>
    <n v="1.3323114788552355"/>
    <n v="3.5791626727067061"/>
    <n v="2.4169982620938764"/>
    <n v="0.72770867727334188"/>
    <n v="1.8478810520450526"/>
    <n v="0.49261244443503405"/>
    <n v="8.1110029484502383E-2"/>
    <n v="0.36414345854313196"/>
    <n v="0.45283880875768245"/>
    <n v="0.28847169914525078"/>
    <n v="73.30348752572668"/>
    <n v="66.822072299087949"/>
    <n v="59.754398437088227"/>
    <n v="26.692985470891443"/>
    <n v="30.259627618638717"/>
    <n v="17.237452848549157"/>
    <n v="24.126516666312355"/>
    <n v="11.28454934551846"/>
    <n v="44.666112635472913"/>
    <n v="82.611510898382932"/>
    <n v="9.2550466236420998"/>
    <n v="127.27762353385585"/>
    <n v="0.46772393634738735"/>
    <x v="153"/>
    <x v="153"/>
    <x v="153"/>
    <n v="14.368526647163947"/>
    <n v="6.147500211631538"/>
    <n v="2.3372958361152394"/>
    <n v="20.516026858795485"/>
    <n v="70.035620181516649"/>
    <n v="29.964379818483351"/>
    <n v="38.266855376567165"/>
    <n v="40.238861375794684"/>
    <n v="7.2830406244145713"/>
    <n v="25.870334728630738"/>
    <n v="-1.1355404127830333"/>
    <n v="-1.1355404127830333"/>
    <n v="-25.870334728630738"/>
    <n v="-67.204326847903758"/>
    <n v="-6.5140958271156109"/>
    <n v="-18.471579889245135"/>
    <n v="69.669348320275375"/>
    <n v="54.738096442964569"/>
    <n v="0.56688735135904866"/>
    <n v="0.52237965127563024"/>
    <n v="0.73694226842727095"/>
    <n v="2.2954973298584194"/>
    <n v="1.7035552899908828"/>
    <n v="1.4437755216982027"/>
    <n v="49.298130670563239"/>
    <x v="153"/>
    <n v="17.58628012309827"/>
    <n v="58.459574468436649"/>
    <n v="24.898716615702714"/>
    <n v="143.4411805760549"/>
    <n v="126.53266976863627"/>
    <n v="81.021671574207346"/>
    <n v="1.3375079124333737"/>
    <n v="1.3767898180785514"/>
    <n v="2.4233952576094522"/>
    <n v="39.063127483501219"/>
    <m/>
    <m/>
    <x v="153"/>
    <x v="153"/>
    <n v="64.734495553851517"/>
    <n v="62.516313272441145"/>
    <n v="25.242718446601948"/>
    <n v="84.333705512265482"/>
    <n v="0.99702741334506284"/>
    <n v="70.631271460823967"/>
    <n v="64.73548231907894"/>
    <n v="150.93058519531246"/>
    <n v="17.759999999999998"/>
    <n v="17.96"/>
    <n v="2.9E-4"/>
    <n v="35.720289999999999"/>
    <n v="5.5999999999999999E-3"/>
    <n v="27.3"/>
    <n v="52"/>
    <n v="0.67800000000000005"/>
    <n v="0"/>
    <n v="79.977999999999994"/>
    <n v="13.653"/>
    <n v="40.5"/>
    <n v="67.2"/>
    <n v="17.327000000000002"/>
    <n v="0.05"/>
    <n v="125.077"/>
    <n v="36"/>
    <n v="39.9"/>
    <n v="94.542999999999992"/>
    <x v="153"/>
    <x v="133"/>
    <n v="186.46846999999997"/>
    <n v="-8.6999999999999993"/>
    <n v="12.100000000000001"/>
    <n v="3.3999999999999915"/>
    <n v="106.49046999999997"/>
    <n v="57.109102681005531"/>
    <n v="0.34073219604492183"/>
    <n v="0.12407540030479432"/>
    <n v="1.6394357872009278E-5"/>
    <n v="0.46482399070758812"/>
    <n v="3.6613137054443358E-4"/>
    <n v="0.47559027349948885"/>
    <n v="0.21536573290824892"/>
    <n v="2.0770309667587281E-2"/>
    <n v="0"/>
    <n v="0.71172631607532511"/>
    <n v="0.30454123009443285"/>
    <n v="0.79520751535892487"/>
    <n v="0.22939486312866214"/>
    <n v="0.30530987211108207"/>
    <n v="8.810234665870666E-4"/>
    <n v="1.3307932740652562"/>
    <n v="0.29807309389114378"/>
    <n v="0.13941592079401016"/>
    <n v="0.55183127218425265"/>
    <n v="1.0206309093465447"/>
    <n v="0.11434225749909875"/>
    <n v="1.5724621815307975"/>
    <n v="0.17751717960834507"/>
    <n v="7.5949812114238763E-2"/>
    <n v="0.25346699172258386"/>
    <n v="70.035620181516649"/>
    <n v="29.964379818483344"/>
    <n v="0.86073586545547243"/>
    <n v="54.738096442964554"/>
    <n v="1.1076381908232094"/>
    <n v="70.439734820516932"/>
    <n v="0.24166890746554137"/>
    <n v="15.368821603726953"/>
    <n v="0.86596928335766798"/>
    <n v="108.52485268473507"/>
    <n v="118.58375494822538"/>
  </r>
  <r>
    <x v="1"/>
    <n v="314"/>
    <n v="3"/>
    <n v="1311"/>
    <x v="6"/>
    <x v="2"/>
    <n v="1"/>
    <n v="32"/>
    <m/>
    <n v="0"/>
    <x v="1"/>
    <n v="11.2"/>
    <n v="11.3"/>
    <n v="10.4"/>
    <n v="-0.10000000000000142"/>
    <n v="0.90000000000000036"/>
    <n v="0.79999999999999893"/>
    <n v="2.1879999999999997"/>
    <m/>
    <m/>
    <n v="2.1360000000000001"/>
    <m/>
    <n v="3.0420000000000003"/>
    <n v="2.95"/>
    <m/>
    <m/>
    <m/>
    <x v="2"/>
    <x v="9"/>
    <n v="43.3"/>
    <m/>
    <n v="41.8"/>
    <n v="39.700000000000003"/>
    <n v="271.39057185887094"/>
    <n v="17049.298505317991"/>
    <n v="314.22364096080906"/>
    <n v="0"/>
    <n v="474.6"/>
    <n v="474.6"/>
    <x v="154"/>
    <n v="0.87538590367944724"/>
    <n v="1728.9128289473681"/>
    <n v="1275.6398026315787"/>
    <n v="2.7520148026315784E-2"/>
    <n v="3004.5801517269729"/>
    <n v="1.6188322368421051"/>
    <n v="3083.87541118421"/>
    <n v="5261.2047697368416"/>
    <n v="119.38887746710523"/>
    <n v="5.1778349095394729"/>
    <n v="8469.646893297695"/>
    <n v="444.20756578947362"/>
    <n v="3634.2783717105253"/>
    <n v="5390.711348684209"/>
    <n v="1904.6370682565785"/>
    <n v="16.754913651315785"/>
    <n v="10946.381702302628"/>
    <n v="364.33778277138146"/>
    <n v="176.90962921463804"/>
    <n v="273.85522588191913"/>
    <n v="90.330838815789463"/>
    <n v="39.314497180451099"/>
    <n v="265.70433114035086"/>
    <n v="9.2504699248119575"/>
    <n v="0.73782771535580527"/>
    <n v="1.7060367454068244"/>
    <n v="1.4832962138084633"/>
    <n v="57.542576388039556"/>
    <n v="36.410908861201527"/>
    <n v="33.200727606146202"/>
    <n v="42.456507672074132"/>
    <n v="62.118348450868744"/>
    <n v="49.246513553882785"/>
    <n v="3723.3141447368416"/>
    <n v="3391.45353618421"/>
    <n v="8426.4265008223665"/>
    <n v="12070.86628248355"/>
    <n v="1311.6588199013154"/>
    <n v="20497.292783305915"/>
    <n v="0.91086956521739126"/>
    <n v="18.164906868917374"/>
    <n v="16.545860821905173"/>
    <n v="-639.43873355263167"/>
    <n v="1869.7512335526317"/>
    <n v="1230.3125"/>
    <n v="-89.035773026316292"/>
    <n v="1999.2578124999991"/>
    <n v="1910.2220394736828"/>
    <n v="12027.64589000822"/>
    <n v="58.679192501968721"/>
    <n v="2.0568511486053467"/>
    <n v="0.61434733867645264"/>
    <n v="6.4022526741027832"/>
    <n v="1.4444542091387174"/>
    <n v="7.3817024230957031"/>
    <n v="1.9575319290161133"/>
    <n v="0.38515454530715942"/>
    <n v="3.3812112808227539"/>
    <n v="3.3812112808227539"/>
    <n v="1.0017357268073936"/>
    <n v="2.3395907878875732"/>
    <n v="2.044818639755249"/>
    <n v="0.30193778872489929"/>
    <n v="1.7211102247238159"/>
    <n v="1.7211102247238159"/>
    <n v="1.1296908277894004"/>
    <n v="0.60604864358901978"/>
    <n v="0.28933015465736389"/>
    <n v="0.46538850770297352"/>
    <n v="0.91949516534805298"/>
    <n v="0.52132672071456909"/>
    <n v="0.73281215239441699"/>
    <n v="35.561163380589129"/>
    <n v="7.8368591785646577"/>
    <n v="1.7619094129318466E-3"/>
    <n v="43.399784468566722"/>
    <n v="0.11949737845282804"/>
    <n v="60.367845825007855"/>
    <n v="20.263769308558516"/>
    <n v="4.0367901929654169"/>
    <n v="0.1750735380637273"/>
    <n v="84.843478864595511"/>
    <n v="10.392639288310157"/>
    <n v="74.314401565330385"/>
    <n v="16.276594642759296"/>
    <n v="32.780903325643898"/>
    <n v="0.28837053199644241"/>
    <n v="123.66027006573002"/>
    <n v="2.7629129597352526"/>
    <n v="2.772627942938179"/>
    <n v="2.7676029516263205"/>
    <n v="1.653778829627915"/>
    <n v="0.99618255288018076"/>
    <n v="0.82846067533292378"/>
    <n v="-0.28479819041422999"/>
    <n v="0.22037690653400743"/>
    <n v="0.33567156541080501"/>
    <n v="0.21902342345380271"/>
    <n v="81.938571391627775"/>
    <n v="71.152016198382057"/>
    <n v="60.095616422177898"/>
    <n v="18.057368889102847"/>
    <n v="23.883708659445858"/>
    <n v="13.162347643351968"/>
    <n v="22.565094870735741"/>
    <n v="9.8124977613744111"/>
    <n v="39.215620544865097"/>
    <n v="110.99103188306449"/>
    <n v="6.838027912754943"/>
    <n v="150.20665242792958"/>
    <n v="0.43485293625333077"/>
    <x v="154"/>
    <x v="154"/>
    <x v="154"/>
    <n v="37.802750954272113"/>
    <n v="10.451271547184104"/>
    <n v="3.617048010244968"/>
    <n v="48.25402250145622"/>
    <n v="78.341139234830209"/>
    <n v="21.658860765169795"/>
    <n v="51.375375663224581"/>
    <n v="51.749306694594644"/>
    <n v="6.4640968813848847"/>
    <n v="13.94655574032253"/>
    <n v="3.9871746657992198"/>
    <n v="3.9871746657992198"/>
    <n v="-13.94655574032253"/>
    <n v="-23.10262284453599"/>
    <n v="19.676372174821466"/>
    <n v="38.150139414122172"/>
    <n v="65.363173563334072"/>
    <n v="43.515498486124557"/>
    <n v="0.63827063682554319"/>
    <n v="0.64950785662024901"/>
    <n v="0.80539847538171061"/>
    <n v="2.2630748240632697"/>
    <n v="1.5422996297842837"/>
    <n v="1.4026483316273906"/>
    <n v="58.890051530681674"/>
    <x v="154"/>
    <n v="25.902509484771485"/>
    <n v="80.361728907281602"/>
    <n v="33.221969066395957"/>
    <n v="126.55351752651072"/>
    <n v="69.263498526997083"/>
    <n v="83.702999299094387"/>
    <n v="1.6252816901548963"/>
    <n v="2.8262100105340755"/>
    <n v="2.4429454820950158"/>
    <n v="63.372047983038648"/>
    <m/>
    <m/>
    <x v="154"/>
    <x v="154"/>
    <n v="48.423852502259038"/>
    <n v="69.635636706434909"/>
    <n v="7.1428571428571344"/>
    <n v="58.890499938948203"/>
    <n v="1.1591504009816649"/>
    <n v="77.968013975944288"/>
    <n v="84.696468932976956"/>
    <n v="204.97292783305915"/>
    <n v="21.36"/>
    <n v="15.76"/>
    <n v="3.3999999999999997E-4"/>
    <n v="37.120339999999999"/>
    <n v="0.02"/>
    <n v="38.1"/>
    <n v="65"/>
    <n v="1.4750000000000001"/>
    <n v="6.3969999999999999E-2"/>
    <n v="104.63897"/>
    <n v="5.4880000000000004"/>
    <n v="44.9"/>
    <n v="66.599999999999994"/>
    <n v="23.530999999999999"/>
    <n v="0.20699999999999999"/>
    <n v="135.238"/>
    <n v="46"/>
    <n v="41.9"/>
    <n v="104.10499999999999"/>
    <x v="154"/>
    <x v="134"/>
    <n v="253.23553999999999"/>
    <n v="-7.8999999999999986"/>
    <n v="23.1"/>
    <n v="15.199999999999989"/>
    <n v="148.59656999999999"/>
    <n v="58.679192501968714"/>
    <n v="0.43934340534210203"/>
    <n v="9.6821140575408943E-2"/>
    <n v="2.1767659091949461E-5"/>
    <n v="0.53618631357660285"/>
    <n v="1.4763404846191406E-3"/>
    <n v="0.74581966495513918"/>
    <n v="0.25035045444965365"/>
    <n v="4.9872866392135624E-2"/>
    <n v="2.1629608563423154E-3"/>
    <n v="1.0482059466532707"/>
    <n v="0.12839674243927005"/>
    <n v="0.91812356925010685"/>
    <n v="0.2010905672907829"/>
    <n v="0.40499444697976111"/>
    <n v="3.562698165178299E-3"/>
    <n v="1.5277712816858291"/>
    <n v="0.27878237605094908"/>
    <n v="0.12122933480143547"/>
    <n v="0.48449270594418054"/>
    <n v="1.3712481053574443"/>
    <n v="8.4480995091795907E-2"/>
    <n v="1.8557408113016247"/>
    <n v="0.46703728890419011"/>
    <n v="0.12912111964821818"/>
    <n v="0.59615840855240831"/>
    <n v="78.341139234830209"/>
    <n v="21.658860765169788"/>
    <n v="0.807534864648354"/>
    <n v="43.515498486124557"/>
    <n v="1.3195544977250218"/>
    <n v="71.106616273609916"/>
    <n v="0.32796952961579562"/>
    <n v="17.673240121596308"/>
    <n v="0.99158496810922625"/>
    <n v="96.230178373231183"/>
    <n v="136.46061910034703"/>
  </r>
  <r>
    <x v="1"/>
    <n v="315"/>
    <n v="3"/>
    <s v="352HYB"/>
    <x v="0"/>
    <x v="4"/>
    <n v="2"/>
    <n v="31"/>
    <m/>
    <n v="0"/>
    <x v="1"/>
    <n v="11.4"/>
    <n v="11.4"/>
    <n v="5.7"/>
    <n v="0"/>
    <n v="5.7"/>
    <n v="5.7"/>
    <n v="2.8519999999999999"/>
    <m/>
    <m/>
    <n v="2.7720000000000002"/>
    <m/>
    <n v="3.3180000000000001"/>
    <n v="2.95"/>
    <m/>
    <m/>
    <m/>
    <x v="7"/>
    <x v="4"/>
    <n v="48.9"/>
    <m/>
    <n v="50.2"/>
    <n v="32.1"/>
    <n v="179.89754154771208"/>
    <n v="11301.523355110368"/>
    <n v="223.61740061162078"/>
    <n v="0"/>
    <n v="457.8"/>
    <n v="457.8"/>
    <x v="155"/>
    <n v="0.81137528430628136"/>
    <n v="1503.8460925039872"/>
    <n v="1959.0813397129184"/>
    <n v="0.1012505980861244"/>
    <n v="3463.028682814992"/>
    <n v="3.4943229665071769"/>
    <n v="2613.6782296650717"/>
    <n v="4568.0502392344497"/>
    <n v="109.80588118022327"/>
    <n v="2.9033020334928228"/>
    <n v="7294.4376521132372"/>
    <n v="1062.7388357256777"/>
    <n v="4214.8504784688994"/>
    <n v="6624.4577352472079"/>
    <n v="2419.0259170653908"/>
    <n v="13.107635566188197"/>
    <n v="13271.441766347687"/>
    <n v="255.427264619883"/>
    <n v="426.92886530246068"/>
    <n v="338.2211408114722"/>
    <n v="73.988809144072306"/>
    <n v="114.36944634313055"/>
    <n v="173.93125996810207"/>
    <n v="146.88624971519701"/>
    <n v="1.3027139874739038"/>
    <n v="1.7477477477477477"/>
    <n v="1.5716945996275604"/>
    <n v="43.425747524607736"/>
    <n v="35.831113436247897"/>
    <n v="31.758798724916758"/>
    <n v="56.571328716816751"/>
    <n v="62.623747807496322"/>
    <n v="49.915132446610315"/>
    <n v="3579.090909090909"/>
    <n v="3822.4062998405097"/>
    <n v="9060.9866626794264"/>
    <n v="8035.0627013955327"/>
    <n v="1659.4894537480061"/>
    <n v="17096.049364074956"/>
    <n v="1.0679824561403508"/>
    <n v="20.935192879191646"/>
    <n v="22.358418710891076"/>
    <n v="-965.41267942583727"/>
    <n v="745.64393939393995"/>
    <n v="-219.76874003189732"/>
    <n v="635.75956937799037"/>
    <n v="2802.0514354066981"/>
    <n v="3437.8110047846885"/>
    <n v="9801.6117119617193"/>
    <n v="57.332612366916102"/>
    <n v="1.8254690170288086"/>
    <n v="0.66015398502349854"/>
    <n v="6.6646175384521484"/>
    <n v="1.166376304706483"/>
    <n v="5.8841152191162109"/>
    <n v="2.0649209022521973"/>
    <n v="0.43875569105148315"/>
    <n v="2.8779432773590088"/>
    <n v="2.8779432773590088"/>
    <n v="1.0591176252714289"/>
    <n v="2.1114902496337891"/>
    <n v="2.1876299381256104"/>
    <n v="0.40375491976737976"/>
    <n v="1.7461503744125366"/>
    <n v="1.7461503744125366"/>
    <n v="1.2163005113204057"/>
    <n v="0.78837907314300537"/>
    <n v="0.4552314281463623"/>
    <n v="0.63718046855929811"/>
    <n v="1.3507118225097656"/>
    <n v="0.73017871379852295"/>
    <n v="0.97253684512962724"/>
    <n v="27.452244482458681"/>
    <n v="12.932953533966575"/>
    <n v="6.7479651178355424E-3"/>
    <n v="40.391945981543095"/>
    <n v="0.20560998947732184"/>
    <n v="53.970388081969254"/>
    <n v="20.042580394732042"/>
    <n v="3.1601509755710566"/>
    <n v="8.3555385694334086E-2"/>
    <n v="77.256674837966699"/>
    <n v="22.439626895419337"/>
    <n v="92.205330914216177"/>
    <n v="26.746574013971347"/>
    <n v="42.239830107973617"/>
    <n v="0.228879027515626"/>
    <n v="161.42061406367679"/>
    <n v="2.4576485904282404"/>
    <n v="6.0117099446935782"/>
    <n v="4.1734023476597821"/>
    <n v="1.7678762399673715"/>
    <n v="2.7310673451604943"/>
    <n v="0.47397512405103109"/>
    <n v="0.47885668708852186"/>
    <n v="0.47110732757135465"/>
    <n v="0.3713625398485505"/>
    <n v="0.29007622171927561"/>
    <n v="67.964649425414791"/>
    <n v="69.85854386713298"/>
    <n v="57.121162280948369"/>
    <n v="32.018644360131162"/>
    <n v="25.942846280619886"/>
    <n v="16.569490934671098"/>
    <n v="28.216803736036471"/>
    <n v="17.400794788320479"/>
    <n v="57.734837273356277"/>
    <n v="108.530541853822"/>
    <n v="12.117238748999325"/>
    <n v="166.26537912717828"/>
    <n v="0.6166819938608934"/>
    <x v="155"/>
    <x v="155"/>
    <x v="155"/>
    <n v="25.753584345932783"/>
    <n v="2.6417856064115632"/>
    <n v="9.748551995827869"/>
    <n v="28.395369952344346"/>
    <n v="90.696421244571752"/>
    <n v="9.3035787554282425"/>
    <n v="61.217067654831254"/>
    <n v="63.988527178179709"/>
    <n v="9.3457792256508689"/>
    <n v="38.234942832246929"/>
    <n v="-6.7039936192393057"/>
    <n v="-6.7039936192393057"/>
    <n v="-38.234942832246922"/>
    <n v="-70.844298496012996"/>
    <n v="-33.448755036558921"/>
    <n v="-253.76751251005535"/>
    <n v="89.008704289211579"/>
    <n v="53.53411802052176"/>
    <n v="0.54319845245775511"/>
    <n v="0.64978884350401722"/>
    <n v="0.93119722138220606"/>
    <n v="2.14723790067718"/>
    <n v="1.6299412276149383"/>
    <n v="1.3061685359359338"/>
    <n v="46.999529132620161"/>
    <x v="155"/>
    <n v="20.24015061529667"/>
    <n v="48.32673370473249"/>
    <n v="42.303964648435944"/>
    <n v="189.64706655926884"/>
    <n v="106.05743157432262"/>
    <n v="78.72165375615667"/>
    <n v="0.96256116698662986"/>
    <n v="1.9469836970407377"/>
    <n v="2.7789430655279137"/>
    <n v="42.184079182326535"/>
    <m/>
    <m/>
    <x v="155"/>
    <x v="155"/>
    <n v="86.819134291181754"/>
    <n v="69.397860778474779"/>
    <n v="50"/>
    <n v="82.012586290314431"/>
    <n v="0.94683381599233096"/>
    <n v="47.844571504115486"/>
    <n v="72.944376521132369"/>
    <n v="170.96049364074955"/>
    <n v="19.16"/>
    <n v="24.96"/>
    <n v="1.2899999999999999E-3"/>
    <n v="44.121290000000002"/>
    <n v="4.4519999999999997E-2"/>
    <n v="33.299999999999997"/>
    <n v="58.2"/>
    <n v="1.399"/>
    <n v="3.6990000000000002E-2"/>
    <n v="92.935990000000004"/>
    <n v="13.540000000000001"/>
    <n v="53.7"/>
    <n v="84.4"/>
    <n v="30.82"/>
    <n v="0.16699999999999998"/>
    <n v="169.08700000000002"/>
    <n v="45.6"/>
    <n v="48.7"/>
    <n v="115.44300000000001"/>
    <x v="155"/>
    <x v="135"/>
    <n v="217.815046"/>
    <n v="-12.300000000000004"/>
    <n v="9.5"/>
    <n v="-2.8000000000000114"/>
    <n v="124.87905599999999"/>
    <n v="57.332612366916102"/>
    <n v="0.34975986366271972"/>
    <n v="0.16477443466186525"/>
    <n v="8.5973566246032713E-5"/>
    <n v="0.51462027189083104"/>
    <n v="2.6196080955505369E-3"/>
    <n v="0.68761866044998166"/>
    <n v="0.25535581219196324"/>
    <n v="4.0262426450252534E-2"/>
    <n v="1.0645512182950974E-3"/>
    <n v="0.98430145031049254"/>
    <n v="0.28589577980041508"/>
    <n v="1.1747572767734529"/>
    <n v="0.34076915228366855"/>
    <n v="0.53816354539394373"/>
    <n v="2.9160711252689355E-3"/>
    <n v="2.0566060455763342"/>
    <n v="0.35950085735321047"/>
    <n v="0.22169770550727846"/>
    <n v="0.73558024831891056"/>
    <n v="1.3827513282671353"/>
    <n v="0.15438168545842168"/>
    <n v="2.1183315765860464"/>
    <n v="0.32811780309677119"/>
    <n v="3.3658106684684774E-2"/>
    <n v="0.36177590978145591"/>
    <n v="90.696421244571781"/>
    <n v="9.3035787554282425"/>
    <n v="1.1340301262755539"/>
    <n v="53.534118020521781"/>
    <n v="1.6037113046952154"/>
    <n v="75.706339952680807"/>
    <n v="6.1725531009712231E-2"/>
    <n v="2.9138748481099719"/>
    <n v="1.5419857736855032"/>
    <n v="115.97973344238166"/>
    <n v="102.82386780592485"/>
  </r>
  <r>
    <x v="1"/>
    <n v="316"/>
    <n v="3"/>
    <s v="34N42"/>
    <x v="4"/>
    <x v="4"/>
    <n v="2"/>
    <n v="33"/>
    <m/>
    <n v="0"/>
    <x v="2"/>
    <n v="11.3"/>
    <n v="11.3"/>
    <n v="7.7"/>
    <n v="0"/>
    <n v="3.6000000000000005"/>
    <n v="3.6000000000000005"/>
    <n v="1.8820000000000001"/>
    <m/>
    <m/>
    <n v="2.1800000000000006"/>
    <m/>
    <n v="3.4240000000000004"/>
    <n v="2.9219999999999997"/>
    <m/>
    <m/>
    <m/>
    <x v="1"/>
    <x v="0"/>
    <n v="56.1"/>
    <m/>
    <n v="54.5"/>
    <n v="21.7"/>
    <n v="254.47062974342276"/>
    <n v="15986.353901741306"/>
    <n v="255.6962686567164"/>
    <n v="0"/>
    <n v="569.5"/>
    <n v="569.5"/>
    <x v="156"/>
    <n v="0.9959554946936362"/>
    <n v="1793.666118421052"/>
    <n v="1858.4194078947367"/>
    <n v="0.67505304276315781"/>
    <n v="3652.7605793585517"/>
    <n v="14.766178248355262"/>
    <n v="3229.5703124999995"/>
    <n v="5293.5814144736833"/>
    <n v="218.62329358552628"/>
    <n v="18.907151110197368"/>
    <n v="8760.6821716694067"/>
    <n v="854.82436266447348"/>
    <n v="4006.60978618421"/>
    <n v="6119.1858552631575"/>
    <n v="2485.7168996710525"/>
    <n v="11.089000822368419"/>
    <n v="12622.601541940785"/>
    <n v="340.52810615405701"/>
    <n v="275.85138359081276"/>
    <n v="309.30486077869767"/>
    <n v="95.726946271929833"/>
    <n v="55.502819548872175"/>
    <n v="229.01080043859645"/>
    <n v="58.971745770676726"/>
    <n v="1.0361010830324913"/>
    <n v="1.6390977443609023"/>
    <n v="1.5272727272727273"/>
    <n v="49.104398699353887"/>
    <n v="36.8643702535391"/>
    <n v="31.741553220004239"/>
    <n v="50.877120674059817"/>
    <n v="60.424306129861073"/>
    <n v="48.478008554188293"/>
    <n v="4419.4120065789466"/>
    <n v="3860.9148848684204"/>
    <n v="9576.3639802631551"/>
    <n v="11786.638598375819"/>
    <n v="1296.0370888157895"/>
    <n v="21363.002578638971"/>
    <n v="0.87362637362637363"/>
    <n v="20.687223110659314"/>
    <n v="18.072903706565004"/>
    <n v="-1189.8416940789471"/>
    <n v="1432.6665296052629"/>
    <n v="242.82483552631675"/>
    <n v="-412.80222039473665"/>
    <n v="2258.2709703947371"/>
    <n v="1845.4687500000005"/>
    <n v="12602.320406969564"/>
    <n v="58.991334952001175"/>
    <n v="2.3985991477966309"/>
    <n v="0.72644931077957153"/>
    <n v="7.0891098976135254"/>
    <n v="1.5487242931430314"/>
    <n v="5.0570244789123535"/>
    <n v="2.0638425350189209"/>
    <n v="0.46478641033172607"/>
    <n v="2.916985034942627"/>
    <n v="2.916985034942627"/>
    <n v="1.1207554211333191"/>
    <n v="2.1512570381164551"/>
    <n v="1.8547630310058594"/>
    <n v="0.33744758367538452"/>
    <n v="1.5823863744735718"/>
    <n v="1.5823863744735718"/>
    <n v="1.0653214223680827"/>
    <n v="0.54992818832397461"/>
    <n v="0.26477906107902527"/>
    <n v="0.42999451513105502"/>
    <n v="1.2178806066513062"/>
    <n v="0.51320701837539673"/>
    <n v="0.86469598479813858"/>
    <n v="43.022860230764259"/>
    <n v="13.500474980045109"/>
    <n v="4.7855252068664283E-2"/>
    <n v="56.571190462878029"/>
    <n v="0.74672924861915702"/>
    <n v="66.653245807718477"/>
    <n v="24.603847034319642"/>
    <n v="6.3772087567884856"/>
    <n v="0.55151876841844594"/>
    <n v="98.185820367245057"/>
    <n v="18.389469265353615"/>
    <n v="74.313117110807624"/>
    <n v="20.649044809191437"/>
    <n v="39.333645528381638"/>
    <n v="0.17547083807842018"/>
    <n v="134.4712782864591"/>
    <n v="2.7743086602911351"/>
    <n v="2.5918184228010026"/>
    <n v="2.6862099249510711"/>
    <n v="1.5753590384636145"/>
    <n v="0.54713366450636769"/>
    <n v="0.74022480361830223"/>
    <n v="-0.28248587322344321"/>
    <n v="0.31379770911631194"/>
    <n v="0.36913201654570443"/>
    <n v="0.27786541073767407"/>
    <n v="76.050830606076474"/>
    <n v="67.884797986526891"/>
    <n v="55.263189327687655"/>
    <n v="23.8645764205795"/>
    <n v="25.058452373564442"/>
    <n v="15.355728801211777"/>
    <n v="24.303592382351816"/>
    <n v="10.222894181214933"/>
    <n v="41.177839864117558"/>
    <n v="143.54718566569642"/>
    <n v="6.6513533005508059"/>
    <n v="184.72502552981399"/>
    <n v="0.42063304964900344"/>
    <x v="156"/>
    <x v="156"/>
    <x v="156"/>
    <n v="42.349653425366661"/>
    <n v="14.380952853104709"/>
    <n v="2.9448433534238156"/>
    <n v="56.73060627847137"/>
    <n v="74.650450970833148"/>
    <n v="25.349549029166852"/>
    <n v="53.784322055881503"/>
    <n v="50.009524728455808"/>
    <n v="10.426150627976504"/>
    <n v="7.6598713030891474"/>
    <n v="3.9548022251282049"/>
    <n v="3.9548022251282049"/>
    <n v="-7.6598713030891474"/>
    <n v="-11.492120466550679"/>
    <n v="16.073918113747389"/>
    <n v="27.500279470524802"/>
    <n v="86.539205162568933"/>
    <n v="46.847580567042229"/>
    <n v="0.7356394996825405"/>
    <n v="0.73581894171183393"/>
    <n v="0.80062072152329589"/>
    <n v="2.1052761492706296"/>
    <n v="1.5231402150724143"/>
    <n v="1.3306193478744288"/>
    <n v="55.173136617796267"/>
    <x v="156"/>
    <n v="19.00099299217484"/>
    <n v="63.80639853517571"/>
    <n v="38.218258405122327"/>
    <n v="104.92476725025656"/>
    <n v="67.501239764384323"/>
    <n v="85.45878392766889"/>
    <n v="2.286018078149004"/>
    <n v="3.0574883398035988"/>
    <n v="2.1703597287034935"/>
    <n v="61.87985264147305"/>
    <m/>
    <m/>
    <x v="156"/>
    <x v="156"/>
    <n v="41.549982679355502"/>
    <n v="67.295689741942937"/>
    <n v="31.858407079646021"/>
    <n v="60.286242994765502"/>
    <n v="1.0802429347531308"/>
    <n v="49.717056153527309"/>
    <n v="87.606821716694071"/>
    <n v="213.63002578638972"/>
    <n v="22.16"/>
    <n v="22.96"/>
    <n v="8.3400000000000002E-3"/>
    <n v="45.128339999999994"/>
    <n v="0.18243000000000001"/>
    <n v="39.9"/>
    <n v="65.400000000000006"/>
    <n v="2.7010000000000001"/>
    <n v="0.23359000000000002"/>
    <n v="108.23459"/>
    <n v="10.561"/>
    <n v="49.5"/>
    <n v="75.599999999999994"/>
    <n v="30.71"/>
    <n v="0.13700000000000001"/>
    <n v="155.94699999999997"/>
    <n v="54.6"/>
    <n v="47.7"/>
    <n v="118.31199999999998"/>
    <x v="156"/>
    <x v="136"/>
    <n v="263.93102499999998"/>
    <n v="-14.700000000000003"/>
    <n v="17.700000000000003"/>
    <n v="3"/>
    <n v="155.69643499999998"/>
    <n v="58.991334952001182"/>
    <n v="0.53152957115173338"/>
    <n v="0.16679276175498964"/>
    <n v="5.9123176546096805E-4"/>
    <n v="0.69891356467218391"/>
    <n v="9.2255297568798068E-3"/>
    <n v="0.82347317147254939"/>
    <n v="0.30397031235694888"/>
    <n v="7.8787765793800354E-2"/>
    <n v="6.8137853431224828E-3"/>
    <n v="1.213045034966421"/>
    <n v="0.22719425579547881"/>
    <n v="0.91810770034790035"/>
    <n v="0.25511037325859065"/>
    <n v="0.4859508556008339"/>
    <n v="2.1678693330287936E-3"/>
    <n v="1.6613367985403535"/>
    <n v="0.30026079082489016"/>
    <n v="0.12629961213469507"/>
    <n v="0.50873511074185374"/>
    <n v="1.773465865069717"/>
    <n v="8.2174707782268527E-2"/>
    <n v="2.2822009758115711"/>
    <n v="0.52321238064765918"/>
    <n v="0.17767070022225381"/>
    <n v="0.70088308086991302"/>
    <n v="74.650450970833134"/>
    <n v="25.349549029166862"/>
    <n v="1.0691559408451501"/>
    <n v="46.847580567042243"/>
    <n v="1.5832874111393873"/>
    <n v="69.375459388556095"/>
    <n v="0.62086417727121757"/>
    <n v="27.204623249730787"/>
    <n v="0.96242323386816964"/>
    <n v="89.276452528571582"/>
    <n v="115.64758222318423"/>
  </r>
  <r>
    <x v="1"/>
    <n v="317"/>
    <n v="3"/>
    <n v="3335"/>
    <x v="5"/>
    <x v="4"/>
    <n v="2"/>
    <n v="30.5"/>
    <m/>
    <n v="0"/>
    <x v="2"/>
    <n v="10.9"/>
    <n v="10"/>
    <n v="7.5"/>
    <n v="0.90000000000000036"/>
    <n v="2.5"/>
    <n v="3.4000000000000004"/>
    <n v="1.7840000000000003"/>
    <m/>
    <m/>
    <n v="2.69"/>
    <m/>
    <n v="2.83"/>
    <n v="2.556"/>
    <m/>
    <m/>
    <m/>
    <x v="8"/>
    <x v="9"/>
    <n v="50.3"/>
    <m/>
    <n v="48.9"/>
    <n v="15.5"/>
    <n v="224.51794325994362"/>
    <n v="14104.666231476178"/>
    <n v="269.73803545051703"/>
    <n v="10"/>
    <n v="406.2"/>
    <n v="451.33333333333331"/>
    <x v="157"/>
    <n v="0.77284154450963483"/>
    <n v="1502.2763157894733"/>
    <n v="1647.9712171052629"/>
    <n v="7.6085115131578937E-2"/>
    <n v="3150.3236180098679"/>
    <n v="2.1295738075657891"/>
    <n v="2970.5571546052624"/>
    <n v="5261.2047697368416"/>
    <n v="93.568503289473668"/>
    <n v="18.398028371710524"/>
    <n v="8343.7284560032858"/>
    <n v="843.24971217105258"/>
    <n v="4395.1295230263149"/>
    <n v="6653.4004934210507"/>
    <n v="2494.0538856907888"/>
    <n v="47.269901315789468"/>
    <n v="13589.853803453945"/>
    <n v="346.22698919956116"/>
    <n v="374.72323910361854"/>
    <n v="359.98379949807162"/>
    <n v="97.885389254385942"/>
    <n v="101.75516917293233"/>
    <n v="240.88223684210524"/>
    <n v="99.442551691729221"/>
    <n v="1.0969827586206897"/>
    <n v="1.7711171662125342"/>
    <n v="1.5138121546961325"/>
    <n v="47.686412506994948"/>
    <n v="35.602275053282156"/>
    <n v="32.341256841992411"/>
    <n v="52.311172340647474"/>
    <n v="63.0558005030883"/>
    <n v="48.958587705557562"/>
    <n v="3609.9958881578941"/>
    <n v="3391.45353618421"/>
    <n v="8382.5561472039462"/>
    <n v="8868.5773402549348"/>
    <n v="1381.1067228618417"/>
    <n v="17251.133487458879"/>
    <n v="0.9394618834080718"/>
    <n v="20.926137350813885"/>
    <n v="19.659308408051608"/>
    <n v="-639.43873355263167"/>
    <n v="1869.7512335526317"/>
    <n v="1230.3124999999991"/>
    <n v="785.13363486842081"/>
    <n v="3261.9469572368407"/>
    <n v="4047.0805921052615"/>
    <n v="8907.4050314555934"/>
    <n v="51.633737794279099"/>
    <n v="1.8544242382049561"/>
    <n v="0.64683598279953003"/>
    <n v="6.6825084686279297"/>
    <n v="1.2228372703445223"/>
    <n v="7.0572004318237305"/>
    <n v="2.1232571601867676"/>
    <n v="0.48229706287384033"/>
    <n v="3.4576458930969238"/>
    <n v="3.4576458930969238"/>
    <n v="1.1064431234698051"/>
    <n v="2.5106651782989502"/>
    <n v="2.1724386215209961"/>
    <n v="0.32973575592041016"/>
    <n v="1.7557018995285034"/>
    <n v="1.7557018995285034"/>
    <n v="1.19234690807307"/>
    <n v="0.55770725011825562"/>
    <n v="0.23150727152824402"/>
    <n v="0.42463529435192465"/>
    <n v="1.0436193943023682"/>
    <n v="0.55105239152908325"/>
    <n v="0.74284675372004838"/>
    <n v="27.858576124812419"/>
    <n v="10.659670818416204"/>
    <n v="5.0843942620330722E-3"/>
    <n v="38.52333133749066"/>
    <n v="0.15028829194353793"/>
    <n v="63.07256748259654"/>
    <n v="25.374636076219183"/>
    <n v="3.2352675112207461"/>
    <n v="0.63613867240525579"/>
    <n v="92.318609742441708"/>
    <n v="21.171176889584739"/>
    <n v="95.481491224095194"/>
    <n v="21.938640411394204"/>
    <n v="43.788151446337629"/>
    <n v="0.82991855530656478"/>
    <n v="162.0382016371336"/>
    <n v="3.5863518936634033"/>
    <n v="4.979970849620849"/>
    <n v="4.2591334586083773"/>
    <n v="2.3475994238522748"/>
    <n v="2.3149231243927608"/>
    <n v="0.98099768385353192"/>
    <n v="-0.24542826177321281"/>
    <n v="0.38263516307002138"/>
    <n v="0.40230859609799052"/>
    <n v="0.22976851461090175"/>
    <n v="72.316113787648035"/>
    <n v="68.320534352241381"/>
    <n v="58.925296787676828"/>
    <n v="27.670687991726929"/>
    <n v="27.485938259914761"/>
    <n v="13.539177915911047"/>
    <n v="20.133208797227489"/>
    <n v="7.8514615467682125"/>
    <n v="35.595291969894831"/>
    <n v="92.554193121605621"/>
    <n v="7.6106216258991264"/>
    <n v="128.14948509150045"/>
    <n v="0.38997566785526133"/>
    <x v="157"/>
    <x v="157"/>
    <x v="157"/>
    <n v="42.939358685369051"/>
    <n v="17.523174529450969"/>
    <n v="2.4504326321239018"/>
    <n v="60.46253321482002"/>
    <n v="71.018127098326985"/>
    <n v="28.981872901673018"/>
    <n v="81.824839665594567"/>
    <n v="75.348282426867712"/>
    <n v="14.08717886462599"/>
    <n v="32.408923741498661"/>
    <n v="3.4359956648249792"/>
    <n v="3.4359956648249792"/>
    <n v="-32.408923741498654"/>
    <n v="-51.383549195838853"/>
    <n v="13.541063818626171"/>
    <n v="19.608294484827201"/>
    <n v="35.830875349058743"/>
    <n v="27.960217962229827"/>
    <n v="0.54989676208705551"/>
    <n v="0.71343339905828063"/>
    <n v="0.92090150591546283"/>
    <n v="2.2237579026714327"/>
    <n v="1.550870936138244"/>
    <n v="1.2947605150105221"/>
    <n v="51.408664518781663"/>
    <x v="157"/>
    <n v="17.124578841973211"/>
    <n v="69.204939324747585"/>
    <n v="24.563743361386553"/>
    <n v="118.75312026486127"/>
    <n v="90.555402909170965"/>
    <n v="64.389456219059781"/>
    <n v="1.5615793791935209"/>
    <n v="2.3447051108771948"/>
    <n v="3.3739042835369326"/>
    <n v="46.560031036338394"/>
    <m/>
    <m/>
    <x v="157"/>
    <x v="157"/>
    <n v="30.942164148421075"/>
    <n v="78.914019315036867"/>
    <n v="31.192660550458719"/>
    <n v="38.713400377205033"/>
    <n v="1.1499653144570843"/>
    <n v="69.714858155099122"/>
    <n v="83.437284560032865"/>
    <n v="172.51133487458878"/>
    <n v="18.559999999999999"/>
    <n v="20.36"/>
    <n v="9.4000000000000008E-4"/>
    <n v="38.920940000000002"/>
    <n v="2.631E-2"/>
    <n v="36.700000000000003"/>
    <n v="65"/>
    <n v="1.1560000000000001"/>
    <n v="0.2273"/>
    <n v="103.08329999999998"/>
    <n v="10.418000000000001"/>
    <n v="54.3"/>
    <n v="82.2"/>
    <n v="30.812999999999999"/>
    <n v="0.58399999999999996"/>
    <n v="167.89699999999999"/>
    <n v="44.6"/>
    <n v="41.9"/>
    <n v="103.56300000000002"/>
    <x v="157"/>
    <x v="137"/>
    <n v="213.13059000000004"/>
    <n v="-7.8999999999999986"/>
    <n v="23.1"/>
    <n v="15.200000000000003"/>
    <n v="110.04729000000006"/>
    <n v="51.633737794279099"/>
    <n v="0.34418113861083982"/>
    <n v="0.13169580609798431"/>
    <n v="6.2815579605102534E-5"/>
    <n v="0.47593976028842921"/>
    <n v="1.8567494336128236E-3"/>
    <n v="0.77923537778854379"/>
    <n v="0.3134930908679962"/>
    <n v="3.9970386524200444E-2"/>
    <n v="7.8592291150093082E-3"/>
    <n v="1.1405580842957497"/>
    <n v="0.26156109827518464"/>
    <n v="1.1796341714859007"/>
    <n v="0.27104279136657716"/>
    <n v="0.54098442630171784"/>
    <n v="1.025329909324646E-2"/>
    <n v="2.0019146882474423"/>
    <n v="0.248737433552742"/>
    <n v="9.7001546770334235E-2"/>
    <n v="0.43976504988968379"/>
    <n v="1.1434686191097023"/>
    <n v="9.4026069566607473E-2"/>
    <n v="1.5832336689993864"/>
    <n v="0.53049794423580177"/>
    <n v="0.21649154409766197"/>
    <n v="0.74698948833346368"/>
    <n v="71.018127098327"/>
    <n v="28.981872901673007"/>
    <n v="0.44267558470363677"/>
    <n v="27.960217962229827"/>
    <n v="1.1072939087109572"/>
    <n v="69.938754486618123"/>
    <n v="-0.4186810192480559"/>
    <n v="-26.444676325805077"/>
    <n v="1.5259749279590131"/>
    <n v="96.836405495158189"/>
    <n v="134.61726728859924"/>
  </r>
  <r>
    <x v="1"/>
    <n v="318"/>
    <n v="3"/>
    <s v="354A"/>
    <x v="1"/>
    <x v="4"/>
    <n v="2"/>
    <n v="32"/>
    <m/>
    <n v="0"/>
    <x v="2"/>
    <n v="11.4"/>
    <n v="11"/>
    <n v="5.6"/>
    <n v="0.40000000000000036"/>
    <n v="5.4"/>
    <n v="5.8000000000000007"/>
    <n v="2.7300000000000004"/>
    <m/>
    <m/>
    <n v="2.3159999999999998"/>
    <m/>
    <n v="3.6640000000000001"/>
    <n v="2.9360000000000004"/>
    <m/>
    <m/>
    <m/>
    <x v="2"/>
    <x v="10"/>
    <n v="47.9"/>
    <m/>
    <n v="46.4"/>
    <n v="30.5"/>
    <n v="176.78520989192327"/>
    <n v="11106.000455830404"/>
    <n v="259.01940594059403"/>
    <n v="0"/>
    <n v="484.8"/>
    <n v="484.8"/>
    <x v="158"/>
    <n v="1.1034554950060664"/>
    <n v="2036.2105263157896"/>
    <n v="2052.5263157894738"/>
    <n v="0.29613157894736841"/>
    <n v="4089.0329736842104"/>
    <n v="6.2644473684210524"/>
    <n v="3434.4736842105258"/>
    <n v="5645.2631578947367"/>
    <n v="230.05263157894734"/>
    <n v="18.310394736842103"/>
    <n v="9328.0998684210535"/>
    <n v="1090.0578947368422"/>
    <n v="4087.105263157895"/>
    <n v="6297.894736842105"/>
    <n v="2076.5105263157893"/>
    <n v="7.6684210526315786"/>
    <n v="12469.17894736842"/>
    <n v="349.27112631578956"/>
    <n v="224.36279135338333"/>
    <n v="288.97055081669691"/>
    <n v="93.217543859649084"/>
    <n v="46.616541353383518"/>
    <n v="239.51578947368418"/>
    <n v="46.616541353383454"/>
    <n v="1.0080128205128205"/>
    <n v="1.643705463182898"/>
    <n v="1.5409181636726546"/>
    <n v="49.79687225366559"/>
    <n v="36.81857755229921"/>
    <n v="32.777661467601803"/>
    <n v="50.195885653134063"/>
    <n v="60.51889706933742"/>
    <n v="50.507693918140895"/>
    <n v="3948.4210526315787"/>
    <n v="3891.3157894736842"/>
    <n v="9654.2157894736847"/>
    <n v="10244.081178947366"/>
    <n v="1814.4789473684209"/>
    <n v="19898.296968421051"/>
    <n v="0.98553719008264462"/>
    <n v="19.843009976671837"/>
    <n v="19.556024295191047"/>
    <n v="-513.94736842105294"/>
    <n v="1753.9473684210525"/>
    <n v="1240"/>
    <n v="138.68421052631629"/>
    <n v="2406.5789473684208"/>
    <n v="2545.2631578947371"/>
    <n v="10570.197099999998"/>
    <n v="53.121114418862511"/>
    <n v="2.3985681533813477"/>
    <n v="0.82379060983657837"/>
    <n v="6.3197360038757324"/>
    <n v="1.6083785929626573"/>
    <n v="5.9814252853393555"/>
    <n v="2.3196046352386475"/>
    <n v="0.58659553527832031"/>
    <n v="2.7784824371337891"/>
    <n v="2.7784824371337891"/>
    <n v="1.2830243797625398"/>
    <n v="2.0479159355163574"/>
    <n v="1.8273259401321411"/>
    <n v="0.48510664701461792"/>
    <n v="1.8938971757888794"/>
    <n v="1.8938971757888794"/>
    <n v="1.1605290733094515"/>
    <n v="0.64600157737731934"/>
    <n v="0.23375576734542847"/>
    <n v="0.45737552376484564"/>
    <n v="1.300014853477478"/>
    <n v="0.52648627758026123"/>
    <n v="0.8911847945707464"/>
    <n v="48.839897220009256"/>
    <n v="16.90851905389836"/>
    <n v="1.8714734013582531E-2"/>
    <n v="65.767131007921208"/>
    <n v="0.37470323888151269"/>
    <n v="79.666210774998902"/>
    <n v="33.114861638922434"/>
    <n v="6.3919719645851529"/>
    <n v="0.50875110193302753"/>
    <n v="119.68179548043952"/>
    <n v="22.323469332669912"/>
    <n v="74.684734674190224"/>
    <n v="30.551505990404831"/>
    <n v="39.326974212853528"/>
    <n v="0.14523200974338932"/>
    <n v="144.70844688719197"/>
    <n v="3.5943109648345541"/>
    <n v="1.7876179576251749"/>
    <n v="2.722114340664509"/>
    <n v="2.0550875703326432"/>
    <n v="-0.35581972148633412"/>
    <n v="1.0804228390016051"/>
    <n v="-0.18309683203697169"/>
    <n v="0.34620300238820106"/>
    <n v="0.41567009798481142"/>
    <n v="0.40907296683431765"/>
    <n v="74.261863747905949"/>
    <n v="66.565019730188908"/>
    <n v="51.610487349374289"/>
    <n v="25.709680192468547"/>
    <n v="27.669088273608526"/>
    <n v="21.112455179773558"/>
    <n v="25.506862281498154"/>
    <n v="9.0961750835180286"/>
    <n v="44.156020032493693"/>
    <n v="133.17457692860651"/>
    <n v="9.5529826674775062"/>
    <n v="177.33059696110021"/>
    <n v="0.35661677956038118"/>
    <x v="158"/>
    <x v="158"/>
    <x v="158"/>
    <n v="54.159348493500744"/>
    <n v="24.018686555404408"/>
    <n v="2.2548838533934918"/>
    <n v="78.178035048905144"/>
    <n v="69.276937517834455"/>
    <n v="30.723062482165549"/>
    <n v="61.080220632101366"/>
    <n v="49.177872392692066"/>
    <n v="21.4553309068868"/>
    <n v="-4.9814761008086776"/>
    <n v="2.5633556485176072"/>
    <n v="2.5633556485176037"/>
    <n v="4.9814761008086776"/>
    <n v="6.2529346536611978"/>
    <n v="7.7408013249999366"/>
    <n v="10.672338983252315"/>
    <n v="57.648801480660694"/>
    <n v="32.509224278597962"/>
    <n v="0.79654257519181371"/>
    <n v="0.86214332680118988"/>
    <n v="0.86823465226439689"/>
    <n v="2.0191997804704251"/>
    <n v="1.4881799114805478"/>
    <n v="1.3366537148485573"/>
    <n v="51.482200688857461"/>
    <x v="158"/>
    <n v="26.181979064137611"/>
    <n v="57.768266472336634"/>
    <n v="49.032493558660377"/>
    <n v="134.07258064516131"/>
    <n v="67.433913110106502"/>
    <n v="89.647801171849849"/>
    <n v="1.789007224176163"/>
    <n v="3.4398191180914899"/>
    <n v="2.038338828444056"/>
    <n v="53.781426189473663"/>
    <m/>
    <m/>
    <x v="158"/>
    <x v="158"/>
    <n v="27.468558324962462"/>
    <n v="65.847288079992467"/>
    <n v="50.877192982456144"/>
    <n v="43.288143135281452"/>
    <n v="1.1193654810546729"/>
    <n v="53.397200843588777"/>
    <n v="93.280998684210545"/>
    <n v="198.98296968421053"/>
    <n v="24.96"/>
    <n v="25.16"/>
    <n v="3.63E-3"/>
    <n v="50.123629999999999"/>
    <n v="7.6789999999999997E-2"/>
    <n v="42.1"/>
    <n v="69.2"/>
    <n v="2.82"/>
    <n v="0.22444999999999998"/>
    <n v="114.34445000000001"/>
    <n v="13.362"/>
    <n v="50.1"/>
    <n v="77.2"/>
    <n v="25.454000000000001"/>
    <n v="9.4E-2"/>
    <n v="152.84800000000001"/>
    <n v="48.4"/>
    <n v="47.7"/>
    <n v="118.34200000000001"/>
    <x v="158"/>
    <x v="138"/>
    <n v="243.91460799999999"/>
    <n v="-6.2999999999999972"/>
    <n v="21.5"/>
    <n v="15.200000000000017"/>
    <n v="129.57015799999999"/>
    <n v="53.121114418862525"/>
    <n v="0.59868261108398446"/>
    <n v="0.20726571743488312"/>
    <n v="2.2940641694068909E-4"/>
    <n v="0.80617773493580824"/>
    <n v="4.5931364766120912E-3"/>
    <n v="0.97655355143547062"/>
    <n v="0.40592411041259763"/>
    <n v="7.8353204727172845E-2"/>
    <n v="6.2363038301467893E-3"/>
    <n v="1.4670671704053879"/>
    <n v="0.2736425273036957"/>
    <n v="0.91549029600620269"/>
    <n v="0.37450233149528506"/>
    <n v="0.48207258712530132"/>
    <n v="1.7802633452415465E-3"/>
    <n v="1.7738454779720305"/>
    <n v="0.31266476345062255"/>
    <n v="0.11150150102376938"/>
    <n v="0.5412673423337937"/>
    <n v="1.6324625558990475"/>
    <n v="0.11710107785940171"/>
    <n v="2.1737298982328412"/>
    <n v="0.66388878798484807"/>
    <n v="0.29442260938882825"/>
    <n v="0.95831139737367632"/>
    <n v="69.276937517834455"/>
    <n v="30.723062482165535"/>
    <n v="0.70666272782745332"/>
    <n v="32.509224278597948"/>
    <n v="1.3675521632970331"/>
    <n v="62.912699706104256"/>
    <n v="0.39988442026081072"/>
    <n v="18.396233156009924"/>
    <n v="0.96766774303622227"/>
    <n v="83.77234493711741"/>
    <n v="112.21017302945189"/>
  </r>
  <r>
    <x v="1"/>
    <n v="319"/>
    <n v="3"/>
    <n v="3382"/>
    <x v="3"/>
    <x v="4"/>
    <n v="2"/>
    <n v="33.5"/>
    <m/>
    <n v="0"/>
    <x v="2"/>
    <n v="12.5"/>
    <n v="12.2"/>
    <n v="8.9"/>
    <n v="0.30000000000000071"/>
    <n v="3.2999999999999989"/>
    <n v="3.5999999999999996"/>
    <n v="2.4059999999999997"/>
    <m/>
    <m/>
    <n v="3.6980000000000004"/>
    <m/>
    <n v="3.3140000000000001"/>
    <n v="3.22"/>
    <m/>
    <m/>
    <m/>
    <x v="8"/>
    <x v="9"/>
    <n v="41.2"/>
    <m/>
    <n v="58.4"/>
    <n v="45.3"/>
    <n v="236.95176055449156"/>
    <n v="14885.78350155427"/>
    <n v="221.42755608837132"/>
    <n v="0"/>
    <n v="583.9"/>
    <n v="583.9"/>
    <x v="159"/>
    <n v="1.0071872929929357"/>
    <n v="1383.5287449392708"/>
    <n v="1287.8931174089066"/>
    <n v="9.2447773279352219E-2"/>
    <n v="2671.5143101214567"/>
    <n v="1.888803643724696"/>
    <n v="3052.3704453441292"/>
    <n v="5323.716599190283"/>
    <n v="75.472449392712548"/>
    <n v="7.3830704453441287"/>
    <n v="8458.942564372468"/>
    <n v="341.89736842105253"/>
    <n v="3737.7591093117408"/>
    <n v="6965.4615384615372"/>
    <n v="1395.0050202429147"/>
    <n v="8.6869028340080963"/>
    <n v="12106.9125708502"/>
    <n v="385.82855028340077"/>
    <n v="260.56928617698082"/>
    <n v="325.35856071478423"/>
    <n v="111.25611336032389"/>
    <n v="48.956333140543684"/>
    <n v="269.05489878542511"/>
    <n v="117.26749566223245"/>
    <n v="0.93087557603686644"/>
    <n v="1.7441253263707572"/>
    <n v="1.8635394456289975"/>
    <n v="51.78818394112853"/>
    <n v="36.084539197607981"/>
    <n v="30.872933850295897"/>
    <n v="48.208355558101218"/>
    <n v="62.93595870496641"/>
    <n v="57.53293003232114"/>
    <n v="3936.9999999999991"/>
    <n v="4678.1761133603231"/>
    <n v="10525.49777327935"/>
    <n v="10304.065432186235"/>
    <n v="1910.3216599190282"/>
    <n v="20829.563205465583"/>
    <n v="1.1882591093117409"/>
    <n v="18.901020444667548"/>
    <n v="22.459309718663668"/>
    <n v="-884.62955465586992"/>
    <n v="645.54048582995983"/>
    <n v="-239.08906882590964"/>
    <n v="-199.24089068825833"/>
    <n v="2287.2854251012141"/>
    <n v="2088.0445344129557"/>
    <n v="12370.620641093115"/>
    <n v="59.389726606687177"/>
    <n v="2.578843355178833"/>
    <n v="0.86390560865402222"/>
    <n v="6.4544992446899414"/>
    <n v="1.7522341858359727"/>
    <n v="7.3169541358947754"/>
    <n v="2.3881125450134277"/>
    <n v="0.5541502833366394"/>
    <n v="3.1842679977416992"/>
    <n v="3.1842679977416992"/>
    <n v="1.2416891726980983"/>
    <n v="2.5303223133087158"/>
    <n v="1.7247339487075806"/>
    <n v="0.45054122805595398"/>
    <n v="2.0421655178070068"/>
    <n v="2.0421655178070068"/>
    <n v="1.0284569904590832"/>
    <n v="0.72157567739486694"/>
    <n v="0.3267005980014801"/>
    <n v="0.48238503722416298"/>
    <n v="1.2478322982788086"/>
    <n v="0.37068954110145569"/>
    <n v="0.8610400567747043"/>
    <n v="35.679039105855487"/>
    <n v="11.126180874764675"/>
    <n v="5.9670408280484586E-3"/>
    <n v="46.811187021448212"/>
    <n v="0.13820289632844535"/>
    <n v="72.894041525545376"/>
    <n v="29.501390618452657"/>
    <n v="2.4032450531239453"/>
    <n v="0.23509674944181866"/>
    <n v="105.0337739465638"/>
    <n v="8.651105401773199"/>
    <n v="64.46640027920968"/>
    <n v="31.382275955149751"/>
    <n v="28.488311495077461"/>
    <n v="0.17740093424151299"/>
    <n v="124.5143886636784"/>
    <n v="3.8815057950077057"/>
    <n v="1.3914724797939004"/>
    <n v="2.6794207462838"/>
    <n v="2.4810001613126591"/>
    <n v="-0.60197437473826398"/>
    <n v="1.2250139829125322"/>
    <n v="0.13434895262122101"/>
    <n v="0.31184082177086137"/>
    <n v="0.40471607831092798"/>
    <n v="0.48680050102425976"/>
    <n v="76.219043728816075"/>
    <n v="69.400573536118387"/>
    <n v="51.77425755455274"/>
    <n v="23.768209230983224"/>
    <n v="28.08752795406701"/>
    <n v="25.203734517715343"/>
    <n v="28.408434419035906"/>
    <n v="15.283629337910575"/>
    <n v="50.773426351662039"/>
    <n v="128.57745649860175"/>
    <n v="7.0813625947155572"/>
    <n v="179.35088285026379"/>
    <n v="0.53799618495235801"/>
    <x v="159"/>
    <x v="159"/>
    <x v="159"/>
    <n v="44.48560710650947"/>
    <n v="14.217761280542081"/>
    <n v="3.1288756526944139"/>
    <n v="58.703368387051555"/>
    <n v="75.780331399725682"/>
    <n v="24.219668600274311"/>
    <n v="45.075249882697392"/>
    <n v="36.057965860173773"/>
    <n v="16.098646617239176"/>
    <n v="-8.4276412463356962"/>
    <n v="-1.8808853366970943"/>
    <n v="-1.8808853366970943"/>
    <n v="8.4276412463356962"/>
    <n v="11.561495384204028"/>
    <n v="-6.3755819548405634"/>
    <n v="-13.229124470328578"/>
    <n v="74.317108903699989"/>
    <n v="41.436712059982305"/>
    <n v="0.74133330032866163"/>
    <n v="0.80471282946134093"/>
    <n v="0.76107871752805856"/>
    <n v="2.363625355908253"/>
    <n v="1.543021469571028"/>
    <n v="1.3513148729207072"/>
    <n v="49.468466191756214"/>
    <x v="159"/>
    <n v="18.221562612360231"/>
    <n v="57.451991696014559"/>
    <n v="80.067358415296326"/>
    <n v="173.90314504131314"/>
    <n v="121.15174308677602"/>
    <n v="88.662749606949106"/>
    <n v="1.4829193310829381"/>
    <n v="1.9711747302743474"/>
    <n v="1.9452746010624526"/>
    <n v="54.096343518977726"/>
    <m/>
    <m/>
    <x v="159"/>
    <x v="159"/>
    <n v="51.806470873108282"/>
    <n v="55.932959966747852"/>
    <n v="28.799999999999997"/>
    <n v="57.799485949940355"/>
    <n v="0.96205323236906437"/>
    <n v="22.757791655680652"/>
    <n v="84.589425643724681"/>
    <n v="208.29563205465584"/>
    <n v="17.36"/>
    <n v="16.16"/>
    <n v="1.16E-3"/>
    <n v="33.521159999999995"/>
    <n v="2.3699999999999999E-2"/>
    <n v="38.299999999999997"/>
    <n v="66.8"/>
    <n v="0.94700000000000006"/>
    <n v="9.264E-2"/>
    <n v="106.13964000000001"/>
    <n v="4.29"/>
    <n v="46.9"/>
    <n v="87.4"/>
    <n v="17.503999999999998"/>
    <n v="0.10900000000000001"/>
    <n v="151.91299999999998"/>
    <n v="49.4"/>
    <n v="58.7"/>
    <n v="132.07"/>
    <x v="159"/>
    <x v="139"/>
    <n v="261.36154999999997"/>
    <n v="-11.100000000000001"/>
    <n v="8.0999999999999943"/>
    <n v="-3"/>
    <n v="155.22190999999995"/>
    <n v="59.389726606687162"/>
    <n v="0.44768720645904542"/>
    <n v="0.13960714635849"/>
    <n v="7.4872191238403325E-5"/>
    <n v="0.58736922500877375"/>
    <n v="1.7341181302070617E-3"/>
    <n v="0.91464710474014277"/>
    <n v="0.37017238926887513"/>
    <n v="3.0155017938613894E-2"/>
    <n v="2.9499058731079103E-3"/>
    <n v="1.3179244178207397"/>
    <n v="0.10855082724094392"/>
    <n v="0.80890022194385536"/>
    <n v="0.3937730333209038"/>
    <n v="0.35746065223693846"/>
    <n v="2.225960414409638E-3"/>
    <n v="1.5623598679161075"/>
    <n v="0.35645838463306423"/>
    <n v="0.19177325102686882"/>
    <n v="0.63708591866195208"/>
    <n v="1.6133417198452948"/>
    <n v="8.8854283002018947E-2"/>
    <n v="2.2504276385072468"/>
    <n v="0.55818872010707854"/>
    <n v="0.17839913824200632"/>
    <n v="0.7365878583490848"/>
    <n v="75.780331399725696"/>
    <n v="24.219668600274311"/>
    <n v="0.93250322068650715"/>
    <n v="41.436712059982298"/>
    <n v="1.6630584134984732"/>
    <n v="73.899661781687527"/>
    <n v="0.68806777059113933"/>
    <n v="30.574978675943932"/>
    <n v="0.97499064290733373"/>
    <n v="103.08159722404908"/>
    <n v="116.13861540261132"/>
  </r>
  <r>
    <x v="1"/>
    <n v="320"/>
    <n v="3"/>
    <n v="1311"/>
    <x v="6"/>
    <x v="4"/>
    <n v="2"/>
    <n v="32"/>
    <m/>
    <n v="0"/>
    <x v="2"/>
    <n v="12.4"/>
    <n v="12.1"/>
    <n v="10.8"/>
    <n v="0.30000000000000071"/>
    <n v="1.2999999999999989"/>
    <n v="1.5999999999999996"/>
    <n v="2.6319999999999997"/>
    <m/>
    <m/>
    <n v="3.5879999999999996"/>
    <m/>
    <n v="3.3240000000000003"/>
    <n v="3.1619999999999999"/>
    <m/>
    <m/>
    <m/>
    <x v="4"/>
    <x v="10"/>
    <n v="53.9"/>
    <m/>
    <n v="55.4"/>
    <n v="41.7"/>
    <n v="326.17080469409228"/>
    <n v="20490.702292492268"/>
    <n v="320.76351262709085"/>
    <n v="0"/>
    <n v="609.79999999999995"/>
    <n v="609.79999999999995"/>
    <x v="160"/>
    <n v="1.1572084278012851"/>
    <n v="1481.4736842105262"/>
    <n v="1334.6315789473683"/>
    <n v="3.8342105263157893E-2"/>
    <n v="2816.143605263158"/>
    <n v="2.2173157894736844"/>
    <n v="4233.9473684210525"/>
    <n v="6917.894736842105"/>
    <n v="232.33684210526317"/>
    <n v="19.316263157894735"/>
    <n v="11403.495210526316"/>
    <n v="701.3342105263157"/>
    <n v="3744.4736842105258"/>
    <n v="6167.3684210526317"/>
    <n v="2147.810526315789"/>
    <n v="1.4684210526315788"/>
    <n v="12061.121052631579"/>
    <n v="572.49010701754389"/>
    <n v="46.973274436090186"/>
    <n v="318.79232577132484"/>
    <n v="183.49824561403508"/>
    <n v="-34.962406015037622"/>
    <n v="372.21754385964908"/>
    <n v="-53.609022556390947"/>
    <n v="0.90088105726872247"/>
    <n v="1.6339113680154143"/>
    <n v="1.6470588235294121"/>
    <n v="52.606467988413833"/>
    <n v="37.12850569282292"/>
    <n v="31.04581794570025"/>
    <n v="47.392170500575453"/>
    <n v="60.664687528928397"/>
    <n v="51.134288381153361"/>
    <n v="4894.7368421052633"/>
    <n v="4185"/>
    <n v="10571.326315789473"/>
    <n v="15956.971815789473"/>
    <n v="1491.5894736842106"/>
    <n v="26528.298131578944"/>
    <n v="0.85499999999999998"/>
    <n v="18.451002087761641"/>
    <n v="15.775606785036203"/>
    <n v="-660.78947368421086"/>
    <n v="2732.894736842105"/>
    <n v="2072.1052631578932"/>
    <n v="-1150.2631578947376"/>
    <n v="1982.3684210526317"/>
    <n v="832.10526315789411"/>
    <n v="15124.802921052627"/>
    <n v="57.013845539711639"/>
    <n v="2.5075254440307617"/>
    <n v="0.95822453498840332"/>
    <n v="6.6210231781005859"/>
    <n v="1.7733341213750162"/>
    <n v="7.5909652709960938"/>
    <n v="2.6997785568237305"/>
    <n v="0.56050151586532593"/>
    <n v="3.1256911754608154"/>
    <n v="3.1256911754608154"/>
    <n v="1.4113918930857081"/>
    <n v="2.4371652603149414"/>
    <n v="1.9620579481124878"/>
    <n v="0.37268197536468506"/>
    <n v="1.6069681644439697"/>
    <n v="1.6069681644439697"/>
    <n v="1.0860652328529294"/>
    <n v="0.93298304080963135"/>
    <n v="0.27648112177848816"/>
    <n v="0.61305575716998173"/>
    <n v="1.0302021503448486"/>
    <n v="0.50753408670425415"/>
    <n v="0.86397246528047678"/>
    <n v="37.148329578198883"/>
    <n v="12.788767241176805"/>
    <n v="2.5386396764454089E-3"/>
    <n v="49.939635459052134"/>
    <n v="0.16831567152726024"/>
    <n v="114.3072031598342"/>
    <n v="38.774904865967599"/>
    <n v="7.2621321710285391"/>
    <n v="0.6037667329551043"/>
    <n v="160.94800692978544"/>
    <n v="17.09267373765142"/>
    <n v="73.468743536033116"/>
    <n v="22.984670459596735"/>
    <n v="34.514631390471202"/>
    <n v="2.3597058835782503E-2"/>
    <n v="130.99164244493684"/>
    <n v="7.4005580980488865"/>
    <n v="-2.1397403203463279"/>
    <n v="2.7948967926167141"/>
    <n v="5.143924905442355"/>
    <n v="-2.9170328302715061"/>
    <n v="1.7324091749860528"/>
    <n v="-1.1278738861693474"/>
    <n v="0.34426224237770592"/>
    <n v="0.33921663547090009"/>
    <n v="0.31284964671164939"/>
    <n v="74.386465252952334"/>
    <n v="71.021198298964606"/>
    <n v="56.086588552331619"/>
    <n v="25.608451330532677"/>
    <n v="24.091571934086385"/>
    <n v="17.546669413858588"/>
    <n v="45.66706462910301"/>
    <n v="11.570734946429729"/>
    <n v="64.808124588172689"/>
    <n v="164.38906677618459"/>
    <n v="7.5703250126399491"/>
    <n v="229.19719136435728"/>
    <n v="0.25337154994314776"/>
    <x v="160"/>
    <x v="160"/>
    <x v="160"/>
    <n v="68.640138530731193"/>
    <n v="27.204169919537868"/>
    <n v="2.5231476914660154"/>
    <n v="95.844308450269068"/>
    <n v="71.616290670349656"/>
    <n v="28.383709329650337"/>
    <n v="31.64528940745717"/>
    <n v="27.801678906930107"/>
    <n v="11.413935513167006"/>
    <n v="-40.838459623801086"/>
    <n v="15.790234406370862"/>
    <n v="15.790234406370864"/>
    <n v="40.838459623801086"/>
    <n v="35.726934519338407"/>
    <n v="40.722819207300795"/>
    <n v="58.04343397748891"/>
    <n v="68.249184434571845"/>
    <n v="29.777495975539843"/>
    <n v="0.76503962257992519"/>
    <n v="1.0215808793852528"/>
    <n v="0.80258388340907361"/>
    <n v="2.317963761660923"/>
    <n v="1.381576262405213"/>
    <n v="1.3532108671803051"/>
    <n v="60.150755757658267"/>
    <x v="160"/>
    <n v="43.251194901315785"/>
    <n v="69.621149023691572"/>
    <n v="68.485602520158324"/>
    <n v="177.66093505755293"/>
    <n v="84.743613649076991"/>
    <n v="88.770820156019411"/>
    <n v="1.4114106982598362"/>
    <n v="3.1858194860600393"/>
    <n v="2.2102510089059297"/>
    <n v="83.774102032894717"/>
    <m/>
    <m/>
    <x v="160"/>
    <x v="160"/>
    <n v="29.840782295729788"/>
    <n v="37.841505882422823"/>
    <n v="12.90322580645161"/>
    <n v="41.516863483076392"/>
    <n v="1.2185482709056126"/>
    <n v="63.153704296585623"/>
    <n v="114.03495210526316"/>
    <n v="265.28298131578947"/>
    <n v="18.16"/>
    <n v="16.36"/>
    <n v="4.7000000000000004E-4"/>
    <n v="34.520470000000003"/>
    <n v="2.7179999999999999E-2"/>
    <n v="51.9"/>
    <n v="84.8"/>
    <n v="2.8479999999999999"/>
    <n v="0.23677999999999999"/>
    <n v="139.78478000000001"/>
    <n v="8.5969999999999995"/>
    <n v="45.9"/>
    <n v="75.599999999999994"/>
    <n v="26.327999999999996"/>
    <n v="1.7999999999999999E-2"/>
    <n v="147.846"/>
    <n v="60"/>
    <n v="51.3"/>
    <n v="129.584"/>
    <x v="160"/>
    <x v="140"/>
    <n v="325.18558999999993"/>
    <n v="-8.1000000000000014"/>
    <n v="33.5"/>
    <n v="25.399999999999991"/>
    <n v="185.40080999999992"/>
    <n v="57.013845539711639"/>
    <n v="0.45536662063598637"/>
    <n v="0.15676553392410278"/>
    <n v="3.1118808937072759E-5"/>
    <n v="0.61216327336902621"/>
    <n v="2.0632243606567382E-3"/>
    <n v="1.4011850709915161"/>
    <n v="0.47530528545379641"/>
    <n v="8.9019684677124011E-2"/>
    <n v="7.4010115652561178E-3"/>
    <n v="1.9729110526876927"/>
    <n v="0.2095230974292755"/>
    <n v="0.9005845981836319"/>
    <n v="0.28174757337570189"/>
    <n v="0.42308257833480833"/>
    <n v="2.8925426959991457E-4"/>
    <n v="1.605704004163742"/>
    <n v="0.55978982448577874"/>
    <n v="0.14183481547236443"/>
    <n v="0.7944221723711492"/>
    <n v="2.0150917862887141"/>
    <n v="9.2797532413005826E-2"/>
    <n v="2.809513958659863"/>
    <n v="0.84139524650573738"/>
    <n v="0.33347046998143198"/>
    <n v="1.1748657164871694"/>
    <n v="71.616290670349656"/>
    <n v="28.383709329650337"/>
    <n v="0.83660290597217024"/>
    <n v="29.777495975539818"/>
    <n v="2.1973506852908367"/>
    <n v="78.211061330301135"/>
    <n v="1.2038099544961209"/>
    <n v="42.847623190679499"/>
    <n v="0.99354073079471583"/>
    <n v="109.04469465074824"/>
    <n v="115.7444293870365"/>
  </r>
  <r>
    <x v="1"/>
    <n v="321"/>
    <n v="3"/>
    <n v="3390"/>
    <x v="2"/>
    <x v="4"/>
    <n v="2"/>
    <n v="32"/>
    <m/>
    <n v="0"/>
    <x v="2"/>
    <n v="13.5"/>
    <n v="13"/>
    <n v="5.4444444444444446"/>
    <n v="0.5"/>
    <n v="7.5555555555555554"/>
    <n v="8.0555555555555554"/>
    <n v="2.8"/>
    <m/>
    <m/>
    <n v="3.8199999999999994"/>
    <m/>
    <n v="4.1959999999999997"/>
    <n v="3.3920000000000003"/>
    <m/>
    <m/>
    <m/>
    <x v="3"/>
    <x v="9"/>
    <n v="51.1"/>
    <m/>
    <n v="56"/>
    <n v="43.4"/>
    <n v="206.37885731829854"/>
    <n v="12965.132574450152"/>
    <n v="226.74865609348919"/>
    <n v="10"/>
    <n v="479.2"/>
    <n v="532.44444444444446"/>
    <x v="161"/>
    <n v="0.93755389244195664"/>
    <n v="1519.5438596491226"/>
    <n v="1362.5661881977669"/>
    <n v="0"/>
    <n v="2882.1100478468898"/>
    <n v="0.99523843700159476"/>
    <n v="2864.8425039872404"/>
    <n v="5148.8676236044648"/>
    <n v="45.758991228070172"/>
    <n v="0.36732775119617223"/>
    <n v="8059.8364465709719"/>
    <n v="317.40885167464108"/>
    <n v="3696.8241626794252"/>
    <n v="6122.1291866028705"/>
    <n v="1307.3885366826155"/>
    <n v="1.6482655502392343"/>
    <n v="11127.990151515151"/>
    <n v="345.18175991493882"/>
    <n v="219.15383606744132"/>
    <n v="284.34069322993997"/>
    <n v="89.686576289207849"/>
    <n v="59.427261335156054"/>
    <n v="252.42009569377987"/>
    <n v="69.518683071314697"/>
    <n v="0.89669421487603296"/>
    <n v="1.7972602739726027"/>
    <n v="1.656050955414013"/>
    <n v="52.723311546840954"/>
    <n v="35.544672934474711"/>
    <n v="33.220951064340021"/>
    <n v="47.276688453159039"/>
    <n v="63.883028616480573"/>
    <n v="55.015587749862462"/>
    <n v="2809.9003189792661"/>
    <n v="3539.8464912280697"/>
    <n v="7610.1990231259961"/>
    <n v="8528.4364587719301"/>
    <n v="1260.4522129186601"/>
    <n v="16138.635481897927"/>
    <n v="1.259776536312849"/>
    <n v="17.411015461195717"/>
    <n v="21.933988751394605"/>
    <n v="54.942185007974331"/>
    <n v="1609.0211323763951"/>
    <n v="1663.9633173843686"/>
    <n v="886.92384370015907"/>
    <n v="2582.2826953748008"/>
    <n v="3469.2065390749599"/>
    <n v="8078.7990353269552"/>
    <n v="50.058749045968767"/>
    <n v="2.8341727256774902"/>
    <n v="1.191048264503479"/>
    <n v="7.2656636238098145"/>
    <n v="2.0573578932706047"/>
    <n v="8.1368303298950195"/>
    <n v="2.8747959136962891"/>
    <n v="0.71441400051116943"/>
    <n v="3.5177130699157715"/>
    <n v="3.5177130699157715"/>
    <n v="1.4983579227846548"/>
    <n v="2.5566744804382324"/>
    <n v="2.1255931854248047"/>
    <n v="0.38880714774131775"/>
    <n v="2.0687804222106934"/>
    <n v="2.0687804222106934"/>
    <n v="1.1634069914864156"/>
    <n v="0.87574225664138794"/>
    <n v="0.38757029175758362"/>
    <n v="0.58509185415727483"/>
    <n v="1.242800235748291"/>
    <n v="0.4918692409992218"/>
    <n v="0.93265681075427753"/>
    <n v="43.06649762488248"/>
    <n v="16.228820937240709"/>
    <n v="0"/>
    <n v="59.295318562123185"/>
    <n v="8.0980862996718903E-2"/>
    <n v="82.358375238459629"/>
    <n v="36.784231170817037"/>
    <n v="1.6096700150914358"/>
    <n v="1.2921536313255436E-2"/>
    <n v="120.76519796068136"/>
    <n v="8.1151111094175903"/>
    <n v="78.579442479051451"/>
    <n v="23.803275871469356"/>
    <n v="27.046998089116819"/>
    <n v="3.4098995009392639E-2"/>
    <n v="129.46381543464702"/>
    <n v="4.0979919599038785"/>
    <n v="0.62132981956897537"/>
    <n v="2.4196033404318564"/>
    <n v="2.6194585075718098"/>
    <n v="-0.26992376852915562"/>
    <n v="1.3703606822384218"/>
    <n v="-0.92721109281054859"/>
    <n v="0.37683168663021721"/>
    <n v="0.44663619291070683"/>
    <n v="0.30291988744785364"/>
    <n v="72.630519017723273"/>
    <n v="68.197110284432938"/>
    <n v="60.696065703948101"/>
    <n v="27.369480982276727"/>
    <n v="30.459297704950739"/>
    <n v="18.386045391567489"/>
    <n v="24.607484462802585"/>
    <n v="13.719393373823216"/>
    <n v="44.526654569466707"/>
    <n v="105.99142841526074"/>
    <n v="6.1997767328409079"/>
    <n v="150.51808298472744"/>
    <n v="0.55752929132442874"/>
    <x v="161"/>
    <x v="161"/>
    <x v="161"/>
    <n v="57.750890775657041"/>
    <n v="23.064837796993821"/>
    <n v="2.5038498550891202"/>
    <n v="80.815728572650869"/>
    <n v="71.459964286210393"/>
    <n v="28.540035713789596"/>
    <n v="57.856063781054097"/>
    <n v="53.971958016248863"/>
    <n v="10.08388249764614"/>
    <n v="-3.7789327594081783"/>
    <n v="12.980955299347681"/>
    <n v="12.980955299347681"/>
    <n v="3.7789327594081783"/>
    <n v="4.5884012991595498"/>
    <n v="35.289456612718851"/>
    <n v="56.280280024512322"/>
    <n v="29.75288502404608"/>
    <n v="19.766983763050586"/>
    <n v="0.89520775782868411"/>
    <n v="0.95384400898366628"/>
    <n v="0.83450115746631326"/>
    <n v="2.2981904203563897"/>
    <n v="1.5708626449110641"/>
    <n v="1.3941346648562072"/>
    <n v="52.844842231785591"/>
    <x v="161"/>
    <n v="11.317942426378446"/>
    <n v="56.660543966915135"/>
    <n v="32.273112420189435"/>
    <n v="184.26582307710069"/>
    <n v="133.34066339365555"/>
    <n v="113.50282878909708"/>
    <n v="1.53808920088866"/>
    <n v="2.15597840938376"/>
    <n v="1.8727226520269651"/>
    <n v="44.774291408552642"/>
    <m/>
    <m/>
    <x v="161"/>
    <x v="161"/>
    <n v="37.296942024188802"/>
    <n v="68.684577433388242"/>
    <n v="59.670781893004111"/>
    <n v="28.071029392563819"/>
    <n v="1.2192832210342179"/>
    <n v="35.069262236071651"/>
    <n v="80.598364465709722"/>
    <n v="161.38635481897927"/>
    <n v="19.36"/>
    <n v="17.36"/>
    <n v="0"/>
    <n v="36.72"/>
    <n v="1.268E-2"/>
    <n v="36.5"/>
    <n v="65.599999999999994"/>
    <n v="0.58299999999999996"/>
    <n v="4.6800000000000001E-3"/>
    <n v="102.68768"/>
    <n v="4.0439999999999996"/>
    <n v="47.1"/>
    <n v="78"/>
    <n v="16.657"/>
    <n v="2.0999999999999998E-2"/>
    <n v="141.77799999999999"/>
    <n v="35.799999999999997"/>
    <n v="45.1"/>
    <n v="96.959000000000003"/>
    <x v="161"/>
    <x v="141"/>
    <n v="205.61695600000002"/>
    <n v="0.70000000000000284"/>
    <n v="20.499999999999993"/>
    <n v="21.199999999999989"/>
    <n v="102.92927600000002"/>
    <n v="50.058749045968767"/>
    <n v="0.54869583969116209"/>
    <n v="0.20676597871780394"/>
    <n v="0"/>
    <n v="0.75546181840896609"/>
    <n v="1.0317500858306886E-3"/>
    <n v="1.0493005084991454"/>
    <n v="0.46865558433532711"/>
    <n v="2.0508267197608943E-2"/>
    <n v="1.646289716720581E-4"/>
    <n v="1.5386289890037534"/>
    <n v="0.10339191598892211"/>
    <n v="1.001154390335083"/>
    <n v="0.30326957523822784"/>
    <n v="0.3445967549276352"/>
    <n v="4.3444388866424556E-4"/>
    <n v="1.6494551643896105"/>
    <n v="0.31351572787761689"/>
    <n v="0.1747942015826702"/>
    <n v="0.56729921087235213"/>
    <n v="1.3504013333272744"/>
    <n v="7.8989281412065029E-2"/>
    <n v="1.9177005441996262"/>
    <n v="0.73578478062152852"/>
    <n v="0.29386138275265694"/>
    <n v="1.0296461633741854"/>
    <n v="71.459964286210408"/>
    <n v="28.540035713789603"/>
    <n v="0.37907155519587277"/>
    <n v="19.766983763050582"/>
    <n v="1.1622387257906601"/>
    <n v="60.605850548774463"/>
    <n v="0.26824537981001573"/>
    <n v="13.987865864739113"/>
    <n v="0.89399334598064439"/>
    <n v="86.066171374920259"/>
    <n v="107.22057550743229"/>
  </r>
  <r>
    <x v="1"/>
    <n v="322"/>
    <n v="3"/>
    <s v="352HYB"/>
    <x v="0"/>
    <x v="3"/>
    <n v="3"/>
    <n v="32"/>
    <m/>
    <n v="1"/>
    <x v="2"/>
    <n v="12.8"/>
    <n v="12.2"/>
    <n v="4.4000000000000004"/>
    <n v="0.60000000000000142"/>
    <n v="7.7999999999999989"/>
    <n v="8.4"/>
    <n v="2.9659999999999997"/>
    <m/>
    <m/>
    <n v="2.9980000000000002"/>
    <m/>
    <n v="3.2959999999999994"/>
    <n v="3.2719999999999998"/>
    <m/>
    <m/>
    <m/>
    <x v="1"/>
    <x v="6"/>
    <n v="61.6"/>
    <m/>
    <n v="54.1"/>
    <n v="28.1"/>
    <n v="195.31060745980903"/>
    <n v="12269.802981840123"/>
    <n v="231.40639377289378"/>
    <n v="0"/>
    <n v="546"/>
    <n v="546"/>
    <x v="162"/>
    <n v="1.0168080296191537"/>
    <n v="1606.6785425101214"/>
    <n v="1303.8323886639673"/>
    <n v="1.9127125506072869E-2"/>
    <n v="2910.5300582995951"/>
    <n v="6.1222740890688252"/>
    <n v="2813.2813765182182"/>
    <n v="5036.8097165991894"/>
    <n v="129.0284008097166"/>
    <n v="7.8405275303643718"/>
    <n v="7986.9600214574893"/>
    <n v="726.5119838056678"/>
    <n v="3482.7307692307686"/>
    <n v="6311.9514170040475"/>
    <n v="1095.4264170040483"/>
    <n v="8.6869028340080963"/>
    <n v="10898.795506072873"/>
    <n v="338.42866421052628"/>
    <n v="207.98824890109881"/>
    <n v="275.4574292335613"/>
    <n v="80.440188933873117"/>
    <n v="47.817813765182173"/>
    <n v="248.86515519568147"/>
    <n v="91.081550028918429"/>
    <n v="0.8115079365079364"/>
    <n v="1.7903682719546743"/>
    <n v="1.8123569794050343"/>
    <n v="55.202265921582118"/>
    <n v="35.223431305029123"/>
    <n v="31.955189610541556"/>
    <n v="44.797076908585474"/>
    <n v="63.062913837899174"/>
    <n v="57.914210918876229"/>
    <n v="4399.2388663967604"/>
    <n v="3371.1558704453437"/>
    <n v="10109.801578947367"/>
    <n v="10069.466535769228"/>
    <n v="2339.406842105263"/>
    <n v="20179.268114716593"/>
    <n v="0.76630434782608703"/>
    <n v="21.80078505021908"/>
    <n v="16.706036370004838"/>
    <n v="-1585.9574898785422"/>
    <n v="1665.6538461538457"/>
    <n v="79.696356275303515"/>
    <n v="-916.50809716599179"/>
    <n v="2940.7955465587038"/>
    <n v="2024.287449392712"/>
    <n v="12192.308093259104"/>
    <n v="60.419971744997738"/>
    <n v="2.8520231246948242"/>
    <n v="1.5667885541915894"/>
    <n v="8.0650749206542969"/>
    <n v="2.2763098642945119"/>
    <n v="7.0610084533691406"/>
    <n v="2.8307256698608398"/>
    <n v="0.77440446615219116"/>
    <n v="3.0032570362091064"/>
    <n v="3.0032570362091064"/>
    <n v="1.5369061930750025"/>
    <n v="2.3090634346008301"/>
    <n v="1.6585949659347534"/>
    <n v="0.46532705426216125"/>
    <n v="2.0074243545532227"/>
    <n v="2.0074243545532227"/>
    <n v="1.0028617789380363"/>
    <n v="0.74574947357177734"/>
    <n v="0.28746822476387024"/>
    <n v="0.52411520915032783"/>
    <n v="1.1376688480377197"/>
    <n v="0.44834890961647034"/>
    <n v="0.83027883210999021"/>
    <n v="45.822843571898424"/>
    <n v="20.428296631429838"/>
    <n v="1.5426170022323543E-3"/>
    <n v="66.252682820330492"/>
    <n v="0.43229429096757827"/>
    <n v="79.636278090515589"/>
    <n v="39.005279396931641"/>
    <n v="3.8750545260259015"/>
    <n v="0.23547119473158007"/>
    <n v="122.75208320820471"/>
    <n v="16.77562256604978"/>
    <n v="57.764397215522244"/>
    <n v="29.371217595203682"/>
    <n v="21.989856681149007"/>
    <n v="0.17438300314625263"/>
    <n v="109.29985449502118"/>
    <n v="3.7666266925249476"/>
    <n v="-0.96087347951310931"/>
    <n v="1.4843852301617479"/>
    <n v="2.2542289679078111"/>
    <n v="-1.5622772053566674"/>
    <n v="1.2384655177001203"/>
    <n v="-0.68814727155199706"/>
    <n v="0.44581032164398043"/>
    <n v="0.48979284733269118"/>
    <n v="0.50846575072216194"/>
    <n v="69.163755520911664"/>
    <n v="64.875703946662412"/>
    <n v="52.849473114489399"/>
    <n v="30.833916094883257"/>
    <n v="31.775655758748496"/>
    <n v="26.872147022429566"/>
    <n v="32.807300687318865"/>
    <n v="9.6910019347922276"/>
    <n v="52.987007690183134"/>
    <n v="114.55718394102946"/>
    <n v="10.488705068072047"/>
    <n v="167.54419163121258"/>
    <n v="0.29539162722211182"/>
    <x v="162"/>
    <x v="162"/>
    <x v="162"/>
    <n v="46.828977403196724"/>
    <n v="29.314277462139415"/>
    <n v="1.5974801856766982"/>
    <n v="76.143254865336132"/>
    <n v="61.501150017840125"/>
    <n v="38.498849982159882"/>
    <n v="34.148607120542792"/>
    <n v="24.95709652820338"/>
    <n v="19.680215660411456"/>
    <n v="-21.871880874993344"/>
    <n v="9.6340618017279596"/>
    <n v="9.6340618017279596"/>
    <n v="21.871880874993344"/>
    <n v="27.464720099215949"/>
    <n v="24.699379034536094"/>
    <n v="32.864742493383112"/>
    <n v="44.792108423007875"/>
    <n v="26.73450388635457"/>
    <n v="0.99408183101070458"/>
    <n v="0.97510100151112877"/>
    <n v="0.7138257482404281"/>
    <n v="2.2898616525162101"/>
    <n v="1.5761507686826655"/>
    <n v="1.4049111865326778"/>
    <n v="49.900058210860685"/>
    <x v="162"/>
    <n v="29.322310590179239"/>
    <n v="60.100361807429799"/>
    <n v="42.874863087736969"/>
    <n v="184.60444460571463"/>
    <n v="106.56594910923536"/>
    <n v="94.63838058110899"/>
    <n v="1.5449374097066226"/>
    <n v="2.6563134786696323"/>
    <n v="1.7525605951311363"/>
    <n v="52.864699312788453"/>
    <m/>
    <m/>
    <x v="162"/>
    <x v="162"/>
    <n v="24.845359614459198"/>
    <n v="43.204980457230491"/>
    <n v="65.625"/>
    <n v="39.100217796961104"/>
    <n v="0.95389927484227499"/>
    <n v="68.390447172217279"/>
    <n v="79.869600214574902"/>
    <n v="201.79268114716595"/>
    <n v="20.16"/>
    <n v="16.36"/>
    <n v="2.3999999999999998E-4"/>
    <n v="36.520240000000001"/>
    <n v="7.6819999999999999E-2"/>
    <n v="35.299999999999997"/>
    <n v="63.2"/>
    <n v="1.6190000000000002"/>
    <n v="9.8379999999999995E-2"/>
    <n v="100.21738000000001"/>
    <n v="9.1159999999999997"/>
    <n v="43.7"/>
    <n v="79.2"/>
    <n v="13.744999999999999"/>
    <n v="0.10900000000000001"/>
    <n v="136.75399999999999"/>
    <n v="55.2"/>
    <n v="42.3"/>
    <n v="126.854"/>
    <x v="162"/>
    <x v="142"/>
    <n v="253.20189099999999"/>
    <n v="-19.900000000000006"/>
    <n v="20.900000000000006"/>
    <n v="1"/>
    <n v="152.984511"/>
    <n v="60.419971744997746"/>
    <n v="0.5749678619384766"/>
    <n v="0.25632660746574398"/>
    <n v="1.9356179809570312E-5"/>
    <n v="0.83131382558403011"/>
    <n v="5.4242666938781733E-3"/>
    <n v="0.99924616146087641"/>
    <n v="0.48942362260818484"/>
    <n v="4.8622731416225438E-2"/>
    <n v="2.9546042722225188E-3"/>
    <n v="1.5402471197575094"/>
    <n v="0.21049422269821166"/>
    <n v="0.72480600011348728"/>
    <n v="0.36853902697563173"/>
    <n v="0.27592047753334042"/>
    <n v="2.1880925464630128E-3"/>
    <n v="1.3714535971689223"/>
    <n v="0.4116537094116211"/>
    <n v="0.1215990590751171"/>
    <n v="0.66486110741555693"/>
    <n v="1.4374205960596538"/>
    <n v="0.13160833892881871"/>
    <n v="2.1022817034752102"/>
    <n v="0.58759245204925525"/>
    <n v="0.36782456353306775"/>
    <n v="0.95541701558232306"/>
    <n v="61.501150017840104"/>
    <n v="38.498849982159896"/>
    <n v="0.56203458371770076"/>
    <n v="26.734503886354556"/>
    <n v="1.2709678778911799"/>
    <n v="60.456592272585837"/>
    <n v="0.73082810630628781"/>
    <n v="34.763566894873357"/>
    <n v="0.54013977158489224"/>
    <n v="88.42004082696711"/>
    <n v="120.44146632748624"/>
  </r>
  <r>
    <x v="1"/>
    <n v="323"/>
    <n v="3"/>
    <n v="1311"/>
    <x v="6"/>
    <x v="3"/>
    <n v="3"/>
    <n v="34"/>
    <m/>
    <n v="0"/>
    <x v="2"/>
    <n v="12.5"/>
    <n v="12.2"/>
    <n v="8.4"/>
    <n v="0.30000000000000071"/>
    <n v="3.7999999999999989"/>
    <n v="4.0999999999999996"/>
    <n v="2.6819999999999999"/>
    <m/>
    <m/>
    <n v="3.4379999999999997"/>
    <m/>
    <n v="4.202"/>
    <n v="3.2299999999999995"/>
    <m/>
    <m/>
    <m/>
    <x v="2"/>
    <x v="10"/>
    <n v="60.7"/>
    <m/>
    <n v="60.3"/>
    <n v="41.4"/>
    <n v="294.62428779182585"/>
    <n v="18508.887007658086"/>
    <n v="304.31012341130958"/>
    <n v="0"/>
    <n v="542.9"/>
    <n v="542.9"/>
    <x v="163"/>
    <n v="0.95485146251070052"/>
    <n v="1861.7068825910928"/>
    <n v="1766.0712550607284"/>
    <n v="0.10440222672064776"/>
    <n v="3627.882539878542"/>
    <n v="3.9417817813765179"/>
    <n v="3259.5809716599183"/>
    <n v="5339.6558704453437"/>
    <n v="120.42119433198378"/>
    <n v="5.009712955465587"/>
    <n v="8724.6677493927109"/>
    <n v="996.2044534412953"/>
    <n v="4455.0263157894733"/>
    <n v="6694.4939271255053"/>
    <n v="2339.3271457489873"/>
    <n v="15.700182186234814"/>
    <n v="13504.5475708502"/>
    <n v="339.78568063427792"/>
    <n v="341.4199872469635"/>
    <n v="340.57465624040196"/>
    <n v="93.191605937921693"/>
    <n v="85.388953152111071"/>
    <n v="238.23897435897433"/>
    <n v="96.774146905725829"/>
    <n v="0.94863013698630128"/>
    <n v="1.6381418092909539"/>
    <n v="1.5026833631484793"/>
    <n v="51.316625114699022"/>
    <n v="37.360516930708386"/>
    <n v="32.989082325169669"/>
    <n v="48.680497112231606"/>
    <n v="61.201824800915951"/>
    <n v="49.572145175568018"/>
    <n v="3235.6720647773273"/>
    <n v="3594.3056680161935"/>
    <n v="8113.4875506072867"/>
    <n v="13166.6323105668"/>
    <n v="1283.5098178137648"/>
    <n v="21280.119861174084"/>
    <n v="1.1108374384236452"/>
    <n v="15.205140224237468"/>
    <n v="16.890439017564283"/>
    <n v="23.908906882591054"/>
    <n v="1745.3502024291502"/>
    <n v="1769.2591093117408"/>
    <n v="1219.3542510121461"/>
    <n v="3100.1882591093117"/>
    <n v="4319.5425101214578"/>
    <n v="12555.452111781373"/>
    <n v="59.000852409149232"/>
    <n v="3.1185095310211182"/>
    <n v="1.560332179069519"/>
    <n v="8.1343717575073242"/>
    <n v="2.3601253953332226"/>
    <n v="7.8806438446044922"/>
    <n v="2.7897152900695801"/>
    <n v="0.88723462820053101"/>
    <n v="3.4923574924468994"/>
    <n v="3.4923574924468994"/>
    <n v="1.6354640022407532"/>
    <n v="2.4054858684539795"/>
    <n v="2.0317261219024658"/>
    <n v="0.43352803587913513"/>
    <n v="1.8525484800338745"/>
    <n v="1.8525484800338745"/>
    <n v="1.2082186651708242"/>
    <n v="0.70131021738052368"/>
    <n v="0.287192702293396"/>
    <n v="0.49736207993815912"/>
    <n v="1.1859867572784424"/>
    <n v="0.5717703104019165"/>
    <n v="0.92343430066210619"/>
    <n v="58.057506573279369"/>
    <n v="27.556578098009467"/>
    <n v="8.4924652445731372E-3"/>
    <n v="85.622577136533408"/>
    <n v="0.31063778332178982"/>
    <n v="90.933028758595327"/>
    <n v="47.375275909333567"/>
    <n v="4.2055386027470769"/>
    <n v="0.17495708575028543"/>
    <n v="142.68880035642627"/>
    <n v="23.963557348439561"/>
    <n v="90.513933395523765"/>
    <n v="29.02250803431518"/>
    <n v="43.337169481592682"/>
    <n v="0.29085348645364217"/>
    <n v="163.16446439788527"/>
    <n v="3.8044148813261907"/>
    <n v="1.4625474315327855"/>
    <n v="2.6738581814259264"/>
    <n v="2.1917014790210638"/>
    <n v="-2.9935383076540183E-2"/>
    <n v="1.32124652075494"/>
    <n v="-1.3109119910727418"/>
    <n v="0.47464281062825081"/>
    <n v="0.52099084959661024"/>
    <n v="0.3206413305175228"/>
    <n v="67.806305900721853"/>
    <n v="63.728217303286051"/>
    <n v="55.474048059141545"/>
    <n v="32.183775611037568"/>
    <n v="33.201818076116389"/>
    <n v="17.787272578876149"/>
    <n v="22.692098791210753"/>
    <n v="10.322583576660405"/>
    <n v="40.353410437223999"/>
    <n v="156.15451558286685"/>
    <n v="7.3387280693528361"/>
    <n v="196.50792602009085"/>
    <n v="0.4548977012500322"/>
    <x v="163"/>
    <x v="163"/>
    <x v="163"/>
    <n v="68.240929967384574"/>
    <n v="37.052692332673161"/>
    <n v="1.8417266242002486"/>
    <n v="105.29362230005773"/>
    <n v="64.810126650327192"/>
    <n v="35.189873349672808"/>
    <n v="79.183030992614945"/>
    <n v="67.821834604313011"/>
    <n v="18.699924457654774"/>
    <n v="-0.41909536307156259"/>
    <n v="18.352767875018387"/>
    <n v="18.352767875018387"/>
    <n v="0.41909536307156259"/>
    <n v="0.46088354120938496"/>
    <n v="38.739126100588358"/>
    <n v="49.531536629619943"/>
    <n v="53.819125663664579"/>
    <n v="27.387763309945139"/>
    <n v="1.1182215340887001"/>
    <n v="1.0721095494716197"/>
    <n v="0.93098833201995868"/>
    <n v="2.1106062827314607"/>
    <n v="1.5254635154092022"/>
    <n v="1.2977806741673774"/>
    <n v="61.872923632303078"/>
    <x v="163"/>
    <n v="30.794322110143135"/>
    <n v="67.003059760656427"/>
    <n v="53.892180491467947"/>
    <n v="144.0613463418708"/>
    <n v="105.47367989601507"/>
    <n v="94.320430501326129"/>
    <n v="2.1647094173482242"/>
    <n v="2.6449397544675777"/>
    <n v="2.154067905652636"/>
    <n v="69.12481963047567"/>
    <m/>
    <m/>
    <x v="163"/>
    <x v="163"/>
    <n v="21.788967723197398"/>
    <n v="74.929717514261768"/>
    <n v="32.799999999999997"/>
    <n v="34.465302180201299"/>
    <n v="1.2112236328339598"/>
    <n v="57.140612662756162"/>
    <n v="87.246677493927109"/>
    <n v="212.80119861174083"/>
    <n v="23.36"/>
    <n v="22.16"/>
    <n v="1.31E-3"/>
    <n v="45.52131"/>
    <n v="4.9459999999999997E-2"/>
    <n v="40.9"/>
    <n v="67"/>
    <n v="1.5109999999999999"/>
    <n v="6.2859999999999999E-2"/>
    <n v="109.47385999999999"/>
    <n v="12.5"/>
    <n v="55.9"/>
    <n v="84"/>
    <n v="29.352999999999998"/>
    <n v="0.19700000000000001"/>
    <n v="169.45"/>
    <n v="40.6"/>
    <n v="45.1"/>
    <n v="101.80499999999999"/>
    <x v="163"/>
    <x v="143"/>
    <n v="267.01496600000002"/>
    <n v="0.29999999999999716"/>
    <n v="21.9"/>
    <n v="22.200000000000003"/>
    <n v="157.54110600000001"/>
    <n v="59.000852409149232"/>
    <n v="0.7284838264465332"/>
    <n v="0.34576961088180541"/>
    <n v="1.0656027002334595E-4"/>
    <n v="1.074359997598362"/>
    <n v="3.8977664455413811E-3"/>
    <n v="1.1409935536384581"/>
    <n v="0.59444720089435577"/>
    <n v="5.2769521710872645E-2"/>
    <n v="2.1952959197521207E-3"/>
    <n v="1.7904055721634387"/>
    <n v="0.30068573355674744"/>
    <n v="1.1357349021434784"/>
    <n v="0.36416355013847351"/>
    <n v="0.54377855534434316"/>
    <n v="3.6495205056667327E-3"/>
    <n v="2.0473265281319617"/>
    <n v="0.28473194825649262"/>
    <n v="0.1295239087343216"/>
    <n v="0.50633946548104281"/>
    <n v="1.959368318464217"/>
    <n v="9.2083608490228633E-2"/>
    <n v="2.4657077839452608"/>
    <n v="0.8562616053819655"/>
    <n v="0.46492329216003414"/>
    <n v="1.3211848975419995"/>
    <n v="64.810126650327192"/>
    <n v="35.189873349672816"/>
    <n v="0.67530221178182215"/>
    <n v="27.387763309945168"/>
    <n v="1.3913477863468988"/>
    <n v="56.427926918439212"/>
    <n v="0.4183812558132991"/>
    <n v="16.96799833854875"/>
    <n v="0.97296653053359972"/>
    <n v="71.010017526335147"/>
    <n v="108.29140733487981"/>
  </r>
  <r>
    <x v="1"/>
    <n v="324"/>
    <n v="3"/>
    <s v="354A"/>
    <x v="1"/>
    <x v="3"/>
    <n v="3"/>
    <n v="32"/>
    <m/>
    <n v="0"/>
    <x v="2"/>
    <n v="12.3"/>
    <n v="11.5"/>
    <n v="2.7"/>
    <n v="0.80000000000000071"/>
    <n v="8.8000000000000007"/>
    <n v="9.6000000000000014"/>
    <n v="2.8840000000000003"/>
    <m/>
    <m/>
    <n v="3.9180000000000001"/>
    <m/>
    <n v="4.3659999999999997"/>
    <n v="2.944"/>
    <m/>
    <m/>
    <m/>
    <x v="1"/>
    <x v="6"/>
    <n v="52.3"/>
    <m/>
    <n v="55.4"/>
    <n v="15.2"/>
    <n v="174.17003770312871"/>
    <n v="10941.710108585952"/>
    <n v="234.10791800356512"/>
    <n v="0"/>
    <n v="561"/>
    <n v="561"/>
    <x v="164"/>
    <n v="1.1361950219245225"/>
    <n v="1699.4475724194206"/>
    <n v="1346.0652794777641"/>
    <n v="0.31965034679722565"/>
    <n v="3045.8325022439822"/>
    <n v="10.688208078335373"/>
    <n v="3204.5348837209303"/>
    <n v="5075.8547531619743"/>
    <n v="196.44842921256634"/>
    <n v="29.237565891472869"/>
    <n v="8506.0756319869452"/>
    <n v="1037.2573439412486"/>
    <n v="4361.0587515299885"/>
    <n v="6617.8865769073846"/>
    <n v="2375.3715218278253"/>
    <n v="13.814035087719299"/>
    <n v="13368.130885352919"/>
    <n v="364.01620864953088"/>
    <n v="347.28966095471242"/>
    <n v="355.94132355548061"/>
    <n v="100.33915408676732"/>
    <n v="82.608847700647019"/>
    <n v="248.65263157894734"/>
    <n v="110.14513026752931"/>
    <n v="0.79206049149338376"/>
    <n v="1.5839598997493733"/>
    <n v="1.5174953959484343"/>
    <n v="55.795831555654232"/>
    <n v="37.673482136348916"/>
    <n v="32.622801115062963"/>
    <n v="44.193673765253536"/>
    <n v="59.673284987901042"/>
    <n v="49.504950495049499"/>
    <n v="3533.8229294165649"/>
    <n v="3284.8490412076708"/>
    <n v="8864.755446756426"/>
    <n v="10548.023089636885"/>
    <n v="2046.0834761321908"/>
    <n v="19412.778536393311"/>
    <n v="0.92954545454545456"/>
    <n v="18.203591633169232"/>
    <n v="16.921065859014124"/>
    <n v="-329.28804569563454"/>
    <n v="1791.0057119543035"/>
    <n v="1461.7176662586689"/>
    <n v="827.23582211342364"/>
    <n v="3333.0375356997138"/>
    <n v="4160.2733578131374"/>
    <n v="10906.702904406366"/>
    <n v="56.183110954258666"/>
    <n v="2.8603708744049072"/>
    <n v="1.5208307504653931"/>
    <n v="7.8193230628967285"/>
    <n v="2.2688993081949249"/>
    <n v="6.2014575004577637"/>
    <n v="2.5907039642333984"/>
    <n v="0.93844884634017944"/>
    <n v="2.9240679740905762"/>
    <n v="2.9240679740905762"/>
    <n v="1.6135939825112462"/>
    <n v="2.2069172859191895"/>
    <n v="1.8511511087417603"/>
    <n v="0.51393193006515503"/>
    <n v="1.7935357093811035"/>
    <n v="1.7935357093811035"/>
    <n v="1.1788642490430368"/>
    <n v="0.76323777437210083"/>
    <n v="0.36351665854454041"/>
    <n v="0.57640006349291029"/>
    <n v="1.2630013227462769"/>
    <n v="0.59547966718673706"/>
    <n v="0.94946803634394195"/>
    <n v="48.610503387266348"/>
    <n v="20.47137469163577"/>
    <n v="2.4994493287744838E-2"/>
    <n v="69.106872572189872"/>
    <n v="0.66282468153846164"/>
    <n v="83.020012267800269"/>
    <n v="47.634300372951706"/>
    <n v="5.7442856042086481"/>
    <n v="0.85492630063618802"/>
    <n v="137.2535245455968"/>
    <n v="22.891411622905675"/>
    <n v="80.729787431826949"/>
    <n v="34.011432214222943"/>
    <n v="42.603136474451397"/>
    <n v="0.24775965220468085"/>
    <n v="157.59211577270597"/>
    <n v="4.5431101315604625"/>
    <n v="1.452756516222083"/>
    <n v="3.051215282776417"/>
    <n v="2.2939672587022613"/>
    <n v="-0.16358748828380851"/>
    <n v="1.8108617120877291"/>
    <n v="-0.97306201133776882"/>
    <n v="0.42113068709751939"/>
    <n v="0.57376889103914175"/>
    <n v="0.42129966269196767"/>
    <n v="70.341055206176833"/>
    <n v="60.486615948591037"/>
    <n v="51.227047137474166"/>
    <n v="29.622776910141791"/>
    <n v="34.705338555533544"/>
    <n v="21.581937679723392"/>
    <n v="26.971471476729967"/>
    <n v="11.940973472830498"/>
    <n v="51.096456023595259"/>
    <n v="133.22167114569655"/>
    <n v="12.184011074034791"/>
    <n v="184.31812716929181"/>
    <n v="0.4427260664340375"/>
    <x v="164"/>
    <x v="164"/>
    <x v="164"/>
    <n v="56.048540791070302"/>
    <n v="35.693326900121207"/>
    <n v="1.5702806563229041"/>
    <n v="91.741867691191516"/>
    <n v="61.09374291324977"/>
    <n v="38.906257086750216"/>
    <n v="63.64476362245464"/>
    <n v="53.758315955096982"/>
    <n v="22.070458741392443"/>
    <n v="-2.2902248359733193"/>
    <n v="13.622868158728764"/>
    <n v="13.622868158728764"/>
    <n v="2.2902248359733193"/>
    <n v="2.7586418905669019"/>
    <n v="28.598862693623751"/>
    <n v="38.166428690855668"/>
    <n v="47.064602623695009"/>
    <n v="25.534440560188248"/>
    <n v="1.0076449480576228"/>
    <n v="1.0478887246615547"/>
    <n v="0.90496344166673615"/>
    <n v="2.2516852911023344"/>
    <n v="1.5398524142269039"/>
    <n v="1.3026650522719878"/>
    <n v="54.335462952211664"/>
    <x v="164"/>
    <n v="27.538862594001532"/>
    <n v="57.227269241667024"/>
    <n v="52.151926687317342"/>
    <n v="169.70220481083689"/>
    <n v="122.26423309989477"/>
    <n v="100.11330387301656"/>
    <n v="1.6855236958136735"/>
    <n v="2.1189385469065916"/>
    <n v="1.8490560566153678"/>
    <n v="55.377121220593644"/>
    <m/>
    <m/>
    <x v="164"/>
    <x v="164"/>
    <n v="25.068014811467599"/>
    <n v="66.590434169659758"/>
    <n v="78.048780487804876"/>
    <n v="35.328038012841979"/>
    <n v="1.1170164599980641"/>
    <n v="52.805072301765257"/>
    <n v="85.060756319869455"/>
    <n v="194.12778536393313"/>
    <n v="21.16"/>
    <n v="16.759999999999998"/>
    <n v="3.98E-3"/>
    <n v="37.92398"/>
    <n v="0.13308"/>
    <n v="39.9"/>
    <n v="63.2"/>
    <n v="2.4460000000000002"/>
    <n v="0.36404000000000003"/>
    <n v="105.91004000000001"/>
    <n v="12.915000000000001"/>
    <n v="54.3"/>
    <n v="82.4"/>
    <n v="29.576000000000001"/>
    <n v="0.17199999999999999"/>
    <n v="166.44800000000001"/>
    <n v="44"/>
    <n v="40.9"/>
    <n v="110.376"/>
    <x v="164"/>
    <x v="144"/>
    <n v="241.71054200000003"/>
    <n v="-4.1000000000000014"/>
    <n v="22.300000000000004"/>
    <n v="18.199999999999989"/>
    <n v="135.80050200000002"/>
    <n v="56.183110954258673"/>
    <n v="0.60525447702407831"/>
    <n v="0.25489123377799983"/>
    <n v="3.1120905790328981E-4"/>
    <n v="0.86045691985998141"/>
    <n v="8.2528996416091922E-3"/>
    <n v="1.0336908817291259"/>
    <n v="0.59309967088699345"/>
    <n v="7.1522702646255501E-2"/>
    <n v="1.0644777052879334E-2"/>
    <n v="1.708958032315254"/>
    <n v="0.28502336747646334"/>
    <n v="1.0051750520467757"/>
    <n v="0.42347991037368776"/>
    <n v="0.53045612140655518"/>
    <n v="3.0848814201354978E-3"/>
    <n v="1.9621959652471541"/>
    <n v="0.33582462072372438"/>
    <n v="0.14867831334471701"/>
    <n v="0.63620733408093477"/>
    <n v="1.6587570026827647"/>
    <n v="0.15170440001249313"/>
    <n v="2.2949643367636994"/>
    <n v="0.69786626100540161"/>
    <n v="0.44442135754227641"/>
    <n v="1.142287618547678"/>
    <n v="61.09374291324977"/>
    <n v="38.90625708675023"/>
    <n v="0.58600630444844537"/>
    <n v="25.534440560188255"/>
    <n v="1.434507416903718"/>
    <n v="62.506741125512391"/>
    <n v="0.33276837151654526"/>
    <n v="14.499936499484207"/>
    <n v="1.1017390453871727"/>
    <n v="86.480865767779108"/>
    <n v="105.32213426063697"/>
  </r>
  <r>
    <x v="1"/>
    <n v="325"/>
    <n v="3"/>
    <n v="3382"/>
    <x v="3"/>
    <x v="3"/>
    <n v="3"/>
    <n v="32.5"/>
    <m/>
    <n v="0"/>
    <x v="2"/>
    <n v="12.9"/>
    <n v="12.7"/>
    <n v="7.4"/>
    <n v="0.20000000000000107"/>
    <n v="5.2999999999999989"/>
    <n v="5.5"/>
    <n v="2.9779999999999998"/>
    <m/>
    <m/>
    <n v="3.504"/>
    <m/>
    <n v="3.0979999999999999"/>
    <n v="2.742"/>
    <m/>
    <m/>
    <m/>
    <x v="3"/>
    <x v="6"/>
    <n v="59.8"/>
    <m/>
    <n v="59.4"/>
    <n v="48.3"/>
    <n v="204.28658020051157"/>
    <n v="12833.691541356538"/>
    <n v="216.34044243163211"/>
    <n v="0"/>
    <n v="574.1"/>
    <n v="574.1"/>
    <x v="165"/>
    <n v="0.97503228989780055"/>
    <n v="1619.1334149326806"/>
    <n v="1474.5679314565484"/>
    <n v="0.19275397796817625"/>
    <n v="3093.8941003671971"/>
    <n v="3.3466909424724607"/>
    <n v="3188.4720522235825"/>
    <n v="6328.7556099551202"/>
    <n v="93.405365157078748"/>
    <n v="3.0977170542635655"/>
    <n v="9613.7307443900463"/>
    <n v="682.26876784985723"/>
    <n v="4007.6764585883311"/>
    <n v="7372.8396572827423"/>
    <n v="1641.7016931864546"/>
    <n v="7.9511015911872711"/>
    <n v="13030.168910648716"/>
    <n v="434.65577626818992"/>
    <n v="244.03129758990494"/>
    <n v="342.63016587177651"/>
    <n v="104.62257581939346"/>
    <n v="58.514600454624897"/>
    <n v="323.61251189990475"/>
    <n v="74.577431951973011"/>
    <n v="0.9107142857142857"/>
    <n v="1.9848866498740552"/>
    <n v="1.8396793587174352"/>
    <n v="52.333187963366768"/>
    <n v="33.165813948806182"/>
    <n v="30.756903353057197"/>
    <n v="47.660581895209027"/>
    <n v="65.830381339192115"/>
    <n v="56.582840236686394"/>
    <n v="4867.0379436964504"/>
    <n v="4714.4410444716441"/>
    <n v="11342.125948592411"/>
    <n v="9975.1025290901671"/>
    <n v="1760.6469604243166"/>
    <n v="21317.22847768258"/>
    <n v="0.96864686468646866"/>
    <n v="22.83147618740329"/>
    <n v="22.115637825091962"/>
    <n v="-1678.5658914728679"/>
    <n v="1614.3145654834761"/>
    <n v="-64.251325989393081"/>
    <n v="-859.36148510811927"/>
    <n v="2658.3986128110982"/>
    <n v="1799.037127702979"/>
    <n v="11703.497733292534"/>
    <n v="54.901591665845082"/>
    <n v="3.0693948268890381"/>
    <n v="1.5491008758544922"/>
    <n v="7.166165828704834"/>
    <n v="2.3450691179355485"/>
    <n v="8.6052465438842773"/>
    <n v="2.614962100982666"/>
    <n v="0.79071187973022461"/>
    <n v="3.3203747272491455"/>
    <n v="3.3203747272491455"/>
    <n v="1.4211321889326456"/>
    <n v="2.1529464721679688"/>
    <n v="2.2316653728485107"/>
    <n v="0.55718141794204712"/>
    <n v="1.781360387802124"/>
    <n v="1.781360387802124"/>
    <n v="1.2271850261197992"/>
    <n v="0.86781430244445801"/>
    <n v="0.47797957062721252"/>
    <n v="0.63780793339637432"/>
    <n v="1.1770281791687012"/>
    <n v="0.42995914816856384"/>
    <n v="0.8901285970779268"/>
    <n v="49.697597278375525"/>
    <n v="22.842544741262859"/>
    <n v="1.3813069702624692E-2"/>
    <n v="72.553955089341002"/>
    <n v="0.2879910066615996"/>
    <n v="83.377335766070928"/>
    <n v="50.042222447008172"/>
    <n v="3.1014081385704215"/>
    <n v="0.10285581419145412"/>
    <n v="136.62382216584098"/>
    <n v="14.688881368127369"/>
    <n v="89.437927782117271"/>
    <n v="41.080092545041552"/>
    <n v="29.244623648300262"/>
    <n v="0.14163777413931442"/>
    <n v="159.9042817495984"/>
    <n v="4.2713244717666647"/>
    <n v="1.662889970268387"/>
    <n v="3.0120802296640479"/>
    <n v="2.2453158991796935"/>
    <n v="0.43289942971759593"/>
    <n v="1.8133118470496874"/>
    <n v="-0.6401521358547585"/>
    <n v="0.4596307667212341"/>
    <n v="0.6001897516539747"/>
    <n v="0.45931400205423073"/>
    <n v="68.497433692180152"/>
    <n v="61.026938380382347"/>
    <n v="55.932165670317893"/>
    <n v="31.483527966373657"/>
    <n v="36.627742990724094"/>
    <n v="25.690426857593966"/>
    <n v="42.236851380796438"/>
    <n v="22.534065061838636"/>
    <n v="72.340979115931177"/>
    <n v="117.40976766836106"/>
    <n v="7.5700626732961034"/>
    <n v="189.75074678429223"/>
    <n v="0.53351668803806851"/>
    <x v="165"/>
    <x v="165"/>
    <x v="165"/>
    <n v="41.14048438527449"/>
    <n v="27.508157385169536"/>
    <n v="1.4955739786284103"/>
    <n v="68.64864177044403"/>
    <n v="59.929058061840792"/>
    <n v="40.070941938159201"/>
    <n v="58.177041211227632"/>
    <n v="47.201076401320833"/>
    <n v="18.546027483202916"/>
    <n v="6.0605920160463427"/>
    <n v="8.9621299019666196"/>
    <n v="8.9621299019666196"/>
    <n v="-6.0605920160463427"/>
    <n v="-7.2688722425124599"/>
    <n v="17.909136452636567"/>
    <n v="32.579899033144144"/>
    <n v="53.126924618451255"/>
    <n v="27.998269054954338"/>
    <n v="1.047523428187382"/>
    <n v="0.96566298018849017"/>
    <n v="0.93317403704296698"/>
    <n v="2.238679398315147"/>
    <n v="1.4716647713421211"/>
    <n v="1.315065547696217"/>
    <n v="46.793618314563247"/>
    <x v="165"/>
    <n v="16.752978223538499"/>
    <n v="52.569503404536356"/>
    <n v="84.710154814416171"/>
    <n v="183.92554761299996"/>
    <n v="109.89589817970567"/>
    <n v="77.301649272637221"/>
    <n v="1.6688246231825228"/>
    <n v="2.3794901759723439"/>
    <n v="2.8869569974860321"/>
    <n v="52.369288277723378"/>
    <m/>
    <m/>
    <x v="165"/>
    <x v="165"/>
    <n v="45.030104499657085"/>
    <n v="52.775234815713702"/>
    <n v="42.63565891472868"/>
    <n v="45.249152326504102"/>
    <n v="0.98442736382347151"/>
    <n v="19.776823994999283"/>
    <n v="96.137307443900454"/>
    <n v="213.17228477682579"/>
    <n v="20.16"/>
    <n v="18.36"/>
    <n v="2.4000000000000002E-3"/>
    <n v="38.522399999999998"/>
    <n v="4.1669999999999999E-2"/>
    <n v="39.700000000000003"/>
    <n v="78.8"/>
    <n v="1.163"/>
    <n v="3.857E-2"/>
    <n v="119.70157000000002"/>
    <n v="8.495000000000001"/>
    <n v="49.9"/>
    <n v="91.8"/>
    <n v="20.440999999999999"/>
    <n v="9.9000000000000005E-2"/>
    <n v="162.24"/>
    <n v="60.6"/>
    <n v="58.7"/>
    <n v="141.22200000000001"/>
    <x v="165"/>
    <x v="145"/>
    <n v="265.42304799999999"/>
    <n v="-20.9"/>
    <n v="20.099999999999994"/>
    <n v="-0.80000000000001137"/>
    <n v="145.72147799999999"/>
    <n v="54.901591665845082"/>
    <n v="0.61878999710083005"/>
    <n v="0.28441492080688474"/>
    <n v="1.7198797988891604E-4"/>
    <n v="0.90337690588760378"/>
    <n v="3.5858062348365785E-3"/>
    <n v="1.0381399540901186"/>
    <n v="0.62308096122741696"/>
    <n v="3.8615958077907561E-2"/>
    <n v="1.2806685322999953E-3"/>
    <n v="1.7011175419277431"/>
    <n v="0.18289280281066897"/>
    <n v="1.1136010210514069"/>
    <n v="0.51149254167079927"/>
    <n v="0.36412787687063214"/>
    <n v="1.7635467839241029E-3"/>
    <n v="1.9909849863767626"/>
    <n v="0.52589546728134151"/>
    <n v="0.28057400795817372"/>
    <n v="0.90072511970102775"/>
    <n v="1.4618813337828445"/>
    <n v="9.425564446151255E-2"/>
    <n v="2.3626064534838722"/>
    <n v="0.5122444868087771"/>
    <n v="0.34250695326924324"/>
    <n v="0.85475144007802051"/>
    <n v="59.929058061840777"/>
    <n v="40.070941938159201"/>
    <n v="0.6614889115561291"/>
    <n v="27.998269054954335"/>
    <n v="1.4592295475962684"/>
    <n v="61.763547011585672"/>
    <n v="0.37162146710710964"/>
    <n v="15.729300432542242"/>
    <n v="1.0876080804891588"/>
    <n v="99.818604552551875"/>
    <n v="112.34331795234465"/>
  </r>
  <r>
    <x v="1"/>
    <n v="326"/>
    <n v="3"/>
    <s v="34N42"/>
    <x v="4"/>
    <x v="3"/>
    <n v="3"/>
    <n v="33.5"/>
    <m/>
    <n v="0"/>
    <x v="2"/>
    <n v="12.3"/>
    <n v="11.6"/>
    <n v="6.9"/>
    <n v="0.70000000000000107"/>
    <n v="4.6999999999999993"/>
    <n v="5.4"/>
    <n v="2.6779999999999999"/>
    <m/>
    <m/>
    <n v="3.63"/>
    <m/>
    <n v="3.2039999999999997"/>
    <n v="2.508"/>
    <m/>
    <m/>
    <m/>
    <x v="0"/>
    <x v="6"/>
    <n v="59"/>
    <m/>
    <n v="57.2"/>
    <n v="27.7"/>
    <n v="253.5680886778953"/>
    <n v="15929.654466922739"/>
    <n v="261.98602486559133"/>
    <n v="0"/>
    <n v="595.20000000000005"/>
    <n v="595.20000000000005"/>
    <x v="166"/>
    <n v="1.0834335637321721"/>
    <n v="1920.8086883876356"/>
    <n v="2085.2614870509606"/>
    <n v="0.98753905597326652"/>
    <n v="4007.0577144945696"/>
    <n v="20.157801796157059"/>
    <n v="3774.1917293233082"/>
    <n v="6002.5271512113613"/>
    <n v="304.81326232247284"/>
    <n v="16.221624060150376"/>
    <n v="10097.753766917293"/>
    <n v="1510.9923141186298"/>
    <n v="4333.3312447786129"/>
    <n v="6824.791144527986"/>
    <n v="3403.3506683375099"/>
    <n v="10.278299916457811"/>
    <n v="14571.751357560568"/>
    <n v="406.04640349484822"/>
    <n v="319.57125647451966"/>
    <n v="364.29978079537926"/>
    <n v="123.55886939571151"/>
    <n v="39.938536818236052"/>
    <n v="261.15104427736003"/>
    <n v="58.73314237975891"/>
    <n v="1.0856164383561644"/>
    <n v="1.5904139433551197"/>
    <n v="1.5749525616698292"/>
    <n v="47.935638197562547"/>
    <n v="37.376547462352292"/>
    <n v="29.737889004881072"/>
    <n v="52.039716810367551"/>
    <n v="59.444182238599495"/>
    <n v="46.835764466890495"/>
    <n v="4259.3274853801167"/>
    <n v="4070.206766917293"/>
    <n v="13835.249498746867"/>
    <n v="12821.898095948201"/>
    <n v="5505.7152464494557"/>
    <n v="26657.14759469507"/>
    <n v="0.95559845559845558"/>
    <n v="15.978181724993517"/>
    <n v="15.268725779675272"/>
    <n v="-485.13575605680853"/>
    <n v="1932.3203842940684"/>
    <n v="1447.1846282372608"/>
    <n v="74.003759398496186"/>
    <n v="2754.5843776106931"/>
    <n v="2828.5881370091893"/>
    <n v="16559.393827777778"/>
    <n v="62.119901497162409"/>
    <n v="3.1948862075805664"/>
    <n v="1.6478738784790039"/>
    <n v="7.7469367980957031"/>
    <n v="2.3909472250016917"/>
    <n v="5.3025894165039062"/>
    <n v="2.6053237915039062"/>
    <n v="0.59405213594436646"/>
    <n v="2.791015625"/>
    <n v="2.791015625"/>
    <n v="1.4156434485698954"/>
    <n v="1.9449255466461182"/>
    <n v="2.2573940753936768"/>
    <n v="0.39908373355865479"/>
    <n v="1.2992357015609741"/>
    <n v="1.2992357015609741"/>
    <n v="1.1625787196846709"/>
    <n v="0.8879464864730835"/>
    <n v="0.34937942028045654"/>
    <n v="0.57823585741975825"/>
    <n v="1.3403316736221313"/>
    <n v="0.50782430171966553"/>
    <n v="0.94479851608320375"/>
    <n v="61.367651859305745"/>
    <n v="34.362479343095615"/>
    <n v="7.6504026522759908E-2"/>
    <n v="95.806635228924122"/>
    <n v="1.0688854646428585"/>
    <n v="98.329915061032864"/>
    <n v="35.658140752411626"/>
    <n v="8.5073857784924538"/>
    <n v="0.45274806214755636"/>
    <n v="142.94818965408447"/>
    <n v="29.387675525152591"/>
    <n v="97.82036278681548"/>
    <n v="27.236631307162735"/>
    <n v="44.217546932354942"/>
    <n v="0.13353934202813167"/>
    <n v="169.40808036836131"/>
    <n v="3.1427702950106902"/>
    <n v="1.8899921938769171"/>
    <n v="2.5379808668771444"/>
    <n v="2.4641508801151413"/>
    <n v="-3.6396591015527439E-2"/>
    <n v="8.6377427287734079E-2"/>
    <n v="-0.60153638894634931"/>
    <n v="0.55994450336598489"/>
    <n v="0.36263776624111599"/>
    <n v="0.27843519008941736"/>
    <n v="64.0536552741587"/>
    <n v="68.787100626442438"/>
    <n v="57.742442139781446"/>
    <n v="35.86649219126479"/>
    <n v="24.944800517375956"/>
    <n v="16.07752785341723"/>
    <n v="37.820548753815089"/>
    <n v="14.220464806471551"/>
    <n v="80.000373565241745"/>
    <n v="171.85596133954672"/>
    <n v="27.959360004955109"/>
    <n v="251.85633490478847"/>
    <n v="0.37599837323981405"/>
    <x v="166"/>
    <x v="166"/>
    <x v="166"/>
    <n v="60.509366307217775"/>
    <n v="21.437675945940075"/>
    <n v="2.8225711807476594"/>
    <n v="81.947042253157846"/>
    <n v="73.839597676127269"/>
    <n v="26.160402323872734"/>
    <n v="45.056620528736474"/>
    <n v="59.999814033000391"/>
    <n v="13.016166500691185"/>
    <n v="-0.50955227421738414"/>
    <n v="8.4215094452488906"/>
    <n v="8.4215094452488906"/>
    <n v="0.50955227421738414"/>
    <n v="0.51820676739231164"/>
    <n v="23.617354319516302"/>
    <n v="39.283686657479208"/>
    <n v="108.908145250704"/>
    <n v="43.242170299935289"/>
    <n v="1.175267006310861"/>
    <n v="0.97957599413216012"/>
    <n v="0.92138852754751499"/>
    <n v="2.0343864093546076"/>
    <n v="1.4451593924819099"/>
    <n v="1.2617681737140123"/>
    <n v="48.099287631583785"/>
    <x v="166"/>
    <n v="23.622687177765833"/>
    <n v="50.909571525351467"/>
    <n v="68.187592947521665"/>
    <n v="139.42044390938096"/>
    <n v="96.179533535537658"/>
    <n v="73.938497174907056"/>
    <n v="2.2915478662922237"/>
    <n v="2.7088130870807956"/>
    <n v="3.0530699995884985"/>
    <n v="67.314965003728076"/>
    <m/>
    <m/>
    <x v="166"/>
    <x v="166"/>
    <n v="39.879995160739824"/>
    <n v="61.336732275018043"/>
    <n v="43.902439024390247"/>
    <n v="63.371758769267984"/>
    <n v="0.89431367203660128"/>
    <n v="34.643673660611917"/>
    <n v="100.97753766917292"/>
    <n v="266.57147594695073"/>
    <n v="23.36"/>
    <n v="25.36"/>
    <n v="1.201E-2"/>
    <n v="48.732009999999995"/>
    <n v="0.24514999999999998"/>
    <n v="45.9"/>
    <n v="73"/>
    <n v="3.7069999999999999"/>
    <n v="0.19728000000000001"/>
    <n v="122.80427999999999"/>
    <n v="18.375999999999998"/>
    <n v="52.7"/>
    <n v="83"/>
    <n v="41.39"/>
    <n v="0.125"/>
    <n v="177.215"/>
    <n v="51.8"/>
    <n v="49.5"/>
    <n v="168.25799999999998"/>
    <x v="166"/>
    <x v="146"/>
    <n v="324.19208199999997"/>
    <n v="-5.8999999999999986"/>
    <n v="23.5"/>
    <n v="17.600000000000009"/>
    <n v="201.38780199999997"/>
    <n v="62.119901497162409"/>
    <n v="0.7463254180908202"/>
    <n v="0.41790081558227538"/>
    <n v="9.3040710945129401E-4"/>
    <n v="1.1651566407825469"/>
    <n v="1.2999297954559326E-2"/>
    <n v="1.1958436203002929"/>
    <n v="0.43365805923938755"/>
    <n v="0.10346294921874999"/>
    <n v="5.5061156250000003E-3"/>
    <n v="1.7384707443834304"/>
    <n v="0.3573995184516906"/>
    <n v="1.1896466777324677"/>
    <n v="0.33123949885368348"/>
    <n v="0.53775365687608712"/>
    <n v="1.6240446269512176E-3"/>
    <n v="2.0602638780891893"/>
    <n v="0.45995627999305727"/>
    <n v="0.172942813038826"/>
    <n v="0.97292808897733674"/>
    <n v="2.0900338910179066"/>
    <n v="0.3400289959454536"/>
    <n v="3.0629619799952428"/>
    <n v="0.73588734030723568"/>
    <n v="0.26071524620056152"/>
    <n v="0.99660258650779709"/>
    <n v="73.839597676127283"/>
    <n v="26.160402323872734"/>
    <n v="1.3244912356118124"/>
    <n v="43.242170299935282"/>
    <n v="1.8978053392126959"/>
    <n v="61.959807258712473"/>
    <n v="1.0026981019060535"/>
    <n v="32.736224231800968"/>
    <n v="0.89510723730664243"/>
    <n v="90.802610779120428"/>
    <n v="105.84267258861094"/>
  </r>
  <r>
    <x v="1"/>
    <n v="327"/>
    <n v="3"/>
    <n v="3335"/>
    <x v="5"/>
    <x v="3"/>
    <n v="3"/>
    <n v="29.5"/>
    <m/>
    <n v="0"/>
    <x v="2"/>
    <n v="12.4"/>
    <n v="11.3"/>
    <n v="5.9"/>
    <n v="1.0999999999999996"/>
    <n v="5.4"/>
    <n v="6.5"/>
    <n v="2.6320000000000001"/>
    <m/>
    <m/>
    <n v="3.3820000000000001"/>
    <m/>
    <n v="3.7880000000000003"/>
    <n v="2.8879999999999999"/>
    <m/>
    <m/>
    <m/>
    <x v="1"/>
    <x v="6"/>
    <n v="59.1"/>
    <m/>
    <n v="58.6"/>
    <n v="22.1"/>
    <n v="216.92986389942595"/>
    <n v="13627.967909889738"/>
    <n v="212.48287949015057"/>
    <n v="10"/>
    <n v="517.79999999999995"/>
    <n v="575.33333333333337"/>
    <x v="167"/>
    <n v="0.77605828517323672"/>
    <n v="2198.3741776315787"/>
    <n v="2376.4457236842104"/>
    <n v="0.74385341282894712"/>
    <n v="4575.5637547286178"/>
    <n v="12.283699013157893"/>
    <n v="3763.7849506578941"/>
    <n v="5876.3610197368416"/>
    <n v="234.1640830592105"/>
    <n v="35.926743832236838"/>
    <n v="9910.236797286183"/>
    <n v="1527.2063322368419"/>
    <n v="4589.3893914473674"/>
    <n v="6556.2705592105249"/>
    <n v="2919.1592310855253"/>
    <n v="19.911636513157891"/>
    <n v="14084.730818256578"/>
    <n v="355.6448695038377"/>
    <n v="298.17814435502817"/>
    <n v="327.90231253544687"/>
    <n v="104.36071820175435"/>
    <n v="58.971745770676662"/>
    <n v="233.32768640350875"/>
    <n v="48.564967105263086"/>
    <n v="1.0810014727540502"/>
    <n v="1.5612903225806454"/>
    <n v="1.4285714285714286"/>
    <n v="48.045974124164879"/>
    <n v="37.978759010971039"/>
    <n v="32.584146979213955"/>
    <n v="51.937768788125219"/>
    <n v="59.295868907451563"/>
    <n v="46.548781398877075"/>
    <n v="3383.3593749999995"/>
    <n v="4168.4930098684199"/>
    <n v="8789.1258634868409"/>
    <n v="8905.4903576274628"/>
    <n v="1237.273478618421"/>
    <n v="17694.616221114306"/>
    <n v="1.2320574162679425"/>
    <n v="19.120840671089361"/>
    <n v="23.557973554093348"/>
    <n v="380.42557565789457"/>
    <n v="1707.8680098684217"/>
    <n v="2088.2935855263167"/>
    <n v="1206.0300164473679"/>
    <n v="2387.777549342105"/>
    <n v="3593.8075657894728"/>
    <n v="7784.3794238281225"/>
    <n v="43.9929260208499"/>
    <n v="3.1228208541870117"/>
    <n v="1.5398092269897461"/>
    <n v="8.2324886322021484"/>
    <n v="2.3014706185365141"/>
    <n v="6.2503218650817871"/>
    <n v="2.5444090366363525"/>
    <n v="0.64755868911743164"/>
    <n v="3.2167444229125977"/>
    <n v="3.2167444229125977"/>
    <n v="1.437978782113132"/>
    <n v="2.2062098979949951"/>
    <n v="1.2095916271209717"/>
    <n v="0.50971060991287231"/>
    <n v="1.765860915184021"/>
    <n v="1.765860915184021"/>
    <n v="0.99988265311933555"/>
    <n v="0.88082057237625122"/>
    <n v="0.36086949706077576"/>
    <n v="0.57592366677818962"/>
    <n v="1.1770628690719604"/>
    <n v="0.46671256422996521"/>
    <n v="0.87846989342259607"/>
    <n v="68.651287272141161"/>
    <n v="36.592730527692716"/>
    <n v="6.1237647651390788E-2"/>
    <n v="105.30525544748527"/>
    <n v="0.76777072526024348"/>
    <n v="95.766084404098535"/>
    <n v="38.052886387215629"/>
    <n v="7.5324600822715766"/>
    <n v="1.1556715285575743"/>
    <n v="142.50710240214332"/>
    <n v="33.693377264615535"/>
    <n v="55.512869814925466"/>
    <n v="33.41800665489005"/>
    <n v="51.548291913725684"/>
    <n v="0.3516118067593656"/>
    <n v="140.83078019030057"/>
    <n v="2.4801231303105369"/>
    <n v="-0.11973730084591036"/>
    <n v="1.2250180945798381"/>
    <n v="1.8076531421304916"/>
    <n v="-2.8752296135123623"/>
    <n v="9.734372396819424E-2"/>
    <n v="-0.3310628380232557"/>
    <n v="0.53302322478870867"/>
    <n v="0.39735243039327051"/>
    <n v="0.60198665221780912"/>
    <n v="65.192650623573968"/>
    <n v="67.200920368063137"/>
    <n v="39.418136958349962"/>
    <n v="34.74919686790102"/>
    <n v="26.702449032914526"/>
    <n v="23.729192304220188"/>
    <n v="29.801325412420553"/>
    <n v="15.042819759725761"/>
    <n v="50.618655950743637"/>
    <n v="104.82322030841661"/>
    <n v="5.7745107785973229"/>
    <n v="155.44187625916024"/>
    <n v="0.50477015876133602"/>
    <x v="167"/>
    <x v="167"/>
    <x v="167"/>
    <n v="65.964758991677982"/>
    <n v="23.01006662748987"/>
    <n v="2.8667782696843918"/>
    <n v="88.974825619167859"/>
    <n v="74.138677465940646"/>
    <n v="25.861322534059351"/>
    <n v="38.312220519071879"/>
    <n v="25.711544402504913"/>
    <n v="18.37518689516429"/>
    <n v="-40.253214589173069"/>
    <n v="4.6348797323255795"/>
    <n v="4.6348797323255795"/>
    <n v="40.253214589173069"/>
    <n v="42.032849979872765"/>
    <n v="12.180100308718576"/>
    <n v="20.142834905086023"/>
    <n v="12.934773857016921"/>
    <n v="8.3212929284586341"/>
    <n v="1.1882040379945196"/>
    <n v="0.98815404468089141"/>
    <n v="0.78254096373146886"/>
    <n v="1.9369321639581309"/>
    <n v="1.4552172202842162"/>
    <n v="1.2777384181289302"/>
    <n v="50.328813274858618"/>
    <x v="167"/>
    <n v="17.289369098100568"/>
    <n v="57.291449202400244"/>
    <n v="36.747846561234674"/>
    <n v="119.72484151153871"/>
    <n v="89.856355884754791"/>
    <n v="82.538213189301175"/>
    <n v="2.608331583288038"/>
    <n v="2.8316405796599211"/>
    <n v="1.4654928673422773"/>
    <n v="46.753824377544177"/>
    <m/>
    <m/>
    <x v="167"/>
    <x v="167"/>
    <n v="39.53135014951085"/>
    <n v="46.316366796068579"/>
    <n v="52.419354838709673"/>
    <n v="12.339607406602775"/>
    <n v="1.3213437838827045"/>
    <n v="47.048659216780159"/>
    <n v="99.102367972861828"/>
    <n v="176.94616221114305"/>
    <n v="27.160000000000004"/>
    <n v="29.360000000000003"/>
    <n v="9.1900000000000003E-3"/>
    <n v="56.529190000000007"/>
    <n v="0.15176000000000001"/>
    <n v="46.5"/>
    <n v="72.599999999999994"/>
    <n v="2.8929999999999998"/>
    <n v="0.44386000000000003"/>
    <n v="122.43686"/>
    <n v="18.868000000000002"/>
    <n v="56.7"/>
    <n v="81"/>
    <n v="36.064999999999998"/>
    <n v="0.246"/>
    <n v="174.01100000000002"/>
    <n v="41.8"/>
    <n v="51.5"/>
    <n v="108.58600000000001"/>
    <x v="167"/>
    <x v="147"/>
    <n v="218.60963499999997"/>
    <n v="4.7000000000000028"/>
    <n v="21.099999999999994"/>
    <n v="25.799999999999997"/>
    <n v="96.172774999999973"/>
    <n v="43.9929260208499"/>
    <n v="0.84815814399719258"/>
    <n v="0.45208798904418951"/>
    <n v="7.5656570529937745E-4"/>
    <n v="1.3010026987466816"/>
    <n v="9.48548846244812E-3"/>
    <n v="1.1831502020359039"/>
    <n v="0.47012760829925537"/>
    <n v="9.306041615486145E-2"/>
    <n v="1.4277841795539857E-2"/>
    <n v="1.7606160682855605"/>
    <n v="0.4162676835536957"/>
    <n v="0.68583845257759091"/>
    <n v="0.41286559402942657"/>
    <n v="0.63685773906111709"/>
    <n v="4.3440178513526918E-3"/>
    <n v="1.7399058035194874"/>
    <n v="0.36818299925327302"/>
    <n v="0.18584779098629953"/>
    <n v="0.62537247280776509"/>
    <n v="1.2950473547882613"/>
    <n v="7.1341682568192483E-2"/>
    <n v="1.920419827596026"/>
    <n v="0.81496720278263091"/>
    <n v="0.28427981731295582"/>
    <n v="1.0992470200955866"/>
    <n v="74.13867746594066"/>
    <n v="25.861322534059344"/>
    <n v="0.15980375931046553"/>
    <n v="8.3212929284586306"/>
    <n v="0.61941712884934441"/>
    <n v="32.254256071951119"/>
    <n v="0.1805140240765386"/>
    <n v="9.3997167433178053"/>
    <n v="0.43890310477280581"/>
    <n v="47.829689513602261"/>
    <n v="113.83429386565679"/>
  </r>
  <r>
    <x v="1"/>
    <n v="328"/>
    <n v="3"/>
    <n v="3390"/>
    <x v="2"/>
    <x v="3"/>
    <n v="3"/>
    <n v="32"/>
    <m/>
    <n v="0"/>
    <x v="1"/>
    <n v="13.8"/>
    <n v="13.5"/>
    <n v="5.8"/>
    <n v="0.30000000000000071"/>
    <n v="7.7"/>
    <n v="8"/>
    <n v="3.254"/>
    <m/>
    <m/>
    <n v="3.12"/>
    <m/>
    <n v="4.5439999999999996"/>
    <n v="2.8259999999999996"/>
    <m/>
    <m/>
    <m/>
    <x v="5"/>
    <x v="9"/>
    <n v="54.1"/>
    <m/>
    <n v="57.4"/>
    <n v="39.5"/>
    <n v="190.75754979307422"/>
    <n v="11983.77079310051"/>
    <n v="271.52115283514831"/>
    <n v="0"/>
    <n v="532.6"/>
    <n v="532.6"/>
    <x v="168"/>
    <n v="1.3840969477740155"/>
    <n v="2138.2733303847854"/>
    <n v="1964.1468376824414"/>
    <n v="0.13755992923485186"/>
    <n v="4102.5577279964618"/>
    <n v="3.5948414418398937"/>
    <n v="3317.1096859796553"/>
    <n v="6181.4904909332154"/>
    <n v="87.585625829279081"/>
    <n v="1.9188739495798321"/>
    <n v="9588.1046766917279"/>
    <n v="553.19986731534721"/>
    <n v="4797.1848739495799"/>
    <n v="7435.2012383900928"/>
    <n v="1920.3540247678018"/>
    <n v="2.4377708978328174"/>
    <n v="14155.177908005307"/>
    <n v="365.70312991301773"/>
    <n v="326.21951652239852"/>
    <n v="346.64207517271882"/>
    <n v="78.589090372991322"/>
    <n v="105.71965628356604"/>
    <n v="281.15624355005161"/>
    <n v="89.550767675491244"/>
    <n v="0.91856677524429975"/>
    <n v="1.863517060367454"/>
    <n v="1.5499092558983665"/>
    <n v="52.120493412996758"/>
    <n v="34.596093783199997"/>
    <n v="33.889965248946709"/>
    <n v="47.876153558518197"/>
    <n v="64.470410987065605"/>
    <n v="52.526370821416492"/>
    <n v="4039.7346306943832"/>
    <n v="3438.9982308712961"/>
    <n v="9494.5082043343646"/>
    <n v="12590.404633834587"/>
    <n v="2015.7753427686864"/>
    <n v="22084.912838168952"/>
    <n v="0.85129310344827591"/>
    <n v="18.291829631822605"/>
    <n v="15.571708415021398"/>
    <n v="-722.62494471472792"/>
    <n v="2742.4922600619193"/>
    <n v="2019.8673153471918"/>
    <n v="757.45024325519671"/>
    <n v="3996.2030075187968"/>
    <n v="4753.6532507739939"/>
    <n v="12496.808161477224"/>
    <n v="56.58527272916929"/>
    <n v="3.0104362964630127"/>
    <n v="1.8343726396560669"/>
    <n v="6.8316454887390137"/>
    <n v="2.447510380416885"/>
    <n v="7.7503471374511719"/>
    <n v="2.8178825378417969"/>
    <n v="0.7950819730758667"/>
    <n v="3.4526662826538086"/>
    <n v="3.4526662826538086"/>
    <n v="1.5197003762654675"/>
    <n v="2.4370882511138916"/>
    <n v="0.87656557559967041"/>
    <n v="0.51819390058517456"/>
    <n v="1.8027923107147217"/>
    <n v="1.8027923107147217"/>
    <n v="0.8141414675871107"/>
    <n v="0.81782382726669312"/>
    <n v="0.46461242437362671"/>
    <n v="0.61281309492951852"/>
    <n v="1.238028883934021"/>
    <n v="0.45479592680931091"/>
    <n v="0.96924283611574069"/>
    <n v="64.371356455492048"/>
    <n v="36.029772193116564"/>
    <n v="9.3976066998853365E-3"/>
    <n v="100.41052625530851"/>
    <n v="0.27861269078354661"/>
    <n v="93.472254602279563"/>
    <n v="49.147916560808888"/>
    <n v="3.0240393714588443"/>
    <n v="6.6252313863770312E-2"/>
    <n v="145.71046284841108"/>
    <n v="13.481968971519963"/>
    <n v="42.050471202916455"/>
    <n v="38.528759313570824"/>
    <n v="34.619994697014612"/>
    <n v="4.3947946298971266E-2"/>
    <n v="115.24317315980088"/>
    <n v="3.019995772873505"/>
    <n v="-2.176234977757872"/>
    <n v="0.51147058291352976"/>
    <n v="1.940059876452501"/>
    <n v="-3.6729845285259364"/>
    <n v="0.87454295784615488"/>
    <n v="-0.75851123194557601"/>
    <n v="0.55971746094908603"/>
    <n v="0.5258021941369786"/>
    <n v="0.91625035847157454"/>
    <n v="64.108175563006625"/>
    <n v="64.149308687271684"/>
    <n v="36.488470466365555"/>
    <n v="35.882465252204312"/>
    <n v="33.729847260137795"/>
    <n v="33.432574144886892"/>
    <n v="33.037912368162814"/>
    <n v="15.978013054617261"/>
    <n v="58.183589575318479"/>
    <n v="155.8728459710396"/>
    <n v="9.1676641525384106"/>
    <n v="214.05643554635807"/>
    <n v="0.4836265947001715"/>
    <x v="168"/>
    <x v="168"/>
    <x v="168"/>
    <n v="60.434342234116748"/>
    <n v="33.169903506191631"/>
    <n v="1.8219631607561302"/>
    <n v="93.604245740308386"/>
    <n v="64.563676312058746"/>
    <n v="35.43632368794124"/>
    <n v="22.395640941168807"/>
    <n v="9.0125588347536407"/>
    <n v="22.550746258953563"/>
    <n v="-51.421783399363107"/>
    <n v="10.619157247238068"/>
    <n v="10.619157247238064"/>
    <n v="51.421783399363107"/>
    <n v="55.012884430958245"/>
    <n v="21.606525749874621"/>
    <n v="32.014435149791289"/>
    <n v="68.345972697946991"/>
    <n v="31.928950196475331"/>
    <n v="1.2136008296580858"/>
    <n v="1.0316210082066206"/>
    <n v="0.6383511300885788"/>
    <n v="2.0167342676474891"/>
    <n v="1.4731188723146775"/>
    <n v="1.2753818850044785"/>
    <n v="57.009075499156239"/>
    <x v="168"/>
    <n v="29.451728922193876"/>
    <n v="58.818155136045377"/>
    <n v="60.638448385203105"/>
    <n v="152.17886103524651"/>
    <n v="94.05778811557623"/>
    <n v="94.722219789267157"/>
    <n v="1.9782223864625705"/>
    <n v="2.9959055962269092"/>
    <n v="0.92540649654305585"/>
    <n v="66.099624327631588"/>
    <m/>
    <m/>
    <x v="168"/>
    <x v="168"/>
    <n v="32.510051641453124"/>
    <n v="21.432717819648513"/>
    <n v="57.971014492753625"/>
    <n v="43.847260420615747"/>
    <n v="1.1636505229316072"/>
    <n v="48.569397315549779"/>
    <n v="95.881046766917279"/>
    <n v="220.84912838168952"/>
    <n v="24.56"/>
    <n v="22.56"/>
    <n v="1.5800000000000002E-3"/>
    <n v="47.121580000000002"/>
    <n v="4.129E-2"/>
    <n v="38.1"/>
    <n v="71"/>
    <n v="1.006"/>
    <n v="2.2040000000000001E-2"/>
    <n v="110.12803999999998"/>
    <n v="6.3540000000000001"/>
    <n v="55.1"/>
    <n v="85.4"/>
    <n v="22.056999999999999"/>
    <n v="2.8000000000000004E-2"/>
    <n v="162.58499999999998"/>
    <n v="46.4"/>
    <n v="39.5"/>
    <n v="109.053"/>
    <x v="168"/>
    <x v="148"/>
    <n v="253.665166"/>
    <n v="-8.2999999999999972"/>
    <n v="31.5"/>
    <n v="23.199999999999989"/>
    <n v="143.537126"/>
    <n v="56.58527272916929"/>
    <n v="0.73936315441131595"/>
    <n v="0.41383446750640862"/>
    <n v="1.0793999872207643E-4"/>
    <n v="1.1533055619164465"/>
    <n v="3.2001183330535887E-3"/>
    <n v="1.0736132469177246"/>
    <n v="0.56450820088386533"/>
    <n v="3.4733822803497315E-2"/>
    <n v="7.6096764869689945E-4"/>
    <n v="1.673616238253784"/>
    <n v="0.15485258747577668"/>
    <n v="0.48298763215541834"/>
    <n v="0.44253759109973906"/>
    <n v="0.39764189997434612"/>
    <n v="5.047818470001221E-4"/>
    <n v="1.3236719050765036"/>
    <n v="0.3794702558517456"/>
    <n v="0.18352190762758255"/>
    <n v="0.66829106441348773"/>
    <n v="1.7903403847626138"/>
    <n v="0.10529890093415975"/>
    <n v="2.4586314491761017"/>
    <n v="0.6941429910659791"/>
    <n v="0.38098629325628275"/>
    <n v="1.0751292843222617"/>
    <n v="64.563676312058774"/>
    <n v="35.43632368794124"/>
    <n v="0.78501521092231763"/>
    <n v="31.928950196475348"/>
    <n v="1.3053258872596551"/>
    <n v="53.091563914431973"/>
    <n v="1.1349595440995981"/>
    <n v="46.162247883062271"/>
    <n v="0.17036634316005705"/>
    <n v="72.909369546100706"/>
    <n v="103.17331867084199"/>
  </r>
  <r>
    <x v="1"/>
    <n v="329"/>
    <n v="3"/>
    <n v="3390"/>
    <x v="2"/>
    <x v="0"/>
    <n v="0"/>
    <n v="33"/>
    <m/>
    <n v="0"/>
    <x v="0"/>
    <n v="11.8"/>
    <n v="10.7"/>
    <n v="1.7"/>
    <n v="1.1000000000000014"/>
    <n v="9"/>
    <n v="10.100000000000001"/>
    <n v="2.3820000000000001"/>
    <m/>
    <m/>
    <n v="2.6440000000000001"/>
    <m/>
    <n v="3.464"/>
    <n v="1.966"/>
    <m/>
    <m/>
    <m/>
    <x v="5"/>
    <x v="10"/>
    <n v="48.3"/>
    <m/>
    <n v="42.1"/>
    <n v="9.6999999999999993"/>
    <n v="89.372942300722997"/>
    <n v="5614.5869812160199"/>
    <n v="197.80626009693057"/>
    <n v="0"/>
    <n v="371.4"/>
    <n v="371.4"/>
    <x v="169"/>
    <n v="0.65885045715481305"/>
    <n v="1546.7368421052631"/>
    <n v="1742.5263157894735"/>
    <n v="0.11421052631578948"/>
    <n v="3289.3773684210528"/>
    <n v="1.6642105263157894"/>
    <n v="2732.894736842105"/>
    <n v="5416.8421052631575"/>
    <n v="61.102631578947367"/>
    <n v="2.6203157894736839"/>
    <n v="8213.4597894736835"/>
    <n v="212.10526315789474"/>
    <n v="3434.4736842105258"/>
    <n v="6852.6315789473683"/>
    <n v="958.63421052631577"/>
    <n v="1.713157894736842"/>
    <n v="11247.452631578946"/>
    <n v="328.27216140350873"/>
    <n v="216.7137744360902"/>
    <n v="274.41638838475495"/>
    <n v="79.077192982456125"/>
    <n v="50.112781954887204"/>
    <n v="244.95438596491229"/>
    <n v="102.55639097744363"/>
    <n v="1.1265822784810127"/>
    <n v="1.982089552238806"/>
    <n v="1.9952494061757722"/>
    <n v="47.022176809336976"/>
    <n v="33.27336843292963"/>
    <n v="30.535569223627711"/>
    <n v="52.974351088999882"/>
    <n v="65.950795938702313"/>
    <n v="60.92607636068238"/>
    <n v="2643.1578947368421"/>
    <n v="3728.1578947368421"/>
    <n v="7452.6447368421041"/>
    <n v="5993.2173552631584"/>
    <n v="1081.3289473684208"/>
    <n v="13445.862092105262"/>
    <n v="1.4104938271604939"/>
    <n v="19.657779297682758"/>
    <n v="27.727176355064877"/>
    <n v="89.736842105262895"/>
    <n v="1688.6842105263154"/>
    <n v="1778.4210526315783"/>
    <n v="791.31578947368371"/>
    <n v="3124.4736842105262"/>
    <n v="3915.78947368421"/>
    <n v="5232.402302631579"/>
    <n v="38.914591469027364"/>
    <n v="2.1454355716705322"/>
    <n v="0.69416826963424683"/>
    <m/>
    <n v="1.3765616441458082"/>
    <n v="4.841707706451416"/>
    <n v="1.7674164772033691"/>
    <n v="0.39475011825561523"/>
    <n v="3.2356181144714355"/>
    <n v="3.2356181144714355"/>
    <n v="0.87352291929272985"/>
    <n v="2.2642440795898438"/>
    <n v="1.0852117538452148"/>
    <n v="0.20183743536472321"/>
    <n v="1.6121549606323242"/>
    <n v="1.6121549606323242"/>
    <n v="0.59199872058201819"/>
    <n v="0.55287468433380127"/>
    <n v="0.23773364722728729"/>
    <n v="0.40082842642030048"/>
    <n v="0.80681192874908447"/>
    <n v="0.591483473777771"/>
    <n v="0.58178724895173273"/>
    <n v="33.184242410659785"/>
    <n v="12.096064774237179"/>
    <n v="0"/>
    <n v="45.280307184896962"/>
    <n v="8.0576209304207239E-2"/>
    <n v="48.301631883571019"/>
    <n v="21.382990616246271"/>
    <n v="1.9770478157871647"/>
    <n v="8.4783412340565731E-2"/>
    <n v="71.746453727945024"/>
    <n v="4.80258086355109"/>
    <n v="37.271312103773411"/>
    <n v="13.831175833940506"/>
    <n v="15.454668979318516"/>
    <n v="2.7618759983464285E-2"/>
    <n v="66.584775677015898"/>
    <n v="1.7644097695365375"/>
    <n v="-0.36869128935208045"/>
    <n v="0.73463684455582534"/>
    <n v="1.007825964860749"/>
    <n v="-0.78787998427125772"/>
    <n v="0.61912838946727278"/>
    <n v="-0.53941534159326898"/>
    <n v="0.36451230751471236"/>
    <n v="0.44269706389608199"/>
    <n v="0.37109441694541828"/>
    <n v="73.286257257831139"/>
    <n v="67.322675022692707"/>
    <n v="55.975726770585077"/>
    <n v="26.713742742168868"/>
    <n v="29.803550566176153"/>
    <n v="20.772279689026313"/>
    <n v="14.613350866970261"/>
    <n v="8.8630857375499446"/>
    <n v="29.872318625379549"/>
    <n v="48.353992538123556"/>
    <n v="6.3958820208593412"/>
    <n v="78.226311163503112"/>
    <n v="0.60650605177643968"/>
    <x v="169"/>
    <x v="169"/>
    <x v="169"/>
    <n v="33.688281016600754"/>
    <n v="12.519904878696327"/>
    <n v="2.690777713009961"/>
    <n v="46.208185895297078"/>
    <n v="72.905439510079191"/>
    <n v="27.09456048992082"/>
    <n v="21.230169312334368"/>
    <n v="22.65796123680315"/>
    <n v="4.9680900963905614"/>
    <n v="-11.030319779797605"/>
    <n v="7.5518147823057653"/>
    <n v="7.5518147823057653"/>
    <n v="11.030319779797608"/>
    <n v="22.836329435795697"/>
    <n v="35.316925110410338"/>
    <n v="60.318467715803614"/>
    <n v="6.4798574355580882"/>
    <n v="8.2834756480007687"/>
    <n v="0.62899735094278797"/>
    <n v="0.55997682962603257"/>
    <n v="0.42631625781740295"/>
    <n v="2.1885014969975871"/>
    <n v="1.5599268988970343"/>
    <n v="1.3886374486698072"/>
    <n v="44.572949761117037"/>
    <x v="169"/>
    <m/>
    <n v="76.613830642436383"/>
    <m/>
    <n v="154.00163331972234"/>
    <n v="96.74723158401541"/>
    <n v="100.85970423722321"/>
    <n v="1.3931252061570019"/>
    <n v="1.8268393299383896"/>
    <n v="1.0759616658133202"/>
    <m/>
    <m/>
    <m/>
    <x v="169"/>
    <x v="169"/>
    <n v="41.449233629724318"/>
    <n v="60.791960244697741"/>
    <n v="85.593220338983059"/>
    <n v="13.400873630960666"/>
    <n v="1.3229422443009631"/>
    <m/>
    <n v="82.134597894736842"/>
    <n v="134.45862092105264"/>
    <n v="18.96"/>
    <n v="21.36"/>
    <n v="1.4E-3"/>
    <n v="40.321399999999997"/>
    <n v="2.0399999999999998E-2"/>
    <n v="33.5"/>
    <n v="66.400000000000006"/>
    <n v="0.749"/>
    <n v="3.2119999999999996E-2"/>
    <n v="100.68111999999999"/>
    <n v="2.6"/>
    <n v="42.1"/>
    <n v="84"/>
    <n v="11.751000000000001"/>
    <n v="2.0999999999999998E-2"/>
    <n v="137.87200000000001"/>
    <n v="32.4"/>
    <n v="45.7"/>
    <n v="91.35499999999999"/>
    <x v="169"/>
    <x v="149"/>
    <n v="164.820245"/>
    <n v="1.1000000000000014"/>
    <n v="20.700000000000003"/>
    <n v="21.800000000000011"/>
    <n v="64.139125000000007"/>
    <n v="38.914591469027364"/>
    <n v="0.40677458438873293"/>
    <n v="0.14827434239387513"/>
    <n v="0"/>
    <n v="0.55504892678260809"/>
    <n v="9.8770837211608871E-4"/>
    <n v="0.59208451986312871"/>
    <n v="0.26211407852172852"/>
    <n v="2.4234779677391054E-2"/>
    <n v="1.0392805383682251E-3"/>
    <n v="0.87947265860061652"/>
    <n v="5.8870346069335937E-2"/>
    <n v="0.4568741483688355"/>
    <n v="0.16954344570636748"/>
    <n v="0.18944432942390441"/>
    <n v="3.3855254173278802E-4"/>
    <n v="0.81620047604084023"/>
    <n v="0.1791313977241516"/>
    <n v="0.10864427678287031"/>
    <n v="0.36617680895626548"/>
    <n v="0.59272636014474034"/>
    <n v="7.8401134449243542E-2"/>
    <n v="0.95890316910100593"/>
    <n v="0.41295312213897711"/>
    <n v="0.15346980173885821"/>
    <n v="0.56642292387783533"/>
    <n v="72.905439510079191"/>
    <n v="27.094560489920809"/>
    <n v="7.9430510500389406E-2"/>
    <n v="8.2834756480007634"/>
    <n v="0.40385424231839784"/>
    <n v="42.116269434902442"/>
    <n v="0.1427026930601657"/>
    <n v="14.881866872330059"/>
    <n v="0.26115154925823214"/>
    <n v="68.135023085489053"/>
    <n v="171.88413836876023"/>
  </r>
  <r>
    <x v="1"/>
    <n v="330"/>
    <n v="3"/>
    <s v="354A"/>
    <x v="1"/>
    <x v="0"/>
    <n v="0"/>
    <n v="33"/>
    <m/>
    <n v="0"/>
    <x v="2"/>
    <n v="8.6"/>
    <n v="7.4"/>
    <n v="0.3"/>
    <n v="1.1999999999999993"/>
    <n v="7.1000000000000005"/>
    <n v="8.2999999999999989"/>
    <n v="2.87"/>
    <m/>
    <m/>
    <n v="3.2280000000000002"/>
    <m/>
    <n v="3.2240000000000002"/>
    <n v="2.3039999999999998"/>
    <m/>
    <m/>
    <m/>
    <x v="2"/>
    <x v="10"/>
    <n v="39.4"/>
    <m/>
    <n v="22.3"/>
    <n v="3.8"/>
    <n v="79.638129356130094"/>
    <n v="5003.0265624108051"/>
    <n v="197.4360368011323"/>
    <n v="0"/>
    <n v="282.60000000000002"/>
    <n v="282.60000000000002"/>
    <x v="170"/>
    <n v="0.47172433350045045"/>
    <n v="2320.1299840510369"/>
    <n v="2382.9210526315787"/>
    <n v="0.78410346889952143"/>
    <n v="4703.8351401515156"/>
    <n v="13.756738237639553"/>
    <n v="3335.7755183413074"/>
    <n v="5792.4760765550227"/>
    <n v="243.31539074960125"/>
    <n v="5.8395693779904301"/>
    <n v="9377.4065550239211"/>
    <n v="1131.4165669856459"/>
    <n v="3163.100079744816"/>
    <n v="5902.3604465709723"/>
    <n v="1286.5889952153109"/>
    <n v="4.395374800637958"/>
    <n v="10356.444896331739"/>
    <n v="311.57142765816036"/>
    <n v="69.931310093415576"/>
    <n v="194.91757779931805"/>
    <n v="67.709702286018029"/>
    <n v="-12.333959899749386"/>
    <n v="227.30366826156293"/>
    <n v="7.8488835725678268"/>
    <n v="1.0270635994587278"/>
    <n v="1.736470588235294"/>
    <n v="1.8660049627791564"/>
    <n v="49.324219810482198"/>
    <n v="35.572474103238854"/>
    <n v="30.542334859186944"/>
    <n v="50.659110739047328"/>
    <n v="61.770555031035947"/>
    <n v="56.992148422105672"/>
    <n v="3500.6020733652308"/>
    <n v="2880.5402711323763"/>
    <n v="7384.8575757575745"/>
    <n v="4379.3178685805415"/>
    <n v="1003.715231259968"/>
    <n v="11764.175444338116"/>
    <n v="0.82286995515695072"/>
    <n v="29.756459259964597"/>
    <n v="24.485696296876704"/>
    <n v="-164.82655502392345"/>
    <n v="2911.9358054226464"/>
    <n v="2747.1092503987229"/>
    <n v="-337.50199362041485"/>
    <n v="3021.8201754385959"/>
    <n v="2684.3181818181811"/>
    <n v="2386.7688893141949"/>
    <n v="20.288450309221659"/>
    <n v="2.1879813671112061"/>
    <n v="0.76276290416717529"/>
    <n v="6.7814679145812988"/>
    <n v="1.4667440766599387"/>
    <n v="4.9462943077087402"/>
    <n v="1.5479515790939331"/>
    <n v="0.37731915712356567"/>
    <n v="2.4865477085113525"/>
    <n v="2.4865477085113525"/>
    <n v="0.84978366037502395"/>
    <n v="1.9798820018768311"/>
    <n v="1.2043381929397583"/>
    <n v="0.3529573380947113"/>
    <n v="1.5113488435745239"/>
    <n v="1.5113488435745239"/>
    <n v="0.75738841649216593"/>
    <n v="0.37109538912773132"/>
    <n v="0.22686222195625305"/>
    <n v="0.33325000927035947"/>
    <n v="0.97932541370391846"/>
    <n v="0.50657874345779419"/>
    <n v="0.5737572659389949"/>
    <n v="50.764011743796885"/>
    <n v="18.176037825063656"/>
    <n v="5.3173725160540003E-2"/>
    <n v="68.993223294021078"/>
    <n v="0.68044876037475688"/>
    <n v="51.636189811193098"/>
    <n v="21.856121908641597"/>
    <n v="6.050153273139653"/>
    <n v="0.14520367855535168"/>
    <n v="79.687668671529707"/>
    <n v="22.400712976001525"/>
    <n v="38.094422341274772"/>
    <n v="20.832814316972019"/>
    <n v="19.444847900743689"/>
    <n v="6.6429446220207813E-2"/>
    <n v="78.438514005210692"/>
    <n v="0.71296302516724197"/>
    <n v="-8.9225333308501062E-2"/>
    <n v="0.32569967969619357"/>
    <n v="5.8145204493080867E-2"/>
    <n v="-0.96726910499416618"/>
    <n v="0.24533893890519612"/>
    <n v="-7.3093399404969867E-2"/>
    <n v="0.35804967339455157"/>
    <n v="0.42327139141284742"/>
    <n v="0.54687308631006482"/>
    <n v="73.578257863763369"/>
    <n v="64.798218685548449"/>
    <n v="48.565966380678951"/>
    <n v="26.34467119706057"/>
    <n v="27.42723218410606"/>
    <n v="26.559419924232742"/>
    <n v="12.990572885968133"/>
    <n v="6.5348576634355853"/>
    <n v="24.61003855581496"/>
    <n v="42.887772833886011"/>
    <n v="5.0846080064112389"/>
    <n v="67.497811389700971"/>
    <n v="0.50304614898810673"/>
    <x v="170"/>
    <x v="170"/>
    <x v="170"/>
    <n v="38.645616925224964"/>
    <n v="15.321264245206013"/>
    <n v="2.5223517006644594"/>
    <n v="53.96688117043098"/>
    <n v="71.609876441033435"/>
    <n v="28.390123558966557"/>
    <n v="34.317198102431831"/>
    <n v="25.103849455306637"/>
    <n v="14.297956653536435"/>
    <n v="-13.541767469918327"/>
    <n v="1.0233075916695782"/>
    <n v="1.0233075916695782"/>
    <n v="13.541767469918327"/>
    <n v="26.225342186233302"/>
    <n v="4.6820181363692752"/>
    <n v="6.6790023022399652"/>
    <n v="0"/>
    <n v="0"/>
    <n v="0.76503745863606587"/>
    <n v="0.57213705330805942"/>
    <n v="0.52901465135585346"/>
    <n v="1.9172186408687735"/>
    <n v="1.4852798913505598"/>
    <n v="1.4316964843052933"/>
    <n v="37.22588029480832"/>
    <x v="170"/>
    <m/>
    <n v="64.880886926783404"/>
    <m/>
    <n v="123.6999659384975"/>
    <n v="96.769101585262007"/>
    <n v="101.92532385064773"/>
    <n v="1.7687808969964069"/>
    <n v="1.5996341329365891"/>
    <n v="1.1815887822976046"/>
    <m/>
    <m/>
    <m/>
    <x v="170"/>
    <x v="170"/>
    <n v="29.89943820203435"/>
    <n v="65.899015951495272"/>
    <n v="96.511627906976742"/>
    <n v="0"/>
    <n v="2.1192299601591942"/>
    <m/>
    <n v="93.7740655502392"/>
    <n v="117.64175444338115"/>
    <n v="29.560000000000002"/>
    <n v="30.360000000000003"/>
    <n v="9.9900000000000006E-3"/>
    <n v="59.929990000000011"/>
    <n v="0.17526999999999998"/>
    <n v="42.5"/>
    <n v="73.8"/>
    <n v="3.1"/>
    <n v="7.4399999999999994E-2"/>
    <n v="119.47439999999999"/>
    <n v="14.415000000000001"/>
    <n v="40.299999999999997"/>
    <n v="75.2"/>
    <n v="16.391999999999999"/>
    <n v="5.6000000000000008E-2"/>
    <n v="131.94800000000001"/>
    <n v="44.6"/>
    <n v="36.700000000000003"/>
    <n v="94.087999999999994"/>
    <x v="170"/>
    <x v="150"/>
    <n v="149.88342399999999"/>
    <n v="-2.1000000000000014"/>
    <n v="37.099999999999994"/>
    <n v="34.999999999999986"/>
    <n v="30.409024000000002"/>
    <n v="20.288450309221655"/>
    <n v="0.64676729211807249"/>
    <n v="0.23157481770515445"/>
    <n v="6.774686446666718E-4"/>
    <n v="0.87901957846789358"/>
    <n v="8.6693700331211074E-3"/>
    <n v="0.65787942111492159"/>
    <n v="0.27846153795719147"/>
    <n v="7.7082978963851925E-2"/>
    <n v="1.8499914951324462E-3"/>
    <n v="1.0152739295310973"/>
    <n v="0.28539999057054521"/>
    <n v="0.4853482917547226"/>
    <n v="0.26542391824722289"/>
    <n v="0.24774030243873596"/>
    <n v="8.4635535240173358E-4"/>
    <n v="0.99935886779308325"/>
    <n v="0.16550854355096817"/>
    <n v="8.3258435457944882E-2"/>
    <n v="0.3135482687222958"/>
    <n v="0.54641876691585534"/>
    <n v="6.478128971338272E-2"/>
    <n v="0.85996703563815124"/>
    <n v="0.49237087756395342"/>
    <n v="0.19520310249924661"/>
    <n v="0.68757398006319992"/>
    <n v="71.60987644103345"/>
    <n v="28.390123558966568"/>
    <n v="-0.15530689389294605"/>
    <n v="-18.059633387888908"/>
    <n v="-1.9052542829742336E-2"/>
    <n v="-2.2154968783895437"/>
    <n v="-0.139391832154932"/>
    <n v="-16.208973876713102"/>
    <n v="0.12033928932518967"/>
    <n v="-3.4868024276106704"/>
    <n v="174.28973180207635"/>
  </r>
  <r>
    <x v="1"/>
    <n v="331"/>
    <n v="3"/>
    <n v="1311"/>
    <x v="6"/>
    <x v="0"/>
    <n v="0"/>
    <n v="32"/>
    <m/>
    <n v="0"/>
    <x v="2"/>
    <n v="9.6"/>
    <n v="8.9"/>
    <n v="4.5"/>
    <n v="0.69999999999999929"/>
    <n v="4.4000000000000004"/>
    <n v="5.0999999999999996"/>
    <n v="2.1480000000000001"/>
    <m/>
    <m/>
    <n v="2.8460000000000001"/>
    <m/>
    <n v="2.7759999999999998"/>
    <n v="1.8399999999999999"/>
    <m/>
    <m/>
    <m/>
    <x v="3"/>
    <x v="6"/>
    <n v="42.5"/>
    <m/>
    <n v="31.3"/>
    <n v="4.5999999999999996"/>
    <n v="132.60567522271037"/>
    <n v="8330.5537288411124"/>
    <n v="207.68156756756758"/>
    <n v="0"/>
    <n v="370"/>
    <n v="370"/>
    <x v="171"/>
    <n v="0.45460989507612576"/>
    <n v="2215.6842105263158"/>
    <n v="2248.3157894736842"/>
    <n v="0.24881578947368421"/>
    <n v="4464.2488157894732"/>
    <n v="7.7573421052631577"/>
    <n v="2993.9473684210525"/>
    <n v="5335.2631578947367"/>
    <n v="76.602631578947367"/>
    <m/>
    <n v="8405.8131578947377"/>
    <n v="589"/>
    <n v="3516.0526315789475"/>
    <n v="6395.78947368421"/>
    <n v="1665.6789473684212"/>
    <n v="1.2236842105263157"/>
    <n v="11578.744736842107"/>
    <n v="262.77095614035096"/>
    <n v="226.6379699248121"/>
    <n v="245.32744555353909"/>
    <n v="51.884210526315776"/>
    <n v="37.293233082706784"/>
    <n v="205.79649122807015"/>
    <n v="75.751879699248093"/>
    <n v="1.0147275405007363"/>
    <n v="1.7820163487738421"/>
    <n v="1.819025522041763"/>
    <n v="49.631736535152925"/>
    <n v="35.617581692368901"/>
    <n v="30.366440503617902"/>
    <n v="50.362689945096264"/>
    <n v="63.471112879589278"/>
    <n v="55.237330289643694"/>
    <n v="3589.4736842105258"/>
    <n v="3842.3684210526317"/>
    <n v="8388.1105263157897"/>
    <n v="6268.7041578947374"/>
    <n v="956.26842105263154"/>
    <n v="14656.814684210527"/>
    <n v="1.0704545454545455"/>
    <n v="24.490134872738679"/>
    <n v="26.215576193318"/>
    <n v="-595.5263157894733"/>
    <n v="1492.894736842105"/>
    <n v="897.36842105263258"/>
    <n v="-73.421052631578277"/>
    <n v="2553.4210526315783"/>
    <n v="2480"/>
    <n v="6251.0015263157893"/>
    <n v="42.649113473815426"/>
    <n v="2.3759422302246094"/>
    <n v="0.65078824758529663"/>
    <n v="6.5731673240661621"/>
    <n v="1.5073422120420843"/>
    <n v="6.2700891494750977"/>
    <n v="1.4519613981246948"/>
    <n v="0.34356826543807983"/>
    <n v="3.2591781616210938"/>
    <n v="3.2591781616210938"/>
    <n v="0.76492120618978188"/>
    <n v="2.379662036895752"/>
    <n v="0.99871557950973511"/>
    <n v="0.18084704875946045"/>
    <n v="1.3088144063949585"/>
    <n v="1.3088144063949585"/>
    <n v="0.5915893757299534"/>
    <n v="0.49925556778907776"/>
    <n v="0.21747028827667236"/>
    <n v="0.37409115490838529"/>
    <n v="0.70844405889511108"/>
    <n v="0.53358685970306396"/>
    <n v="0.5170935387540172"/>
    <n v="52.64337684631348"/>
    <n v="14.631774926499315"/>
    <n v="1.6355078170801465E-2"/>
    <n v="67.291506850983595"/>
    <n v="0.48639226562976834"/>
    <n v="43.470960069643823"/>
    <n v="18.33027108813587"/>
    <n v="2.496616239648116"/>
    <n v="0"/>
    <n v="64.297847397427816"/>
    <n v="14.016209397315979"/>
    <n v="35.115365415340982"/>
    <n v="11.566596508026121"/>
    <n v="21.800646027445794"/>
    <n v="1.6015755236148833E-2"/>
    <n v="68.498623706049059"/>
    <n v="-0.19957729690371859"/>
    <n v="0.30005545061580313"/>
    <n v="4.1624719140188442E-2"/>
    <n v="-0.61149445177797712"/>
    <n v="-0.59682818959306005"/>
    <n v="0.24656641077577035"/>
    <n v="-0.48311961286498206"/>
    <n v="0.27794142023250457"/>
    <n v="0.42166704068116656"/>
    <n v="0.32938847058025994"/>
    <n v="78.231829408860975"/>
    <n v="67.608733152368089"/>
    <n v="51.264337172718946"/>
    <n v="21.743865773285833"/>
    <n v="28.508374432561734"/>
    <n v="16.885881616632663"/>
    <n v="17.920647222744787"/>
    <n v="8.3560096819149816"/>
    <n v="31.379179542886575"/>
    <n v="44.410262176316074"/>
    <n v="5.1025226382268105"/>
    <n v="75.789441719202642"/>
    <n v="0.46627834240883781"/>
    <x v="171"/>
    <x v="171"/>
    <x v="171"/>
    <n v="25.550312846899036"/>
    <n v="9.9742614062208883"/>
    <n v="2.5616245460504432"/>
    <n v="35.524574253119923"/>
    <n v="71.922924859979418"/>
    <n v="28.077075140020586"/>
    <n v="15.302782380480529"/>
    <n v="17.194718192596195"/>
    <n v="3.2105868261111397"/>
    <n v="-8.3555946543028412"/>
    <n v="6.7636745801097486"/>
    <n v="6.7636745801097486"/>
    <n v="8.3555946543028412"/>
    <n v="19.221095280427523"/>
    <n v="36.898933723285118"/>
    <n v="67.811282506505037"/>
    <n v="11.491594321774826"/>
    <n v="15.162526680630267"/>
    <n v="0.77115175173065809"/>
    <n v="0.49457514288747495"/>
    <n v="0.4306219828585689"/>
    <n v="1.9546635388679725"/>
    <n v="1.5466228280781504"/>
    <n v="1.3738020799654618"/>
    <n v="42.769894366255976"/>
    <x v="171"/>
    <m/>
    <n v="82.712103634699901"/>
    <m/>
    <n v="96.945223050976296"/>
    <n v="95.058451261316705"/>
    <n v="78.9521742384552"/>
    <n v="2.4508089779475548"/>
    <n v="1.5274406208588835"/>
    <n v="1.2649627311001794"/>
    <m/>
    <m/>
    <m/>
    <x v="171"/>
    <x v="171"/>
    <n v="45.58584890391144"/>
    <n v="48.966365547442869"/>
    <n v="53.125"/>
    <n v="25.875988473455301"/>
    <n v="1.1582709221694487"/>
    <m/>
    <n v="84.058131578947368"/>
    <n v="146.56814684210528"/>
    <n v="27.160000000000004"/>
    <n v="27.560000000000002"/>
    <n v="3.0499999999999998E-3"/>
    <n v="54.723050000000001"/>
    <n v="9.5089999999999994E-2"/>
    <n v="36.700000000000003"/>
    <n v="65.400000000000006"/>
    <n v="0.93900000000000006"/>
    <n v="0"/>
    <n v="103.03900000000002"/>
    <n v="7.2200000000000006"/>
    <n v="43.1"/>
    <n v="78.400000000000006"/>
    <n v="20.417999999999999"/>
    <n v="1.4999999999999999E-2"/>
    <n v="141.93300000000002"/>
    <n v="44"/>
    <n v="47.1"/>
    <n v="102.822"/>
    <x v="171"/>
    <x v="151"/>
    <n v="179.66418000000002"/>
    <n v="-7.2999999999999972"/>
    <n v="18.300000000000004"/>
    <n v="11.000000000000014"/>
    <n v="76.62518"/>
    <n v="42.649113473815419"/>
    <n v="0.64530590972900403"/>
    <n v="0.17935724103450776"/>
    <n v="2.0048160338401793E-4"/>
    <n v="0.82486363236689586"/>
    <n v="5.9622277722358695E-3"/>
    <n v="0.53286983311176306"/>
    <n v="0.22469364559650423"/>
    <n v="3.060368293762207E-2"/>
    <n v="0"/>
    <n v="0.78816716164588929"/>
    <n v="0.1718115990638733"/>
    <n v="0.43044641476869588"/>
    <n v="0.14178408622741701"/>
    <n v="0.26723372549772262"/>
    <n v="1.9632216095924376E-4"/>
    <n v="0.83966054865479467"/>
    <n v="0.21967244982719419"/>
    <n v="0.10242850577831268"/>
    <n v="0.38464800729989995"/>
    <n v="0.54438385893548735"/>
    <n v="6.254705169439316E-2"/>
    <n v="0.92903186623538725"/>
    <n v="0.31319738328456886"/>
    <n v="0.12226513981819155"/>
    <n v="0.43546252310276035"/>
    <n v="71.922924859979418"/>
    <n v="28.07707514002059"/>
    <n v="0.14086470458949796"/>
    <n v="15.162526680630275"/>
    <n v="0.10416823386849139"/>
    <n v="11.212557680136502"/>
    <n v="8.937131758059258E-2"/>
    <n v="9.6198333801769422"/>
    <n v="1.4796916287898809E-2"/>
    <n v="19.135070255790946"/>
    <n v="193.38860864701363"/>
  </r>
  <r>
    <x v="1"/>
    <n v="332"/>
    <n v="3"/>
    <s v="34N42"/>
    <x v="4"/>
    <x v="0"/>
    <n v="0"/>
    <n v="32"/>
    <m/>
    <n v="0"/>
    <x v="2"/>
    <n v="9.5"/>
    <n v="8.8000000000000007"/>
    <n v="0.7"/>
    <n v="0.69999999999999929"/>
    <n v="8.1000000000000014"/>
    <n v="8.8000000000000007"/>
    <n v="1.9300000000000004"/>
    <m/>
    <m/>
    <n v="2.0100000000000002"/>
    <m/>
    <n v="3.5100000000000002"/>
    <n v="2.266"/>
    <m/>
    <m/>
    <m/>
    <x v="2"/>
    <x v="1"/>
    <n v="52.9"/>
    <m/>
    <n v="37.799999999999997"/>
    <n v="5.4"/>
    <n v="123.90679715677797"/>
    <n v="7784.0728109831061"/>
    <n v="199.09019565217392"/>
    <n v="0"/>
    <n v="460"/>
    <n v="460"/>
    <x v="172"/>
    <n v="0.63631028451241523"/>
    <n v="2233.2690058479534"/>
    <n v="2035.9256474519632"/>
    <n v="0.21132184628237261"/>
    <n v="4269.4059751461991"/>
    <n v="17.357170634920635"/>
    <n v="3461.7314118629906"/>
    <n v="5969.6365914786966"/>
    <n v="275.293984962406"/>
    <n v="4.7419964494569751"/>
    <n v="9711.4039847535514"/>
    <n v="932.11846282372585"/>
    <n v="3511.0672514619882"/>
    <n v="6446.5497076023394"/>
    <n v="1603.4147869674186"/>
    <n v="2.2201127819548869"/>
    <n v="11563.251858813701"/>
    <n v="362.79986730715683"/>
    <n v="132.27484814715353"/>
    <n v="251.51192702301731"/>
    <n v="81.897493734335811"/>
    <n v="3.5239885427855433"/>
    <n v="262.24739626844888"/>
    <n v="34.065222580260198"/>
    <n v="0.91163475699558161"/>
    <n v="1.7244655581947743"/>
    <n v="1.8360655737704918"/>
    <n v="52.308658835647002"/>
    <n v="35.646044766521371"/>
    <n v="30.364012600709678"/>
    <n v="47.686391486399842"/>
    <n v="61.47037648573518"/>
    <n v="55.75031821769646"/>
    <n v="3535.7351712614873"/>
    <n v="3757.7464494569758"/>
    <n v="8020.3629908103585"/>
    <n v="7530.416168128655"/>
    <n v="726.88137009189643"/>
    <n v="15550.779158939013"/>
    <n v="1.0627906976744186"/>
    <n v="22.736707499502042"/>
    <n v="24.164361226214961"/>
    <n v="-74.003759398496641"/>
    <n v="2211.8901420217207"/>
    <n v="2137.8863826232246"/>
    <n v="-24.667919799499032"/>
    <n v="2688.8032581453635"/>
    <n v="2664.1353383458645"/>
    <n v="5839.3751741854612"/>
    <n v="37.550370399471774"/>
    <n v="2.2404117584228516"/>
    <n v="0.68298065662384033"/>
    <n v="6.7716078758239746"/>
    <n v="1.4979533457032614"/>
    <n v="4.6039938926696777"/>
    <n v="1.7589331865310669"/>
    <n v="0.297324538230896"/>
    <n v="2.6355457305908203"/>
    <n v="2.6355457305908203"/>
    <n v="0.88575466069344666"/>
    <n v="2.0028727054595947"/>
    <n v="1.1780154705047607"/>
    <n v="0.21920850872993469"/>
    <n v="1.4779987335205078"/>
    <n v="1.4779987335205078"/>
    <n v="0.68513222172438526"/>
    <n v="0.52029460668563843"/>
    <n v="0.276201993227005"/>
    <n v="0.40965537801125218"/>
    <n v="0.8799019455909729"/>
    <n v="0.56138986349105835"/>
    <n v="0.63737080752873598"/>
    <n v="50.034421404230663"/>
    <n v="13.904978355340591"/>
    <n v="1.4309886786193778E-2"/>
    <n v="63.953709646357446"/>
    <n v="0.79912307597200072"/>
    <n v="60.889542631828597"/>
    <n v="17.749194429676635"/>
    <n v="7.2554988672500267"/>
    <n v="0.1249774849684316"/>
    <n v="86.019213413723676"/>
    <n v="18.669146274445946"/>
    <n v="41.360915402048512"/>
    <n v="14.131385478569053"/>
    <n v="23.698450244458996"/>
    <n v="3.2813238800020142E-2"/>
    <n v="79.223564363876577"/>
    <n v="1.471033584491082"/>
    <n v="-0.48540350356050715"/>
    <n v="0.52654671439721146"/>
    <n v="0.72367474850652891"/>
    <n v="-1.3949019449842919"/>
    <n v="0.25628107162240293"/>
    <n v="-0.25841492507911301"/>
    <n v="0.27790824726444929"/>
    <n v="0.29149823865483687"/>
    <n v="0.34166036561824153"/>
    <n v="78.235370052658752"/>
    <n v="70.785979335767976"/>
    <n v="52.207844640865176"/>
    <n v="21.74225456541998"/>
    <n v="20.633988297834044"/>
    <n v="17.83735128813835"/>
    <n v="18.396239402760738"/>
    <n v="10.378970593817177"/>
    <n v="32.855848327878746"/>
    <n v="66.260278374461222"/>
    <n v="4.0806383313008316"/>
    <n v="99.116126702339969"/>
    <n v="0.56418979806598935"/>
    <x v="172"/>
    <x v="172"/>
    <x v="172"/>
    <n v="42.493303229067863"/>
    <n v="7.3702238358594574"/>
    <n v="5.7655376791026089"/>
    <n v="49.863527064927318"/>
    <n v="85.219208769041373"/>
    <n v="14.780791230958624"/>
    <n v="22.636452552738817"/>
    <n v="22.964675999287774"/>
    <n v="3.7524148847518752"/>
    <n v="-19.528627229780088"/>
    <n v="3.6178089511075822"/>
    <n v="3.6178089511075822"/>
    <n v="19.528627229780085"/>
    <n v="32.072218620298763"/>
    <n v="20.38294732440707"/>
    <n v="49.086826013415127"/>
    <n v="13.096913288616292"/>
    <n v="13.213705704973938"/>
    <n v="0.75379860273152244"/>
    <n v="0.60412787763206544"/>
    <n v="0.49846546002031727"/>
    <n v="1.9872063178084474"/>
    <n v="1.4661708116586891"/>
    <n v="1.374482841191162"/>
    <n v="48.424687220897006"/>
    <x v="172"/>
    <m/>
    <n v="75.975690522527998"/>
    <m/>
    <n v="86.420399644923009"/>
    <n v="58.063430141112072"/>
    <n v="99.969603217894971"/>
    <n v="2.592457067576718"/>
    <n v="3.0293304791954521"/>
    <n v="1.1783736581780202"/>
    <m/>
    <m/>
    <m/>
    <x v="172"/>
    <x v="172"/>
    <n v="58.475727644650441"/>
    <n v="55.522649283894687"/>
    <n v="92.631578947368425"/>
    <n v="19.765859139016616"/>
    <n v="1.4894796814287306"/>
    <m/>
    <n v="97.114039847535508"/>
    <n v="155.50779158939014"/>
    <n v="27.160000000000004"/>
    <n v="24.759999999999998"/>
    <n v="2.5700000000000002E-3"/>
    <n v="51.922570000000007"/>
    <n v="0.21109"/>
    <n v="42.1"/>
    <n v="72.599999999999994"/>
    <n v="3.3479999999999999"/>
    <n v="5.7669999999999999E-2"/>
    <n v="118.10567"/>
    <n v="11.336"/>
    <n v="42.7"/>
    <n v="78.400000000000006"/>
    <n v="19.5"/>
    <n v="2.7000000000000003E-2"/>
    <n v="140.62700000000001"/>
    <n v="43"/>
    <n v="45.7"/>
    <n v="97.539999999999992"/>
    <x v="172"/>
    <x v="152"/>
    <n v="189.12148999999999"/>
    <n v="-0.89999999999999858"/>
    <n v="26.899999999999991"/>
    <n v="25.999999999999986"/>
    <n v="71.015819999999991"/>
    <n v="37.550370399471781"/>
    <n v="0.60849583358764647"/>
    <n v="0.16910601058006286"/>
    <n v="1.7403032240867616E-4"/>
    <n v="0.77777587449011798"/>
    <n v="9.7185707080364222E-3"/>
    <n v="0.74051087152957928"/>
    <n v="0.21585761475563048"/>
    <n v="8.8238071060180667E-2"/>
    <n v="1.5199192228317262E-3"/>
    <n v="1.0461264765682221"/>
    <n v="0.22704564989089968"/>
    <n v="0.50301260590553287"/>
    <n v="0.17185947084426881"/>
    <n v="0.28820975303649904"/>
    <n v="3.9905965805053719E-4"/>
    <n v="0.96348088944435117"/>
    <n v="0.22372668087482453"/>
    <n v="0.12622431090474129"/>
    <n v="0.3995778557121753"/>
    <n v="0.80582731231120219"/>
    <n v="4.9626863932609552E-2"/>
    <n v="1.2054051680233777"/>
    <n v="0.51678419065475478"/>
    <n v="8.963330385088919E-2"/>
    <n v="0.60641749450564397"/>
    <n v="85.219208769041373"/>
    <n v="14.78079123095862"/>
    <n v="0.15927869145515561"/>
    <n v="13.213705704973927"/>
    <n v="0.42762929353325974"/>
    <n v="35.475979768237252"/>
    <n v="0.24192427857902654"/>
    <n v="20.06995531433914"/>
    <n v="0.18570501495423319"/>
    <n v="53.067113387702314"/>
    <n v="156.89454053869807"/>
  </r>
  <r>
    <x v="1"/>
    <n v="333"/>
    <n v="3"/>
    <n v="3335"/>
    <x v="5"/>
    <x v="0"/>
    <n v="0"/>
    <n v="31.5"/>
    <m/>
    <n v="0"/>
    <x v="2"/>
    <n v="8.4"/>
    <n v="7.6"/>
    <n v="1.5"/>
    <n v="0.80000000000000071"/>
    <n v="6.1"/>
    <n v="6.9"/>
    <n v="2.0940000000000003"/>
    <m/>
    <m/>
    <n v="2.2480000000000002"/>
    <m/>
    <n v="2.4859999999999998"/>
    <n v="2.012"/>
    <m/>
    <m/>
    <m/>
    <x v="3"/>
    <x v="0"/>
    <n v="47.4"/>
    <m/>
    <n v="24.3"/>
    <n v="4.2"/>
    <n v="99.33000499094652"/>
    <n v="6240.1095735412428"/>
    <n v="202.51997885196371"/>
    <n v="0"/>
    <n v="331"/>
    <n v="331"/>
    <x v="173"/>
    <n v="0.43856614253770121"/>
    <n v="1948.9801678108313"/>
    <n v="2054.086956521739"/>
    <n v="7.2073226544622407E-2"/>
    <n v="4003.1391975591146"/>
    <n v="3.4782839435545383"/>
    <n v="2485.0247902364604"/>
    <n v="4744.8207475209756"/>
    <n v="65.091132723112125"/>
    <n v="3.8882004195270783"/>
    <n v="7298.8248709000754"/>
    <n v="849.63823417238746"/>
    <n v="3160.7112890922958"/>
    <n v="5420.5072463768111"/>
    <n v="1310.456426392067"/>
    <n v="3.9039664378337142"/>
    <n v="9895.5789282990063"/>
    <n v="219.71237822273073"/>
    <n v="185.4824326713522"/>
    <n v="203.18757692206526"/>
    <n v="35.736308161708607"/>
    <n v="48.263321346845387"/>
    <n v="179.38225273328243"/>
    <n v="48.263321346845387"/>
    <n v="1.0539291217257318"/>
    <n v="1.9093655589123866"/>
    <n v="1.7149643705463182"/>
    <n v="48.686295220491161"/>
    <n v="34.046916239134426"/>
    <n v="31.940640481916748"/>
    <n v="51.311904361811941"/>
    <n v="65.00800925417812"/>
    <n v="54.777060398916596"/>
    <n v="2642.6849733028216"/>
    <n v="3325.8790999237222"/>
    <n v="6934.2702326468334"/>
    <n v="5032.6716796529354"/>
    <n v="965.70615942028962"/>
    <n v="11966.94191229977"/>
    <n v="1.2585227272727275"/>
    <n v="22.083210503316955"/>
    <n v="27.792222309572196"/>
    <n v="-157.66018306636124"/>
    <n v="1418.9416475972534"/>
    <n v="1261.2814645308918"/>
    <n v="518.02631578947421"/>
    <n v="2094.6281464530889"/>
    <n v="2612.6544622425631"/>
    <n v="4668.1170413996942"/>
    <n v="39.008437373643027"/>
    <n v="2.4451894760131836"/>
    <n v="0.90914475917816162"/>
    <n v="7.2074003219604492"/>
    <n v="1.6571014196429663"/>
    <n v="6.7606215476989746"/>
    <n v="1.3910191059112549"/>
    <n v="0.26539149880409241"/>
    <n v="3.1484432220458984"/>
    <n v="3.1484432220458984"/>
    <n v="0.67587997421141255"/>
    <n v="2.0301847457885742"/>
    <n v="1.0994178056716919"/>
    <n v="0.19689404964447021"/>
    <n v="1.4135385751724243"/>
    <n v="1.4135385751724243"/>
    <n v="0.64676428291860544"/>
    <n v="0.45850095152854919"/>
    <n v="0.26946339011192322"/>
    <n v="0.38678603936283001"/>
    <n v="0.92010593414306641"/>
    <n v="0.5945935845375061"/>
    <n v="0.61107257391158609"/>
    <n v="47.656257952894528"/>
    <n v="18.674623914179591"/>
    <n v="5.1946059620244E-3"/>
    <n v="66.33607647303613"/>
    <n v="0.23515361377810176"/>
    <n v="34.567169618820245"/>
    <n v="12.592350897413459"/>
    <n v="2.0493573563737235"/>
    <n v="0.12241778256816048"/>
    <n v="49.331295655175595"/>
    <n v="17.249225824555214"/>
    <n v="34.749422698155968"/>
    <n v="10.672656228663262"/>
    <n v="18.523807097877896"/>
    <n v="5.5184071560564332E-2"/>
    <n v="64.001070096257692"/>
    <n v="-1.1336520545240356"/>
    <n v="1.0478410315058642"/>
    <n v="-8.0517461268221985E-2"/>
    <n v="-0.8726058889382855"/>
    <n v="1.3018077095408793E-2"/>
    <n v="-0.40548486778440884"/>
    <n v="-0.13712104776787118"/>
    <n v="0.39186089542822233"/>
    <n v="0.36428643236550956"/>
    <n v="0.30713190033023552"/>
    <n v="71.840634066239275"/>
    <n v="70.071481317749715"/>
    <n v="54.295065138587198"/>
    <n v="28.151535193327774"/>
    <n v="25.526089939809498"/>
    <n v="16.675746534568209"/>
    <n v="12.116735748495424"/>
    <n v="8.9620265736783811"/>
    <n v="26.820789191570388"/>
    <n v="46.305910770424191"/>
    <n v="5.7420268693965832"/>
    <n v="73.126699961994575"/>
    <n v="0.73964034206087448"/>
    <x v="173"/>
    <x v="173"/>
    <x v="173"/>
    <n v="22.450433870324822"/>
    <n v="3.6303243237350777"/>
    <n v="6.1841400019121648"/>
    <n v="26.0807581940599"/>
    <n v="86.080449438153551"/>
    <n v="13.919550561846444"/>
    <n v="18.601289735248844"/>
    <n v="22.632686949660545"/>
    <n v="1.7106296549848814"/>
    <n v="0.1822530793357231"/>
    <n v="1.9196946687501963"/>
    <n v="1.9196946687501963"/>
    <n v="-0.1822530793357231"/>
    <n v="-0.52724328125637066"/>
    <n v="15.244926736789971"/>
    <n v="52.879426121771644"/>
    <n v="23.79540430681898"/>
    <n v="32.53996737058548"/>
    <n v="0.81425123934234622"/>
    <n v="0.41475750261700689"/>
    <n v="0.44420184483118375"/>
    <n v="2.0351229934649808"/>
    <n v="1.6295786572799624"/>
    <n v="1.4560144007605469"/>
    <n v="42.054784894378855"/>
    <x v="173"/>
    <m/>
    <n v="68.821260664962551"/>
    <m/>
    <n v="107.44080594478604"/>
    <n v="90.461874216799814"/>
    <n v="78.653181914439841"/>
    <n v="2.2758480397752878"/>
    <n v="1.5376854812642455"/>
    <n v="1.3978046137633136"/>
    <m/>
    <m/>
    <m/>
    <x v="173"/>
    <x v="173"/>
    <n v="71.170400560543726"/>
    <n v="65.131116410925543"/>
    <n v="82.142857142857139"/>
    <n v="51.387401545327606"/>
    <n v="1.2451992395324007"/>
    <m/>
    <n v="72.988248709000757"/>
    <n v="119.66941912299768"/>
    <n v="25.96"/>
    <n v="27.360000000000003"/>
    <n v="9.5999999999999992E-4"/>
    <n v="53.320959999999999"/>
    <n v="4.6329999999999996E-2"/>
    <n v="33.1"/>
    <n v="63.2"/>
    <n v="0.86699999999999999"/>
    <n v="5.1790000000000003E-2"/>
    <n v="97.218789999999998"/>
    <n v="11.317"/>
    <n v="42.1"/>
    <n v="72.2"/>
    <n v="17.455000000000002"/>
    <n v="5.2000000000000005E-2"/>
    <n v="131.80699999999999"/>
    <n v="35.200000000000003"/>
    <n v="44.3"/>
    <n v="92.363"/>
    <x v="173"/>
    <x v="153"/>
    <n v="159.39711299999999"/>
    <n v="-2.1000000000000014"/>
    <n v="18.900000000000006"/>
    <n v="16.800000000000011"/>
    <n v="62.178322999999992"/>
    <n v="39.008437373643019"/>
    <n v="0.63477118797302245"/>
    <n v="0.24874200611114503"/>
    <n v="6.9191043090820309E-5"/>
    <n v="0.88358238512725829"/>
    <n v="3.1321959630489348E-3"/>
    <n v="0.4604273240566254"/>
    <n v="0.16772742724418641"/>
    <n v="2.7297002735137937E-2"/>
    <n v="1.6305787446975709E-3"/>
    <n v="0.6570823327806472"/>
    <n v="0.22975600768089294"/>
    <n v="0.46285489618778231"/>
    <n v="0.1421575038433075"/>
    <n v="0.24673315829634671"/>
    <n v="7.3504005908966075E-4"/>
    <n v="0.85248059838652612"/>
    <n v="0.16139233493804933"/>
    <n v="0.11937228181958198"/>
    <n v="0.35724718953669066"/>
    <n v="0.61678485161316865"/>
    <n v="7.6482572779059413E-2"/>
    <n v="0.97403204114985931"/>
    <n v="0.29903498911857607"/>
    <n v="4.8355145424604423E-2"/>
    <n v="0.34739013454318046"/>
    <n v="86.080449438153551"/>
    <n v="13.919550561846453"/>
    <n v="0.3169497083692121"/>
    <n v="32.539967370585494"/>
    <n v="9.0449656022601022E-2"/>
    <n v="9.2861068426274613"/>
    <n v="0.12155144276333318"/>
    <n v="12.479203725150551"/>
    <n v="-3.1101786740732162E-2"/>
    <n v="14.664701278903763"/>
    <n v="163.64668333890674"/>
  </r>
  <r>
    <x v="1"/>
    <n v="334"/>
    <n v="3"/>
    <n v="3382"/>
    <x v="3"/>
    <x v="0"/>
    <n v="0"/>
    <n v="32.5"/>
    <m/>
    <n v="0"/>
    <x v="0"/>
    <n v="10.4"/>
    <n v="9.1999999999999993"/>
    <n v="4.4000000000000004"/>
    <n v="1.2000000000000011"/>
    <n v="4.7999999999999989"/>
    <n v="6"/>
    <n v="2.476"/>
    <m/>
    <m/>
    <n v="2.4819999999999998"/>
    <m/>
    <n v="3.004"/>
    <n v="2.13"/>
    <m/>
    <m/>
    <m/>
    <x v="1"/>
    <x v="11"/>
    <n v="48.8"/>
    <m/>
    <n v="42.5"/>
    <n v="6.7"/>
    <n v="75.751418804139902"/>
    <n v="4758.8556321136775"/>
    <n v="171.32767468499426"/>
    <n v="0"/>
    <n v="349.2"/>
    <n v="349.2"/>
    <x v="174"/>
    <n v="0.60822186297857028"/>
    <n v="1443.8955722639932"/>
    <n v="1262.9974937343356"/>
    <n v="0"/>
    <n v="2706.8930659983289"/>
    <n v="3.2150522138680033"/>
    <n v="2244.7807017543855"/>
    <n v="4752.685881370091"/>
    <n v="26.559126984126983"/>
    <n v="0.23023391812865499"/>
    <n v="7024.2559440267341"/>
    <n v="354.14910192147033"/>
    <n v="3165.7163742690054"/>
    <n v="7581.2740183792812"/>
    <n v="638.07685881370082"/>
    <n v="1.1511695906432748"/>
    <n v="11386.218421052632"/>
    <n v="287.82419186856038"/>
    <n v="311.56874835899271"/>
    <n v="299.28708120876905"/>
    <n v="53.392341966026152"/>
    <n v="65.781119465329994"/>
    <n v="232.64589250905036"/>
    <n v="202.04200978637073"/>
    <n v="0.87471526195899763"/>
    <n v="2.1172161172161172"/>
    <n v="2.3948051948051949"/>
    <n v="53.341433778857841"/>
    <n v="31.957558489355662"/>
    <n v="27.803053280760281"/>
    <n v="46.658566221142159"/>
    <n v="67.66105790054057"/>
    <n v="66.582896428210347"/>
    <n v="3913.9766081871348"/>
    <n v="4991.1424394319129"/>
    <n v="10223.783813700918"/>
    <n v="6222.4354070175432"/>
    <n v="1318.6647660818712"/>
    <n v="16446.21922071846"/>
    <n v="1.2752100840336134"/>
    <n v="23.798640621647699"/>
    <n v="30.348266507017126"/>
    <n v="-1669.1959064327493"/>
    <n v="-238.45655806182185"/>
    <n v="-1907.6524644945712"/>
    <n v="-748.26023391812942"/>
    <n v="2590.1315789473683"/>
    <n v="1841.8713450292389"/>
    <n v="9421.9632766917257"/>
    <n v="57.289539621496807"/>
    <n v="2.1527256965637207"/>
    <n v="0.59162288904190063"/>
    <m/>
    <n v="1.4243375093360429"/>
    <n v="6.5429959297180176"/>
    <n v="1.5797557830810547"/>
    <n v="0.32440567016601562"/>
    <n v="3.1224658489227295"/>
    <n v="3.1224658489227295"/>
    <n v="0.73625625966964903"/>
    <n v="1.9879876375198364"/>
    <n v="1.6145317554473877"/>
    <n v="0.22022093832492828"/>
    <n v="1.665244460105896"/>
    <n v="1.665244460105896"/>
    <n v="0.68900626493887684"/>
    <n v="0.57103133201599121"/>
    <n v="0.28018173575401306"/>
    <n v="0.42337175386121528"/>
    <n v="0.95474129915237427"/>
    <n v="0.52707183361053467"/>
    <n v="0.62441569158674437"/>
    <n v="31.08311101567277"/>
    <n v="7.472182260957875"/>
    <n v="0"/>
    <n v="38.555293276630643"/>
    <n v="0.21036073549169249"/>
    <n v="35.462052953452385"/>
    <n v="15.41798248434425"/>
    <n v="0.82929966985138637"/>
    <n v="7.1889754662039689E-3"/>
    <n v="51.71652408311423"/>
    <n v="7.0404403645863551"/>
    <n v="51.111496149970762"/>
    <n v="16.695552780258847"/>
    <n v="10.625539542612872"/>
    <n v="1.9169787834610853E-2"/>
    <n v="78.451758260677096"/>
    <n v="0.87741538709890576"/>
    <n v="1.9096595841116333"/>
    <n v="1.3757401718636708"/>
    <n v="0.29192946251864099"/>
    <n v="1.117817371179884"/>
    <n v="0.52972001489242504"/>
    <n v="9.1255021136756903E-2"/>
    <n v="0.24039364197458357"/>
    <n v="0.43477410923112514"/>
    <n v="0.3266496588413485"/>
    <n v="80.619568349939243"/>
    <n v="68.570062629230279"/>
    <n v="65.150223886810863"/>
    <n v="19.380431650060764"/>
    <n v="29.812487899546053"/>
    <n v="21.281298406064241"/>
    <n v="22.350032760525309"/>
    <n v="13.984269520755523"/>
    <n v="43.28461284304462"/>
    <n v="59.40816064387662"/>
    <n v="6.9503105617637866"/>
    <n v="102.69277348692124"/>
    <n v="0.62569346857757546"/>
    <x v="174"/>
    <x v="174"/>
    <x v="174"/>
    <n v="13.112020192927076"/>
    <n v="1.4337129635887269"/>
    <n v="9.145498803405097"/>
    <n v="14.545733156515803"/>
    <n v="90.143412173442144"/>
    <n v="9.8565878265578597"/>
    <n v="24.522436087184992"/>
    <n v="28.761463389445453"/>
    <n v="2.7112832595033236"/>
    <n v="15.649443196518376"/>
    <n v="-1.2775702959145967"/>
    <n v="-1.2775702959145967"/>
    <n v="-15.649443196518376"/>
    <n v="-44.130110620103949"/>
    <n v="-8.2862352270270687"/>
    <n v="-89.109210027417944"/>
    <n v="50.97624940380701"/>
    <n v="49.639568270399522"/>
    <n v="0.60554761952838576"/>
    <n v="0.44544306755191493"/>
    <n v="0.49843057215819075"/>
    <n v="2.3521478136522926"/>
    <n v="1.6528627636209441"/>
    <n v="1.3823515318402291"/>
    <n v="37.835050861894771"/>
    <x v="174"/>
    <m/>
    <n v="60.592729125287683"/>
    <m/>
    <n v="171.48054523899484"/>
    <n v="110.5675934428792"/>
    <n v="94.891634146904664"/>
    <n v="1.2553760507137628"/>
    <n v="1.4287692567869617"/>
    <n v="1.7014479410775887"/>
    <m/>
    <m/>
    <m/>
    <x v="174"/>
    <x v="174"/>
    <n v="90.701033906060346"/>
    <n v="56.272004452880623"/>
    <n v="57.692307692307686"/>
    <n v="85.806813157177402"/>
    <n v="0.76278294491811682"/>
    <m/>
    <n v="70.242559440267343"/>
    <n v="164.46219220718459"/>
    <n v="17.559999999999999"/>
    <n v="15.36"/>
    <n v="0"/>
    <n v="32.92"/>
    <n v="3.9100000000000003E-2"/>
    <n v="27.3"/>
    <n v="57.8"/>
    <n v="0.32300000000000001"/>
    <n v="2.8E-3"/>
    <n v="85.42580000000001"/>
    <n v="4.3070000000000004"/>
    <n v="38.5"/>
    <n v="92.2"/>
    <n v="7.76"/>
    <n v="1.4000000000000002E-2"/>
    <n v="138.47399999999999"/>
    <n v="47.6"/>
    <n v="60.7"/>
    <n v="124.33699999999999"/>
    <x v="174"/>
    <x v="154"/>
    <n v="200.01142399999998"/>
    <n v="-20.3"/>
    <n v="-2.9000000000000057"/>
    <n v="-23.200000000000017"/>
    <n v="114.58562399999997"/>
    <n v="57.289539621496807"/>
    <n v="0.37801863231658933"/>
    <n v="9.0873275756835944E-2"/>
    <n v="0"/>
    <n v="0.46889190807342529"/>
    <n v="2.5583114085197451E-3"/>
    <n v="0.4312733287811279"/>
    <n v="0.18750647735595702"/>
    <n v="1.0085564692020417E-2"/>
    <n v="8.7429043769836435E-5"/>
    <n v="0.62895279987287511"/>
    <n v="8.5622627547979363E-2"/>
    <n v="0.62159472584724418"/>
    <n v="0.20304370513558387"/>
    <n v="0.12922297010421752"/>
    <n v="2.3313422441482545E-4"/>
    <n v="0.95409453531146049"/>
    <n v="0.27181091403961183"/>
    <n v="0.17007031360268593"/>
    <n v="0.52640773759841919"/>
    <n v="0.72249497882367619"/>
    <n v="8.4526509956121432E-2"/>
    <n v="1.2489027164220954"/>
    <n v="0.15946241474151607"/>
    <n v="1.7436163753271089E-2"/>
    <n v="0.17689857849478718"/>
    <n v="90.14341217344213"/>
    <n v="9.8565878265578561"/>
    <n v="0.61994991654922027"/>
    <n v="49.639568270399529"/>
    <n v="0.78001080834867009"/>
    <n v="62.455689950236881"/>
    <n v="0.29480818111063489"/>
    <n v="23.60537592193031"/>
    <n v="0.4852026272380352"/>
    <n v="107.96072377120707"/>
    <n v="160.14972292878056"/>
  </r>
  <r>
    <x v="1"/>
    <n v="335"/>
    <n v="3"/>
    <s v="352HYB"/>
    <x v="0"/>
    <x v="0"/>
    <n v="0"/>
    <n v="33.5"/>
    <m/>
    <n v="0"/>
    <x v="3"/>
    <n v="9.8000000000000007"/>
    <n v="9.1"/>
    <n v="2.9"/>
    <n v="0.70000000000000107"/>
    <n v="6.1999999999999993"/>
    <n v="6.9"/>
    <n v="2.12"/>
    <m/>
    <m/>
    <n v="2.8559999999999999"/>
    <m/>
    <n v="3.1739999999999999"/>
    <n v="2.528"/>
    <m/>
    <m/>
    <m/>
    <x v="8"/>
    <x v="9"/>
    <n v="45"/>
    <m/>
    <n v="35.5"/>
    <n v="7.7"/>
    <n v="67.140046398661767"/>
    <n v="4217.8719948567295"/>
    <n v="169.50126959247646"/>
    <n v="10"/>
    <n v="255.2"/>
    <n v="283.55555555555554"/>
    <x v="175"/>
    <n v="0.35355580987006135"/>
    <n v="2165.9975328947367"/>
    <n v="1761.2894736842102"/>
    <n v="0.28167680921052624"/>
    <n v="3927.5686833881578"/>
    <n v="6.8986535773026301"/>
    <n v="2614.4140624999995"/>
    <n v="5261.2047697368416"/>
    <n v="66.048355263157887"/>
    <n v="0.64915172697368406"/>
    <n v="7942.3163392269716"/>
    <n v="463.63355263157882"/>
    <n v="3148.6287006578941"/>
    <n v="6637.2121710526299"/>
    <n v="661.94050164473674"/>
    <n v="2.1044819078947365"/>
    <n v="10449.885855263155"/>
    <n v="267.6498437225876"/>
    <n v="179.11210828829886"/>
    <n v="224.90748868534476"/>
    <n v="29.894435307017527"/>
    <n v="38.15818843984961"/>
    <n v="233.32768640350878"/>
    <n v="98.286242951127733"/>
    <n v="0.81315396113602378"/>
    <n v="2.0123839009287927"/>
    <n v="2.1079691516709511"/>
    <n v="55.14855900689728"/>
    <n v="32.917526208159842"/>
    <n v="30.130747304498701"/>
    <n v="44.844269207402263"/>
    <n v="66.242699799702464"/>
    <n v="63.514685834675923"/>
    <n v="2930.08634868421"/>
    <n v="4735.0842927631575"/>
    <n v="8563.5415912828939"/>
    <n v="3501.2689635690781"/>
    <n v="898.37094983552618"/>
    <n v="12064.810554851972"/>
    <n v="1.6160220994475138"/>
    <n v="24.286219293396609"/>
    <n v="39.247067090157508"/>
    <n v="-315.67228618421041"/>
    <n v="526.12047697368416"/>
    <n v="210.44819078947421"/>
    <n v="218.54235197368416"/>
    <n v="1902.1278782894724"/>
    <n v="2120.6702302631566"/>
    <n v="4122.4942156250008"/>
    <n v="34.169572716308444"/>
    <n v="2.1332569122314453"/>
    <n v="0.61458379030227661"/>
    <n v="7.2494478225708008"/>
    <n v="1.4525859713011835"/>
    <n v="6.0559163093566895"/>
    <n v="1.4607237577438354"/>
    <n v="0.29363572597503662"/>
    <n v="2.7779192924499512"/>
    <n v="2.7779192924499512"/>
    <n v="0.69867460198703524"/>
    <n v="2.0795626640319824"/>
    <n v="1.6381838321685791"/>
    <n v="0.20271246135234833"/>
    <n v="1.6301470994949341"/>
    <n v="1.6301470994949341"/>
    <n v="0.72593800119676166"/>
    <n v="0.57179856300354004"/>
    <n v="0.35637214779853821"/>
    <n v="0.45775676777162733"/>
    <n v="0.9226456880569458"/>
    <n v="0.62017565965652466"/>
    <n v="0.59266988063832959"/>
    <n v="46.20629208923954"/>
    <n v="10.824599605563439"/>
    <n v="2.0420013311999403E-2"/>
    <n v="57.051311708114973"/>
    <n v="0.41777668711388866"/>
    <n v="38.189367336733262"/>
    <n v="15.448776820650028"/>
    <n v="1.8347700032011458"/>
    <n v="1.8032911060874002E-2"/>
    <n v="55.490947071645309"/>
    <n v="9.6415502584513835"/>
    <n v="51.580326309197233"/>
    <n v="13.454456157118422"/>
    <n v="10.790603887943892"/>
    <n v="3.4306150780941694E-2"/>
    <n v="75.859692505040471"/>
    <n v="-0.10402430909797762"/>
    <n v="1.4549103880996543"/>
    <n v="0.6485648550663965"/>
    <n v="-0.53446165016708513"/>
    <n v="0.9564970694617122"/>
    <n v="0.30827848100577265"/>
    <n v="-0.14245147596654334"/>
    <n v="0.23426678740327353"/>
    <n v="0.40453083928914135"/>
    <n v="0.26084472743475784"/>
    <n v="80.990762010239919"/>
    <n v="68.820896654415208"/>
    <n v="67.994378313318364"/>
    <n v="18.973445625481997"/>
    <n v="27.840175084241846"/>
    <n v="17.735975078233338"/>
    <n v="16.754191636539208"/>
    <n v="16.874521594191286"/>
    <n v="39.200191195035558"/>
    <n v="32.304307119646218"/>
    <n v="5.5714779643050614"/>
    <n v="71.504498314681769"/>
    <n v="1.0071820807749179"/>
    <x v="175"/>
    <x v="175"/>
    <x v="175"/>
    <n v="21.435175700194055"/>
    <n v="-1.4257447735412576"/>
    <n v="-15.034370876179665"/>
    <n v="20.009430926652797"/>
    <n v="107.12536392847709"/>
    <n v="-7.1253639284770909"/>
    <n v="25.83459127128009"/>
    <n v="34.826134672658029"/>
    <n v="-3.4200654370728643"/>
    <n v="13.390958972463974"/>
    <n v="1.9943206635316066"/>
    <n v="1.9943206635316066"/>
    <n v="-13.39095897246397"/>
    <n v="-35.064626377257603"/>
    <n v="12.909246386845616"/>
    <n v="-139.87921965711459"/>
    <n v="16.01355124303646"/>
    <n v="22.395166206974775"/>
    <n v="0.70874291464247319"/>
    <n v="0.44236065868787161"/>
    <n v="0.50873531539771688"/>
    <n v="2.0495245049947957"/>
    <n v="1.5794230075962021"/>
    <n v="1.4269463495555463"/>
    <n v="29.020505109887623"/>
    <x v="175"/>
    <m/>
    <n v="48.965716089083791"/>
    <m/>
    <n v="97.876381104032774"/>
    <n v="109.24053848107698"/>
    <n v="100.80578886093505"/>
    <n v="2.1795420796811102"/>
    <n v="1.337162721874414"/>
    <n v="1.625089045658388"/>
    <m/>
    <m/>
    <m/>
    <x v="175"/>
    <x v="175"/>
    <n v="109.22885216152191"/>
    <n v="67.518251947251102"/>
    <n v="70.408163265306129"/>
    <n v="49.570947873070601"/>
    <n v="0.98095120123999735"/>
    <m/>
    <n v="79.423163392269714"/>
    <n v="120.64810554851971"/>
    <n v="26.76"/>
    <n v="21.759999999999998"/>
    <n v="3.4799999999999996E-3"/>
    <n v="48.523480000000006"/>
    <n v="8.523E-2"/>
    <n v="32.299999999999997"/>
    <n v="65"/>
    <n v="0.81600000000000006"/>
    <n v="8.0199999999999994E-3"/>
    <n v="98.124020000000002"/>
    <n v="5.7279999999999998"/>
    <n v="38.9"/>
    <n v="82"/>
    <n v="8.1780000000000008"/>
    <n v="2.6000000000000002E-2"/>
    <n v="129.10399999999998"/>
    <n v="36.200000000000003"/>
    <n v="58.5"/>
    <n v="105.79900000000001"/>
    <x v="175"/>
    <x v="155"/>
    <n v="149.055724"/>
    <n v="-3.9000000000000057"/>
    <n v="6.5"/>
    <n v="2.5999999999999943"/>
    <n v="50.931703999999996"/>
    <n v="34.16957271630843"/>
    <n v="0.5708595497131348"/>
    <n v="0.1337334327697754"/>
    <n v="2.5228078422546383E-4"/>
    <n v="0.7048452632671357"/>
    <n v="5.1614574704647066E-3"/>
    <n v="0.47181377375125882"/>
    <n v="0.1908632218837738"/>
    <n v="2.2667821426391604E-2"/>
    <n v="2.2278912725448607E-4"/>
    <n v="0.68556760618867874"/>
    <n v="0.11911734939575194"/>
    <n v="0.63725351071357728"/>
    <n v="0.16622421830892561"/>
    <n v="0.13331342979669572"/>
    <n v="4.2383824586868289E-4"/>
    <n v="0.93721499706506728"/>
    <n v="0.20699107980728151"/>
    <n v="0.20847770646214484"/>
    <n v="0.48430208273470399"/>
    <n v="0.39910629878069404"/>
    <n v="6.883329646527768E-2"/>
    <n v="0.88340838151539802"/>
    <n v="0.26482269394397728"/>
    <n v="-1.7614484578371031E-2"/>
    <n v="0.24720820936560634"/>
    <n v="107.12536392847704"/>
    <n v="-7.1253639284770882"/>
    <n v="0.19784077532671929"/>
    <n v="22.395166206974785"/>
    <n v="0.17856311824826232"/>
    <n v="20.212975333328316"/>
    <n v="-5.3806615549669257E-2"/>
    <n v="-6.090797492476745"/>
    <n v="0.23236973379793158"/>
    <n v="44.740741700591762"/>
    <n v="168.7279938914661"/>
  </r>
  <r>
    <x v="1"/>
    <n v="401"/>
    <n v="4"/>
    <n v="3390"/>
    <x v="2"/>
    <x v="4"/>
    <n v="2"/>
    <n v="31.5"/>
    <m/>
    <n v="0"/>
    <x v="2"/>
    <n v="12.1"/>
    <n v="12.1"/>
    <n v="5.2"/>
    <n v="0"/>
    <n v="6.8999999999999995"/>
    <n v="6.8999999999999995"/>
    <n v="1.956"/>
    <m/>
    <m/>
    <n v="2.254"/>
    <m/>
    <n v="3.16"/>
    <n v="2.56"/>
    <m/>
    <m/>
    <m/>
    <x v="2"/>
    <x v="12"/>
    <n v="42"/>
    <m/>
    <n v="30.3"/>
    <n v="13.9"/>
    <n v="171.94034159367942"/>
    <n v="10801.636139598129"/>
    <n v="202.84592360956"/>
    <n v="0"/>
    <n v="447.7"/>
    <n v="447.7"/>
    <x v="176"/>
    <n v="0.74328575435262967"/>
    <n v="1081.3799342105262"/>
    <n v="1421.3347039473681"/>
    <n v="0"/>
    <n v="2502.7146381578941"/>
    <n v="9.8748766447368408E-2"/>
    <n v="2104.4819078947367"/>
    <n v="4281.8112664473674"/>
    <n v="30.029337993421045"/>
    <n v="0.3480489309210526"/>
    <n v="6416.6705612664464"/>
    <n v="290.33756167763153"/>
    <n v="3011.0279605263149"/>
    <n v="4921.2499999999991"/>
    <n v="818.56252055921027"/>
    <n v="2.3473067434210519"/>
    <n v="8753.187787828947"/>
    <n v="260.93039487390348"/>
    <n v="166.89408761160718"/>
    <n v="215.53355688520872"/>
    <n v="68.206798245614024"/>
    <n v="64.753289473684163"/>
    <n v="190.69843749999993"/>
    <n v="45.674195253759407"/>
    <n v="1.3143712574850297"/>
    <n v="2.0346153846153845"/>
    <n v="1.6344086021505377"/>
    <n v="43.20827943078914"/>
    <n v="32.797100736294915"/>
    <n v="34.399215845832323"/>
    <n v="56.791720569210867"/>
    <n v="66.729485728846186"/>
    <n v="56.222374285661438"/>
    <n v="3237.66447368421"/>
    <n v="2630.6023848684208"/>
    <n v="7022.1704769736825"/>
    <n v="7350.6412508223684"/>
    <n v="1153.9036184210524"/>
    <n v="14372.81172779605"/>
    <n v="0.81250000000000011"/>
    <n v="22.526312422382773"/>
    <n v="18.302628843186007"/>
    <n v="-1133.1825657894733"/>
    <n v="1651.2088815789466"/>
    <n v="518.0263157894733"/>
    <n v="-226.63651315789502"/>
    <n v="2290.6476151315783"/>
    <n v="2064.0111019736833"/>
    <n v="7956.1411665296037"/>
    <n v="55.355495620546968"/>
    <n v="1.5305440425872803"/>
    <n v="0.63139957189559937"/>
    <n v="7.2656636238098145"/>
    <n v="1.0199044272785509"/>
    <m/>
    <n v="1.5651413202285767"/>
    <n v="0.54410749673843384"/>
    <n v="3.7796750068664551"/>
    <n v="3.7796750068664551"/>
    <n v="0.89429460290258267"/>
    <n v="2.2986805438995361"/>
    <n v="1.546514630317688"/>
    <n v="0.29131948947906494"/>
    <n v="2.2924234867095947"/>
    <n v="2.2924234867095947"/>
    <n v="0.91076851001788228"/>
    <n v="0.54915809631347656"/>
    <n v="0.25351440906524658"/>
    <n v="0.43169834833212423"/>
    <n v="0.81493097543716431"/>
    <n v="0.50833892822265625"/>
    <n v="0.6276937882509146"/>
    <n v="16.55099616079346"/>
    <n v="8.9743012359272676"/>
    <n v="0"/>
    <n v="25.525297396720728"/>
    <n v="0"/>
    <n v="32.938115917195219"/>
    <n v="23.297656096931"/>
    <n v="1.1350113828647879"/>
    <n v="1.3155118453688918E-2"/>
    <n v="57.383938515444697"/>
    <n v="6.6739330419160314"/>
    <n v="46.565987932495759"/>
    <n v="14.336560375988482"/>
    <n v="18.764919474701394"/>
    <n v="5.3810211091302323E-2"/>
    <n v="79.721277994276932"/>
    <n v="2.1239094079149314"/>
    <n v="1.5955242484880168"/>
    <n v="1.8688269171571104"/>
    <n v="1.0924746504267839"/>
    <n v="0.97341942966432426"/>
    <n v="0.95489032406691554"/>
    <n v="-0.64007826578160842"/>
    <n v="0.54222121428472603"/>
    <n v="0.70731599085691921"/>
    <n v="0.30787622066069836"/>
    <n v="64.841540937030544"/>
    <n v="57.39953856309468"/>
    <n v="58.410990270174366"/>
    <n v="35.158459062969463"/>
    <n v="40.599611493485263"/>
    <n v="17.98335492943011"/>
    <n v="17.779896588701948"/>
    <n v="6.6689560908554615"/>
    <n v="30.314593966161439"/>
    <n v="59.90265244621331"/>
    <n v="5.8657412866040266"/>
    <n v="90.217246412374749"/>
    <n v="0.37508407642219815"/>
    <x v="176"/>
    <x v="176"/>
    <x v="176"/>
    <n v="15.158219328493271"/>
    <n v="16.62870000607554"/>
    <n v="0.91156971518849894"/>
    <n v="31.786919334568811"/>
    <n v="47.686972018104477"/>
    <n v="52.313027981895523"/>
    <n v="30.587954342322803"/>
    <n v="28.78609134379381"/>
    <n v="7.6676042851330202"/>
    <n v="13.627872015300539"/>
    <n v="8.9610957209425202"/>
    <n v="8.9610957209425184"/>
    <n v="-13.627872015300539"/>
    <n v="-41.374169820642834"/>
    <n v="38.463507589173155"/>
    <n v="53.889334209339587"/>
    <n v="32.833307896930052"/>
    <n v="36.393604551896892"/>
    <n v="0.42120425857606364"/>
    <n v="0.52324645845982376"/>
    <n v="0.5977651615970605"/>
    <n v="2.4214010340884773"/>
    <n v="1.7091269103568123"/>
    <n v="1.52362260052855"/>
    <n v="51.14268098709401"/>
    <x v="176"/>
    <n v="29.391555672139333"/>
    <n v="81.477118213332091"/>
    <n v="27.045880139916672"/>
    <n v="180.8799976881391"/>
    <n v="107.10474590179952"/>
    <n v="104.94754752950369"/>
    <n v="0.84616544789332626"/>
    <n v="1.4613183636732574"/>
    <n v="1.4736072130536633"/>
    <n v="38.590866566817432"/>
    <m/>
    <m/>
    <x v="176"/>
    <x v="176"/>
    <n v="28.62500872666741"/>
    <n v="61.81784736431122"/>
    <n v="57.02479338842975"/>
    <n v="54.811108617287239"/>
    <n v="1.0670990455041276"/>
    <n v="108.67294952165638"/>
    <n v="64.166705612664472"/>
    <n v="143.72811727796048"/>
    <n v="13.36"/>
    <n v="17.559999999999999"/>
    <n v="0"/>
    <n v="30.919999999999998"/>
    <n v="1.2200000000000002E-3"/>
    <n v="26"/>
    <n v="52.9"/>
    <n v="0.371"/>
    <n v="4.3E-3"/>
    <n v="79.275300000000001"/>
    <n v="3.5869999999999997"/>
    <n v="37.200000000000003"/>
    <n v="60.8"/>
    <n v="10.113"/>
    <n v="2.8999999999999998E-2"/>
    <n v="108.14200000000001"/>
    <n v="40"/>
    <n v="32.5"/>
    <n v="86.756"/>
    <x v="176"/>
    <x v="156"/>
    <n v="177.57012"/>
    <n v="-14"/>
    <n v="20.399999999999999"/>
    <n v="6.4000000000000057"/>
    <n v="98.294820000000001"/>
    <n v="55.355495620546968"/>
    <n v="0.20448068408966064"/>
    <n v="0.11087376482486724"/>
    <n v="0"/>
    <n v="0.31535444891452791"/>
    <n v="0"/>
    <n v="0.40693674325942997"/>
    <n v="0.28783286577463146"/>
    <n v="1.4022594275474549E-2"/>
    <n v="1.6252602529525756E-4"/>
    <n v="0.70895472933483117"/>
    <n v="8.2453671109676344E-2"/>
    <n v="0.57530344247817999"/>
    <n v="0.1771222496032715"/>
    <n v="0.23183278721094133"/>
    <n v="6.6480281114578252E-4"/>
    <n v="0.98492328210353863"/>
    <n v="0.21966323852539063"/>
    <n v="8.239218294620515E-2"/>
    <n v="0.37452421907901773"/>
    <n v="0.74007239395067714"/>
    <n v="7.2468797607421878E-2"/>
    <n v="1.1145966130296949"/>
    <n v="0.18727350473403934"/>
    <n v="0.20544068282842631"/>
    <n v="0.39271418756246557"/>
    <n v="47.686972018104491"/>
    <n v="52.31302798189553"/>
    <n v="0.40564188369486376"/>
    <n v="36.3936045518969"/>
    <n v="0.79924216411516702"/>
    <n v="71.706853831420517"/>
    <n v="0.12967333092615629"/>
    <n v="11.634104160219762"/>
    <n v="0.66956883318901073"/>
    <n v="107.99513272595237"/>
    <n v="159.31334971252889"/>
  </r>
  <r>
    <x v="1"/>
    <n v="402"/>
    <n v="4"/>
    <s v="352HYB"/>
    <x v="0"/>
    <x v="4"/>
    <n v="2"/>
    <n v="32.5"/>
    <m/>
    <n v="0"/>
    <x v="1"/>
    <n v="12.2"/>
    <n v="11.9"/>
    <n v="7.9"/>
    <n v="0.29999999999999893"/>
    <n v="4"/>
    <n v="4.2999999999999989"/>
    <n v="2.2859999999999996"/>
    <m/>
    <m/>
    <n v="3.2479999999999998"/>
    <m/>
    <n v="3.2299999999999995"/>
    <n v="3.492"/>
    <m/>
    <m/>
    <m/>
    <x v="3"/>
    <x v="11"/>
    <n v="41.6"/>
    <m/>
    <n v="44.5"/>
    <n v="39.200000000000003"/>
    <n v="176.61014957982525"/>
    <n v="11095.002816903781"/>
    <n v="225.75573616276523"/>
    <n v="10"/>
    <n v="457.1"/>
    <n v="507.88888888888891"/>
    <x v="177"/>
    <n v="0.85095376179018689"/>
    <n v="1334.6315789473683"/>
    <n v="1938.3157894736839"/>
    <n v="6.3631578947368414E-2"/>
    <n v="3273.0109999999995"/>
    <n v="0.99444736842105252"/>
    <n v="2659.4736842105258"/>
    <n v="4739.7368421052633"/>
    <n v="95.528947368421058"/>
    <n v="5.7741578947368417"/>
    <n v="7500.5136315789478"/>
    <n v="582.39210526315787"/>
    <n v="3148.9473684210525"/>
    <n v="4845.78947368421"/>
    <n v="1558.8921052631579"/>
    <n v="2.0394736842105261"/>
    <n v="9555.6684210526309"/>
    <n v="281.83350877192987"/>
    <n v="146.79677067669166"/>
    <n v="216.64335934664246"/>
    <n v="88.322807017543838"/>
    <n v="34.962406015037622"/>
    <n v="186.76140350877193"/>
    <n v="7.5751879699247571"/>
    <n v="1.452322738386308"/>
    <n v="1.7822085889570556"/>
    <n v="1.5388601036269429"/>
    <n v="40.776874228267751"/>
    <n v="35.457220863028752"/>
    <n v="32.953711134256494"/>
    <n v="59.221181642031887"/>
    <n v="63.192163562637141"/>
    <n v="50.711151330954287"/>
    <n v="2920.5263157894733"/>
    <n v="3320.2631578947371"/>
    <n v="8142.5578947368422"/>
    <n v="8418.3719921052616"/>
    <n v="1901.7684210526315"/>
    <n v="16560.929886842103"/>
    <n v="1.1368715083798886"/>
    <n v="17.635038223969982"/>
    <n v="20.048772506021741"/>
    <n v="-261.05263157894751"/>
    <n v="1419.4736842105262"/>
    <n v="1158.4210526315792"/>
    <n v="228.42105263157919"/>
    <n v="1525.5263157894728"/>
    <n v="1753.947368421052"/>
    <n v="9060.4162552631551"/>
    <n v="54.709586461457015"/>
    <n v="1.9498026371002197"/>
    <n v="0.61208838224411011"/>
    <n v="6.6646175384521484"/>
    <n v="1.1576841104973443"/>
    <n v="6.62823486328125"/>
    <n v="1.9070638418197632"/>
    <n v="0.47556281089782715"/>
    <n v="2.8377268314361572"/>
    <n v="2.8377268314361572"/>
    <n v="1.0150370482410587"/>
    <n v="2.3012070655822754"/>
    <n v="2.0155866146087646"/>
    <n v="0.35312548279762268"/>
    <n v="1.9025088548660278"/>
    <n v="1.9025088548660278"/>
    <n v="1.1540620266624864"/>
    <n v="0.56389319896697998"/>
    <n v="0.39714881777763367"/>
    <n v="0.46830930168397572"/>
    <n v="1.1851086616516113"/>
    <n v="0.44575989246368408"/>
    <n v="0.83267795109809128"/>
    <n v="26.022681721888087"/>
    <n v="11.864205758571623"/>
    <n v="4.2408013705203407E-3"/>
    <n v="37.891128281830234"/>
    <n v="6.5914307170667139E-2"/>
    <n v="50.717861014290847"/>
    <n v="22.540425755475695"/>
    <n v="2.7108505712622093"/>
    <n v="0.1638548278684365"/>
    <n v="76.132992168897189"/>
    <n v="13.40204827570915"/>
    <n v="63.469761658969674"/>
    <n v="17.111717474303745"/>
    <n v="29.658060340439018"/>
    <n v="3.8801167434767671E-2"/>
    <n v="110.27834064114721"/>
    <n v="2.5494575924711302"/>
    <n v="2.4389534623035729"/>
    <n v="2.49611077101093"/>
    <n v="1.6463452861601839"/>
    <n v="0.91085004604848763"/>
    <n v="0.71174799979360481"/>
    <n v="-0.38776487722656788"/>
    <n v="0.45591787523545096"/>
    <n v="0.44442776774683868"/>
    <n v="0.26960424975671043"/>
    <n v="68.677505531991841"/>
    <n v="66.617453970252257"/>
    <n v="57.554150062435518"/>
    <n v="31.311302398616654"/>
    <n v="29.606646360976992"/>
    <n v="15.516843447968057"/>
    <n v="16.468649268777746"/>
    <n v="13.186385878685275"/>
    <n v="38.132356016055539"/>
    <n v="99.766855648492751"/>
    <n v="8.4773208685925141"/>
    <n v="137.89921166454829"/>
    <n v="0.80069626011677941"/>
    <x v="177"/>
    <x v="177"/>
    <x v="177"/>
    <n v="34.249211745513101"/>
    <n v="9.35403987679042"/>
    <n v="3.6614352939090495"/>
    <n v="43.603251622303517"/>
    <n v="78.5473800031791"/>
    <n v="21.452619996820903"/>
    <n v="42.44912311721788"/>
    <n v="47.001112390191928"/>
    <n v="3.92533159561847"/>
    <n v="12.751900644678827"/>
    <n v="5.42870828117195"/>
    <n v="5.42870828117195"/>
    <n v="-12.751900644678827"/>
    <n v="-25.142820279991117"/>
    <n v="24.084320057056445"/>
    <n v="58.035975393282811"/>
    <n v="61.7662194956511"/>
    <n v="44.79084307305741"/>
    <n v="0.5280094769331547"/>
    <n v="0.62919700792486677"/>
    <n v="0.78243240829396088"/>
    <n v="2.1925441892095159"/>
    <n v="1.6132261206847087"/>
    <n v="1.4749670571274494"/>
    <n v="50.832725273438776"/>
    <x v="177"/>
    <n v="32.040860588360545"/>
    <n v="61.047281492686679"/>
    <n v="44.014420059799889"/>
    <n v="171.28322422904012"/>
    <n v="122.1294280625371"/>
    <n v="102.57395955206417"/>
    <n v="1.1383500315786566"/>
    <n v="1.5615104992084623"/>
    <n v="1.965008100896894"/>
    <n v="44.196452958552619"/>
    <m/>
    <m/>
    <x v="177"/>
    <x v="177"/>
    <n v="58.501050608957271"/>
    <n v="74.052763334348583"/>
    <n v="35.245901639344254"/>
    <n v="61.910560470374257"/>
    <n v="1.0731537466872343"/>
    <n v="72.796280275483454"/>
    <n v="75.005136315789485"/>
    <n v="165.60929886842106"/>
    <n v="16.36"/>
    <n v="23.759999999999998"/>
    <n v="7.7999999999999999E-4"/>
    <n v="40.120779999999996"/>
    <n v="1.2189999999999999E-2"/>
    <n v="32.6"/>
    <n v="58.1"/>
    <n v="1.171"/>
    <n v="7.0779999999999996E-2"/>
    <n v="91.941780000000008"/>
    <n v="7.1390000000000002"/>
    <n v="38.6"/>
    <n v="59.4"/>
    <n v="19.109000000000002"/>
    <n v="2.5000000000000001E-2"/>
    <n v="117.13399999999999"/>
    <n v="35.799999999999997"/>
    <n v="40.700000000000003"/>
    <n v="99.811999999999998"/>
    <x v="177"/>
    <x v="157"/>
    <n v="203.00494699999999"/>
    <n v="-3.1999999999999957"/>
    <n v="17.399999999999999"/>
    <n v="14.200000000000003"/>
    <n v="111.06316699999998"/>
    <n v="54.709586461457015"/>
    <n v="0.31898771142959592"/>
    <n v="0.14543219962120055"/>
    <n v="5.1984016799926761E-5"/>
    <n v="0.4644718950675964"/>
    <n v="8.0798182983398434E-4"/>
    <n v="0.62170281243324277"/>
    <n v="0.27630199313163756"/>
    <n v="3.32297811961174E-2"/>
    <n v="2.008543051290512E-3"/>
    <n v="0.9332431298122883"/>
    <n v="0.16428317241191864"/>
    <n v="0.77801643323898317"/>
    <n v="0.20975653678178788"/>
    <n v="0.36355041707634933"/>
    <n v="4.7562721371650701E-4"/>
    <n v="1.3517990143108369"/>
    <n v="0.20187376523017883"/>
    <n v="0.16163956883549691"/>
    <n v="0.46742888019680984"/>
    <n v="1.2229485531105562"/>
    <n v="0.10391554613113405"/>
    <n v="1.690377433307366"/>
    <n v="0.41982904720306391"/>
    <n v="0.11466242429614065"/>
    <n v="0.53449147149920462"/>
    <n v="78.547380003179086"/>
    <n v="21.4526199968209"/>
    <n v="0.75713430349507771"/>
    <n v="44.790843073057395"/>
    <n v="1.2259055382397697"/>
    <n v="72.522592533738589"/>
    <n v="0.33857841899652907"/>
    <n v="20.029752665005226"/>
    <n v="0.88732711924324059"/>
    <n v="100.24179145735054"/>
    <n v="120.09444932236445"/>
  </r>
  <r>
    <x v="1"/>
    <n v="403"/>
    <n v="4"/>
    <s v="354A"/>
    <x v="1"/>
    <x v="4"/>
    <n v="2"/>
    <n v="33.5"/>
    <m/>
    <n v="0"/>
    <x v="2"/>
    <n v="11"/>
    <n v="10.3"/>
    <n v="5"/>
    <n v="0.69999999999999929"/>
    <n v="5.3000000000000007"/>
    <n v="6"/>
    <n v="2.4379999999999997"/>
    <m/>
    <m/>
    <n v="2.976"/>
    <m/>
    <n v="3.4119999999999999"/>
    <n v="3.1680000000000001"/>
    <m/>
    <m/>
    <m/>
    <x v="3"/>
    <x v="9"/>
    <n v="41.8"/>
    <m/>
    <n v="41.4"/>
    <n v="13.8"/>
    <n v="143.83343931139859"/>
    <n v="9035.9043244206823"/>
    <n v="229.9849542217701"/>
    <n v="0"/>
    <n v="491.5"/>
    <n v="491.5"/>
    <x v="178"/>
    <n v="0.99410081960375918"/>
    <n v="1415.410118269629"/>
    <n v="1256.0170869329593"/>
    <n v="4.6223979087634287E-2"/>
    <n v="2671.4734291816762"/>
    <n v="4.6646370620676461"/>
    <n v="3458.8287800057378"/>
    <n v="6447.4481175682995"/>
    <n v="292.167426440116"/>
    <n v="17.018393955816251"/>
    <n v="10215.462717969969"/>
    <n v="748.27058560999706"/>
    <n v="3219.7392330007328"/>
    <n v="5196.2128215754401"/>
    <n v="1906.5000478179093"/>
    <n v="13.149925085275269"/>
    <n v="10335.602027479359"/>
    <n v="502.93261925255285"/>
    <n v="8.5813792506707092"/>
    <n v="264.28029649302351"/>
    <n v="136.22791078240726"/>
    <n v="-17.077824786071783"/>
    <n v="346.095402042356"/>
    <n v="-89.373949713775673"/>
    <n v="0.88738738738738754"/>
    <n v="1.8640552995391706"/>
    <n v="1.613861386138614"/>
    <n v="52.982376796582862"/>
    <n v="33.858757801752134"/>
    <n v="31.151927332731884"/>
    <n v="47.015892923093809"/>
    <n v="63.114596916169305"/>
    <n v="50.274892626092047"/>
    <n v="3490.7073862730722"/>
    <n v="2669.8332748892217"/>
    <n v="7859.5906786955275"/>
    <n v="9008.7032579935603"/>
    <n v="1699.0500175332331"/>
    <n v="16868.29393668909"/>
    <n v="0.76484018264840192"/>
    <n v="20.693897079186353"/>
    <n v="15.827524021752119"/>
    <n v="-31.878606267334362"/>
    <n v="3777.6148426790778"/>
    <n v="3745.7362364117425"/>
    <n v="-270.96815327233935"/>
    <n v="2526.3795466862184"/>
    <n v="2255.4113934138791"/>
    <n v="6652.8312187191204"/>
    <n v="39.43985825530936"/>
    <n v="1.4737840890884399"/>
    <n v="0.67392468452453613"/>
    <n v="6.3197360038757324"/>
    <n v="1.0978068964558378"/>
    <n v="6.0733184814453125"/>
    <n v="1.9306497573852539"/>
    <n v="0.5244109034538269"/>
    <n v="2.6510403156280518"/>
    <n v="2.6510403156280518"/>
    <n v="1.0649114398914699"/>
    <n v="2.1958451271057129"/>
    <n v="1.6974995136260986"/>
    <n v="0.35099560022354126"/>
    <n v="1.7249658107757568"/>
    <n v="1.7249658107757568"/>
    <n v="1.0256474817770855"/>
    <n v="0.58855354785919189"/>
    <n v="0.23571604490280151"/>
    <n v="0.45000892891781968"/>
    <n v="1.0668008327484131"/>
    <n v="0.50210130214691162"/>
    <n v="0.77941362475710418"/>
    <n v="20.860089118405664"/>
    <n v="8.4646091906872147"/>
    <n v="2.9212334488252132E-3"/>
    <n v="29.327619542541704"/>
    <n v="0.28329826478290199"/>
    <n v="66.777869449552114"/>
    <n v="33.811120923056677"/>
    <n v="7.7454762640604073"/>
    <n v="0.45116448484109645"/>
    <n v="108.78563112151029"/>
    <n v="16.430863191682501"/>
    <n v="54.655057820216115"/>
    <n v="18.238478381981324"/>
    <n v="32.886474007282388"/>
    <n v="0.22683171186362316"/>
    <n v="106.00684192134345"/>
    <n v="5.2972007719312391"/>
    <n v="-0.19848494286906007"/>
    <n v="2.644111116510405"/>
    <n v="3.061185355409763"/>
    <n v="-0.86591511638114282"/>
    <n v="1.689767448824631"/>
    <n v="-1.112331610076811"/>
    <n v="0.4057801068174039"/>
    <n v="0.50632224720196506"/>
    <n v="0.33370156595525868"/>
    <n v="71.127795040257823"/>
    <n v="61.384825147507982"/>
    <n v="51.55804741430736"/>
    <n v="28.862244269122233"/>
    <n v="31.080502612785939"/>
    <n v="17.205001159749845"/>
    <n v="20.544682167293033"/>
    <n v="6.2932254010678133"/>
    <n v="35.368859830522538"/>
    <n v="96.104921376108734"/>
    <n v="8.5309522621616924"/>
    <n v="131.47378120663126"/>
    <n v="0.30631894666574971"/>
    <x v="178"/>
    <x v="178"/>
    <x v="178"/>
    <n v="46.233187282259081"/>
    <n v="27.517895521988862"/>
    <n v="1.6801134827085631"/>
    <n v="73.751082804247943"/>
    <n v="62.688147108256587"/>
    <n v="37.311852891743406"/>
    <n v="37.5246763716749"/>
    <n v="34.110375652923082"/>
    <n v="11.94525298091351"/>
    <n v="-12.122811629335999"/>
    <n v="15.572642541075352"/>
    <n v="15.572642541075354"/>
    <n v="12.122811629335999"/>
    <n v="18.15393592108277"/>
    <n v="46.057752940264002"/>
    <n v="56.590964700158999"/>
    <n v="22.688150085120967"/>
    <n v="17.256786772917902"/>
    <n v="0.46445629717393372"/>
    <n v="0.74004827631415715"/>
    <n v="0.71585232370591712"/>
    <n v="2.3636387387481612"/>
    <n v="1.4389756370966877"/>
    <n v="1.4327640601449481"/>
    <n v="53.406131596979925"/>
    <x v="178"/>
    <n v="26.816681194815608"/>
    <n v="68.52091097794623"/>
    <n v="35.228585862136619"/>
    <n v="172.24689639639638"/>
    <n v="86.040685714285729"/>
    <n v="105.97131485148516"/>
    <n v="0.85562301552115116"/>
    <n v="2.2438800218263477"/>
    <n v="1.6018481189981275"/>
    <n v="47.295692104466205"/>
    <m/>
    <m/>
    <x v="178"/>
    <x v="178"/>
    <n v="18.612886024657939"/>
    <n v="62.410281890336137"/>
    <n v="54.54545454545454"/>
    <n v="23.607688097813835"/>
    <n v="1.5640036430964597"/>
    <n v="76.121934896166096"/>
    <n v="102.1546271796997"/>
    <n v="168.68293936689091"/>
    <n v="17.759999999999998"/>
    <n v="15.76"/>
    <n v="5.8E-4"/>
    <n v="33.520580000000002"/>
    <n v="5.8530000000000006E-2"/>
    <n v="43.4"/>
    <n v="80.900000000000006"/>
    <n v="3.6659999999999995"/>
    <n v="0.21354000000000001"/>
    <n v="128.17954"/>
    <n v="9.3889999999999993"/>
    <n v="40.4"/>
    <n v="65.2"/>
    <n v="23.922000000000001"/>
    <n v="0.16499999999999998"/>
    <n v="129.68700000000001"/>
    <n v="43.8"/>
    <n v="33.5"/>
    <n v="98.619"/>
    <x v="178"/>
    <x v="158"/>
    <n v="211.65660500000004"/>
    <n v="-0.39999999999999858"/>
    <n v="47.400000000000006"/>
    <n v="47.000000000000014"/>
    <n v="83.477065000000039"/>
    <n v="39.43985825530936"/>
    <n v="0.26174405422210689"/>
    <n v="0.10621053028106689"/>
    <n v="3.665446882247925E-5"/>
    <n v="0.36799123897199626"/>
    <n v="3.5547133071899416E-3"/>
    <n v="0.83790199470520021"/>
    <n v="0.42424842089414599"/>
    <n v="9.7187137970924362E-2"/>
    <n v="5.6610314899921419E-3"/>
    <n v="1.3649985850602626"/>
    <n v="0.20616789898395538"/>
    <n v="0.68578980350494378"/>
    <n v="0.22884913134574891"/>
    <n v="0.41264632125377654"/>
    <n v="2.8461935877799982E-3"/>
    <n v="1.3301314496922492"/>
    <n v="0.25778645396232602"/>
    <n v="7.8964875042438501E-2"/>
    <n v="0.44379430560946459"/>
    <n v="1.2058861114588619"/>
    <n v="0.10704297660470008"/>
    <n v="1.6496804170683266"/>
    <n v="0.58011554074287419"/>
    <n v="0.34528354585170751"/>
    <n v="0.92539908659458159"/>
    <n v="62.688147108256601"/>
    <n v="37.311852891743413"/>
    <n v="0.28468183200806396"/>
    <n v="17.256786772917909"/>
    <n v="1.2816891780963302"/>
    <n v="77.693180135704125"/>
    <n v="0.31954896737607741"/>
    <n v="19.370355862255611"/>
    <n v="0.96214021072025291"/>
    <n v="106.28608837245525"/>
    <n v="128.30158060319246"/>
  </r>
  <r>
    <x v="1"/>
    <n v="404"/>
    <n v="4"/>
    <n v="1311"/>
    <x v="6"/>
    <x v="4"/>
    <n v="2"/>
    <n v="33.5"/>
    <m/>
    <n v="0"/>
    <x v="2"/>
    <n v="12.4"/>
    <n v="11.9"/>
    <n v="10.7"/>
    <n v="0.5"/>
    <n v="1.2000000000000011"/>
    <n v="1.7000000000000011"/>
    <n v="2.8220000000000001"/>
    <m/>
    <m/>
    <n v="2.3339999999999996"/>
    <m/>
    <n v="3.31"/>
    <n v="3.6300000000000003"/>
    <m/>
    <m/>
    <m/>
    <x v="4"/>
    <x v="6"/>
    <n v="47.6"/>
    <m/>
    <n v="49.3"/>
    <n v="37.200000000000003"/>
    <n v="276.36273401489655"/>
    <n v="17361.659676283831"/>
    <n v="301.60089319650325"/>
    <n v="0"/>
    <n v="526.20000000000005"/>
    <n v="526.20000000000005"/>
    <x v="179"/>
    <n v="1.0595064470029769"/>
    <n v="2225.9433811802232"/>
    <n v="2665.4808612440188"/>
    <n v="0.25508871610845296"/>
    <n v="4891.6793311403508"/>
    <n v="2.2840251196172243"/>
    <n v="3186.6467304625194"/>
    <n v="5627.6495215311006"/>
    <n v="102.2709529505582"/>
    <n v="21.651930223285483"/>
    <n v="8938.2191351674628"/>
    <n v="762.7545055821372"/>
    <n v="4254.0948963317378"/>
    <n v="7158.181818181818"/>
    <n v="2610.6171650717706"/>
    <n v="5.494218500797448"/>
    <n v="14028.388098086125"/>
    <n v="269.76932026847413"/>
    <n v="363.58349735133299"/>
    <n v="315.05892299813013"/>
    <n v="64.04688995215308"/>
    <n v="76.246297562087037"/>
    <n v="197.47791068580545"/>
    <n v="109.32373547505124"/>
    <n v="1.1974612129760225"/>
    <n v="1.7660098522167491"/>
    <n v="1.682656826568266"/>
    <n v="45.504687255558721"/>
    <n v="35.651919943701579"/>
    <n v="30.324901667869586"/>
    <n v="54.490097997135898"/>
    <n v="62.961641871019793"/>
    <n v="51.026402806452154"/>
    <n v="3218.0422647527903"/>
    <n v="3728.219696969697"/>
    <n v="8299.4094896331735"/>
    <n v="12456.365817982456"/>
    <n v="1353.147527910686"/>
    <n v="20755.775307615626"/>
    <n v="1.158536585365854"/>
    <n v="15.504322132317741"/>
    <n v="17.962324421587635"/>
    <n v="-31.395534290270916"/>
    <n v="1899.4298245614036"/>
    <n v="1868.0342902711318"/>
    <n v="1036.0526315789475"/>
    <n v="3429.962121212121"/>
    <n v="4466.0147527910685"/>
    <n v="11817.556172448163"/>
    <n v="56.936230987777712"/>
    <n v="2.4276590347290039"/>
    <n v="0.70535796880722046"/>
    <n v="6.6210231781005859"/>
    <n v="1.489394169446179"/>
    <n v="7.1057205200195312"/>
    <n v="2.2754969596862793"/>
    <n v="0.45907014608383179"/>
    <n v="3.9237797260284424"/>
    <n v="3.9237797260284424"/>
    <n v="1.1546972361306651"/>
    <n v="2.5429093837738037"/>
    <n v="1.6782845258712769"/>
    <n v="0.28918325901031494"/>
    <n v="1.7298421859741211"/>
    <n v="1.7298421859741211"/>
    <n v="0.97909094910601602"/>
    <n v="0.605182945728302"/>
    <n v="0.23624762892723083"/>
    <n v="0.4253673310685252"/>
    <n v="0.96526205539703369"/>
    <n v="0.51879805326461792"/>
    <n v="0.74937961631267791"/>
    <n v="54.038315601173956"/>
    <n v="18.801181661816017"/>
    <n v="1.6889483018259877E-2"/>
    <n v="72.856386746008226"/>
    <n v="0.16229644160704176"/>
    <n v="72.512049467616848"/>
    <n v="25.834858879578885"/>
    <n v="4.0128869174900892"/>
    <n v="0.84957404839510064"/>
    <n v="103.20936931308093"/>
    <n v="19.396155897605649"/>
    <n v="71.395816361015292"/>
    <n v="20.700263467701998"/>
    <n v="45.15955703569314"/>
    <n v="9.504130941638915E-2"/>
    <n v="137.35067817382682"/>
    <n v="2.02353217113818"/>
    <n v="2.4386649186247067"/>
    <n v="2.2239410837178828"/>
    <n v="1.2315822577628595"/>
    <n v="-7.9730936185825385E-2"/>
    <n v="0.46891181451752456"/>
    <n v="-0.36675681513406339"/>
    <n v="0.34792316253113503"/>
    <n v="0.35628366691133828"/>
    <n v="0.28993664506937544"/>
    <n v="74.171006846060337"/>
    <n v="70.257235317129826"/>
    <n v="51.980679899271351"/>
    <n v="25.805811269999779"/>
    <n v="25.031505425839796"/>
    <n v="15.071103938419858"/>
    <n v="19.475042972612702"/>
    <n v="8.8078306352888998"/>
    <n v="35.302976640500539"/>
    <n v="120.23657272243099"/>
    <n v="7.0201030325989411"/>
    <n v="155.53954936293152"/>
    <n v="0.45226244931398335"/>
    <x v="179"/>
    <x v="179"/>
    <x v="179"/>
    <n v="53.03700649500415"/>
    <n v="17.027028244289987"/>
    <n v="3.1148715873417374"/>
    <n v="70.064034739294129"/>
    <n v="75.697905055501053"/>
    <n v="24.30209494449895"/>
    <n v="56.793103188216755"/>
    <n v="51.920773388402594"/>
    <n v="11.892432832413098"/>
    <n v="-1.1162331066015554"/>
    <n v="5.1345954118768891"/>
    <n v="5.1345954118768873"/>
    <n v="1.1162331066015554"/>
    <n v="1.5393760275663617"/>
    <n v="19.874679539803942"/>
    <n v="30.155558199645178"/>
    <n v="52.330180049850597"/>
    <n v="33.64429192715793"/>
    <n v="0.78818866467623394"/>
    <n v="0.76375150399690472"/>
    <n v="0.76513310779314747"/>
    <n v="1.8896417015309157"/>
    <n v="1.511875564352859"/>
    <n v="1.2796347970485571"/>
    <n v="60.013975066554202"/>
    <x v="179"/>
    <n v="42.430876571003814"/>
    <n v="80.084877891198786"/>
    <n v="52.571191030151518"/>
    <n v="126.77770799829329"/>
    <n v="73.24313604292233"/>
    <n v="77.807385135065488"/>
    <n v="1.9148942452577589"/>
    <n v="3.1067716138653325"/>
    <n v="2.156973303958166"/>
    <n v="65.395920544407872"/>
    <m/>
    <m/>
    <x v="179"/>
    <x v="179"/>
    <n v="34.092814968890863"/>
    <n v="72.722431137790338"/>
    <n v="13.709677419354845"/>
    <n v="43.522681048682308"/>
    <n v="1.2174346632946238"/>
    <n v="80.711271210629675"/>
    <n v="89.382191351674621"/>
    <n v="207.55775307615627"/>
    <n v="28.360000000000003"/>
    <n v="33.96"/>
    <n v="3.2500000000000003E-3"/>
    <n v="62.323250000000009"/>
    <n v="2.9099999999999997E-2"/>
    <n v="40.6"/>
    <n v="71.7"/>
    <n v="1.3029999999999999"/>
    <n v="0.27585999999999999"/>
    <n v="113.87885999999999"/>
    <n v="9.718"/>
    <n v="54.2"/>
    <n v="91.2"/>
    <n v="33.261000000000003"/>
    <n v="6.9999999999999993E-2"/>
    <n v="178.73100000000002"/>
    <n v="41"/>
    <n v="47.5"/>
    <n v="105.74000000000001"/>
    <x v="179"/>
    <x v="159"/>
    <n v="264.44238999999999"/>
    <n v="-0.39999999999999858"/>
    <n v="24.200000000000003"/>
    <n v="23.800000000000011"/>
    <n v="150.56353000000001"/>
    <n v="56.936230987777726"/>
    <n v="0.68848410224914558"/>
    <n v="0.23953956620693206"/>
    <n v="2.1518325328826908E-4"/>
    <n v="0.92823885170936593"/>
    <n v="2.0677646713256836E-3"/>
    <n v="0.92385176563262938"/>
    <n v="0.32915329474210742"/>
    <n v="5.1126849830150603E-2"/>
    <n v="1.0824138752222061E-2"/>
    <n v="1.3149560489571095"/>
    <n v="0.24711993391513826"/>
    <n v="0.90963021302223201"/>
    <n v="0.26373513221740724"/>
    <n v="0.57536280947685248"/>
    <n v="1.2108895301818847E-3"/>
    <n v="1.7499390442466738"/>
    <n v="0.24812500774860383"/>
    <n v="0.11221762374043465"/>
    <n v="0.44978341587185861"/>
    <n v="1.5318939516782164"/>
    <n v="8.9440784382820132E-2"/>
    <n v="1.9816773675500752"/>
    <n v="0.67572675788402559"/>
    <n v="0.21693567100167277"/>
    <n v="0.89266242888569824"/>
    <n v="75.697905055501067"/>
    <n v="24.302094944498943"/>
    <n v="0.66672131859296568"/>
    <n v="33.64429192715793"/>
    <n v="1.0534385158407091"/>
    <n v="53.158931574369397"/>
    <n v="0.23173832330340138"/>
    <n v="11.694049046434678"/>
    <n v="0.82170019253730786"/>
    <n v="68.767065415112384"/>
    <n v="133.44371507200844"/>
  </r>
  <r>
    <x v="1"/>
    <n v="405"/>
    <n v="4"/>
    <n v="3335"/>
    <x v="5"/>
    <x v="4"/>
    <n v="2"/>
    <n v="32.5"/>
    <m/>
    <n v="0"/>
    <x v="2"/>
    <n v="11.2"/>
    <n v="10.5"/>
    <n v="7.2"/>
    <n v="0.69999999999999929"/>
    <n v="3.3"/>
    <n v="3.9999999999999991"/>
    <n v="2.0879999999999996"/>
    <m/>
    <m/>
    <n v="2.6060000000000003"/>
    <m/>
    <n v="3.6020000000000003"/>
    <n v="3.782"/>
    <m/>
    <m/>
    <m/>
    <x v="4"/>
    <x v="10"/>
    <n v="48.2"/>
    <m/>
    <n v="48"/>
    <n v="8"/>
    <n v="206.93454731975601"/>
    <n v="13000.042131721713"/>
    <n v="265.25017275311615"/>
    <n v="0"/>
    <n v="457.3"/>
    <n v="457.3"/>
    <x v="180"/>
    <n v="0.69282736657127297"/>
    <n v="1931.9334365325074"/>
    <n v="2114.7662538699688"/>
    <n v="0.29710332817337459"/>
    <n v="4046.9967937306496"/>
    <n v="1.3529628482972134"/>
    <n v="2605.3676470588234"/>
    <n v="4365.133513931888"/>
    <n v="81.665325077399373"/>
    <n v="32.141247484520122"/>
    <n v="7084.3077335526314"/>
    <n v="582.17016253869951"/>
    <n v="4601.2925696594421"/>
    <n v="6840.9945820433422"/>
    <n v="2710.0394349845196"/>
    <n v="393.09055727554176"/>
    <n v="14545.417143962844"/>
    <n v="202.48739598813211"/>
    <n v="532.93638645787235"/>
    <n v="362.01449483559293"/>
    <n v="44.895614035087739"/>
    <n v="142.56606590004418"/>
    <n v="150.02448400412794"/>
    <n v="176.84721915081815"/>
    <n v="1.0946372239747635"/>
    <n v="1.6754385964912279"/>
    <n v="1.4867549668874172"/>
    <n v="47.737459034445884"/>
    <n v="36.776601822635477"/>
    <n v="31.633967758492464"/>
    <n v="52.255199637074831"/>
    <n v="61.616938141433131"/>
    <n v="47.031958687295088"/>
    <n v="3336.6989164086681"/>
    <n v="3298.6087461300303"/>
    <n v="8138.8028637770894"/>
    <n v="9240.5918159442717"/>
    <n v="1503.4952012383901"/>
    <n v="17379.394679721358"/>
    <n v="0.98858447488584478"/>
    <n v="19.199166472132649"/>
    <n v="18.979997905099168"/>
    <n v="-731.33126934984466"/>
    <n v="1066.5247678018577"/>
    <n v="335.19349845201305"/>
    <n v="1264.593653250774"/>
    <n v="3542.3858359133119"/>
    <n v="4806.9794891640859"/>
    <n v="10295.086946168725"/>
    <n v="59.237316004919606"/>
    <n v="2.2613210678100586"/>
    <n v="0.76074469089508057"/>
    <n v="6.6825084686279297"/>
    <n v="1.4775164602361304"/>
    <n v="6.8108973503112793"/>
    <n v="1.7166678905487061"/>
    <n v="0.47996419668197632"/>
    <n v="3.413055419921875"/>
    <n v="3.413055419921875"/>
    <n v="0.98190072821992846"/>
    <n v="2.4796822071075439"/>
    <n v="1.7252269983291626"/>
    <n v="0.3306804895401001"/>
    <n v="1.7848684787750244"/>
    <n v="1.7848684787750244"/>
    <n v="1.0820684177475164"/>
    <n v="0.53976559638977051"/>
    <n v="0.34692081809043884"/>
    <n v="0.46975294008375146"/>
    <n v="1.0757238864898682"/>
    <n v="0.5838630199432373"/>
    <n v="0.79194656484756554"/>
    <n v="43.687217816376453"/>
    <n v="16.087972001156569"/>
    <n v="1.9853955065761184E-2"/>
    <n v="59.795043772598781"/>
    <n v="9.2148910785370922E-2"/>
    <n v="44.725509827803165"/>
    <n v="20.951078004238912"/>
    <n v="2.7872828037509976"/>
    <n v="1.0969985893009173"/>
    <n v="69.560869225093995"/>
    <n v="14.4359699355612"/>
    <n v="79.382741683878379"/>
    <n v="22.621834373312652"/>
    <n v="48.370639637411458"/>
    <n v="7.0161494498522279"/>
    <n v="157.39136514445474"/>
    <n v="0.65105503016634758"/>
    <n v="6.27360685138291"/>
    <n v="3.3653903921329644"/>
    <n v="6.9219467428447479E-2"/>
    <n v="2.4755165611482295"/>
    <n v="0.32420706687215622"/>
    <n v="0.11933974064812425"/>
    <n v="0.36825352598045008"/>
    <n v="0.46843687383111471"/>
    <n v="0.28497169401629341"/>
    <n v="73.061603537777202"/>
    <n v="64.296939250535544"/>
    <n v="50.4365291012124"/>
    <n v="26.905193116572178"/>
    <n v="30.119057219429969"/>
    <n v="14.372983138274579"/>
    <n v="18.010352805884256"/>
    <n v="11.443560447677068"/>
    <n v="38.232265740213442"/>
    <n v="99.403253417140405"/>
    <n v="8.7783524866521176"/>
    <n v="137.63551915735385"/>
    <n v="0.63538791110956383"/>
    <x v="180"/>
    <x v="180"/>
    <x v="180"/>
    <n v="26.715157021918909"/>
    <n v="9.5075175565618437"/>
    <n v="2.8098982581926233"/>
    <n v="36.222674578480749"/>
    <n v="73.752579931769901"/>
    <n v="26.247420068230117"/>
    <n v="63.772310316977588"/>
    <n v="61.372388877994126"/>
    <n v="11.178273925635583"/>
    <n v="34.657231856075214"/>
    <n v="-1.6707563690737395"/>
    <n v="-1.6707563690737395"/>
    <n v="-34.657231856075214"/>
    <n v="-77.488735152507743"/>
    <n v="-7.974560396060312"/>
    <n v="-17.573003248578033"/>
    <n v="68.074649932259859"/>
    <n v="49.460088754002882"/>
    <n v="0.72894132036383452"/>
    <n v="0.59593474883894237"/>
    <n v="0.85700724095690928"/>
    <n v="2.0269347051126991"/>
    <n v="1.647664832656532"/>
    <n v="1.2626129232459113"/>
    <n v="53.169813944822764"/>
    <x v="180"/>
    <n v="22.933447043836804"/>
    <n v="67.138133183337857"/>
    <n v="35.567064442706275"/>
    <n v="108.07825779689414"/>
    <n v="100.02427115965347"/>
    <n v="78.282351001788115"/>
    <n v="2.0922997038494473"/>
    <n v="1.7162513364467828"/>
    <n v="2.2038517957767456"/>
    <n v="48.513107033707421"/>
    <m/>
    <m/>
    <x v="180"/>
    <x v="180"/>
    <n v="54.620389678095606"/>
    <n v="77.312004569449215"/>
    <n v="35.714285714285708"/>
    <n v="68.483321815019721"/>
    <n v="1.0366967858768306"/>
    <n v="64.479448622417195"/>
    <n v="70.843077335526317"/>
    <n v="173.79394679721358"/>
    <n v="25.36"/>
    <n v="27.76"/>
    <n v="3.8999999999999998E-3"/>
    <n v="53.123900000000006"/>
    <n v="1.7760000000000001E-2"/>
    <n v="34.200000000000003"/>
    <n v="57.3"/>
    <n v="1.0720000000000001"/>
    <n v="0.42191000000000001"/>
    <n v="92.99391"/>
    <n v="7.6420000000000003"/>
    <n v="60.4"/>
    <n v="89.8"/>
    <n v="35.573999999999998"/>
    <n v="5.16"/>
    <n v="190.934"/>
    <n v="43.8"/>
    <n v="43.3"/>
    <n v="106.83600000000001"/>
    <x v="180"/>
    <x v="160"/>
    <n v="228.13490400000001"/>
    <n v="-9.5999999999999943"/>
    <n v="14"/>
    <n v="4.4000000000000057"/>
    <n v="135.14099400000001"/>
    <n v="59.237316004919613"/>
    <n v="0.57347102279663076"/>
    <n v="0.21118272619247438"/>
    <n v="2.6061783027648921E-4"/>
    <n v="0.78491436681938165"/>
    <n v="1.2096153694152833E-3"/>
    <n v="0.5871004185676576"/>
    <n v="0.27501948469877241"/>
    <n v="3.6587954101562507E-2"/>
    <n v="1.4400022122192385E-2"/>
    <n v="0.91310787949018479"/>
    <n v="0.18949731426715852"/>
    <n v="1.0420371069908141"/>
    <n v="0.29695107960700989"/>
    <n v="0.6349491126394271"/>
    <n v="9.2099213504791264E-2"/>
    <n v="2.0660365127420421"/>
    <n v="0.23641733121871947"/>
    <n v="0.15021671423315999"/>
    <n v="0.50186525106787683"/>
    <n v="1.3048412843784143"/>
    <n v="0.11523120561599733"/>
    <n v="1.8067065354462915"/>
    <n v="0.35068308734893816"/>
    <n v="0.12480277046561242"/>
    <n v="0.47548585781455049"/>
    <n v="73.752579931769901"/>
    <n v="26.24742006823011"/>
    <n v="0.89359865595610666"/>
    <n v="49.460088754002903"/>
    <n v="1.0217921686269098"/>
    <n v="56.555514057212811"/>
    <n v="-0.25932997729575069"/>
    <n v="-14.353741031422748"/>
    <n v="1.2811221459226605"/>
    <n v="78.307774352315946"/>
    <n v="126.27114560342601"/>
  </r>
  <r>
    <x v="1"/>
    <n v="406"/>
    <n v="4"/>
    <s v="34N42"/>
    <x v="4"/>
    <x v="4"/>
    <n v="2"/>
    <n v="34"/>
    <m/>
    <n v="0"/>
    <x v="2"/>
    <n v="11.1"/>
    <n v="11.2"/>
    <n v="8.6"/>
    <n v="-9.9999999999999645E-2"/>
    <n v="2.5999999999999996"/>
    <n v="2.5"/>
    <n v="2.1759999999999997"/>
    <m/>
    <m/>
    <n v="2.3839999999999999"/>
    <m/>
    <n v="3.3340000000000005"/>
    <n v="4.6339999999999995"/>
    <m/>
    <m/>
    <m/>
    <x v="3"/>
    <x v="9"/>
    <n v="48.1"/>
    <m/>
    <n v="51"/>
    <n v="17.399999999999999"/>
    <n v="222.05098909887894"/>
    <n v="13949.687237169774"/>
    <n v="263.09820276497697"/>
    <n v="0"/>
    <n v="455.7"/>
    <n v="455.7"/>
    <x v="181"/>
    <n v="0.81076253266478882"/>
    <n v="2165.9975328947367"/>
    <n v="2829.7187499999995"/>
    <n v="0.73494983552631565"/>
    <n v="4996.4512327302618"/>
    <n v="6.2915914884868407"/>
    <n v="2622.50822368421"/>
    <n v="4476.0711348684199"/>
    <n v="118.90322779605262"/>
    <n v="10.248826891447367"/>
    <n v="7227.7314132401307"/>
    <n v="601.39617598684197"/>
    <n v="3189.0995065789466"/>
    <n v="4840.3083881578932"/>
    <n v="1841.6644942434207"/>
    <n v="9.551110197368418"/>
    <n v="9880.6234991776291"/>
    <n v="148.75201203399126"/>
    <n v="189.49229185267845"/>
    <n v="168.41973332577129"/>
    <n v="30.434046052631555"/>
    <n v="40.470805921052616"/>
    <n v="109.75682565789469"/>
    <n v="26.016946663533808"/>
    <n v="1.3064275037369206"/>
    <n v="1.7067901234567902"/>
    <n v="1.5177664974619287"/>
    <n v="43.350718980422201"/>
    <n v="36.283974510731873"/>
    <n v="32.276298219888425"/>
    <n v="56.634571582793725"/>
    <n v="61.929129334675082"/>
    <n v="48.987884100236748"/>
    <n v="3189.0995065789466"/>
    <n v="2533.4724506578941"/>
    <n v="6833.2527549342094"/>
    <n v="9704.4015498972021"/>
    <n v="1110.6807976973682"/>
    <n v="16537.654304831412"/>
    <n v="0.79441624365482222"/>
    <n v="19.283868484584684"/>
    <n v="15.319418364657372"/>
    <n v="-566.59128289473665"/>
    <n v="1942.5986842105258"/>
    <n v="1376.0074013157891"/>
    <n v="0"/>
    <n v="2306.8359374999991"/>
    <n v="2306.8359374999991"/>
    <n v="9309.9228915912827"/>
    <n v="56.295304763211938"/>
    <n v="2.3708810806274414"/>
    <n v="0.6162254810333252"/>
    <n v="7.0891098976135254"/>
    <n v="1.3778334239289769"/>
    <n v="5.1562666893005371"/>
    <n v="1.8972089290618896"/>
    <n v="0.42617571353912354"/>
    <n v="3.1055331230163574"/>
    <n v="3.1055331230163574"/>
    <n v="1.0078023650215555"/>
    <n v="2.3890149593353271"/>
    <n v="2.3419520854949951"/>
    <n v="0.35646903514862061"/>
    <n v="1.6930958032608032"/>
    <n v="1.6930958032608032"/>
    <n v="1.2477374199176559"/>
    <n v="0.71167075634002686"/>
    <n v="0.28461217880249023"/>
    <n v="0.50623829453426006"/>
    <n v="0.94446110725402832"/>
    <n v="0.42191082239151001"/>
    <n v="0.76339024997909144"/>
    <n v="51.353225714258457"/>
    <n v="17.437447979077692"/>
    <n v="5.2101401532790373E-2"/>
    <n v="68.842775094868941"/>
    <n v="0.32441123614771478"/>
    <n v="49.754460185119186"/>
    <n v="19.075928097544232"/>
    <n v="3.6925791235420067"/>
    <n v="0.31828071383450568"/>
    <n v="72.841248120039936"/>
    <n v="14.367444609196266"/>
    <n v="74.687182402836243"/>
    <n v="17.254200609484194"/>
    <n v="31.181144262179654"/>
    <n v="0.16170944591645933"/>
    <n v="123.28423672041656"/>
    <n v="0.26656486834473297"/>
    <n v="3.6030706143126161"/>
    <n v="1.8772917801912972"/>
    <n v="-0.10658436860928475"/>
    <n v="1.7809087298369326"/>
    <n v="0.10923200789776928"/>
    <n v="-0.13012339200428841"/>
    <n v="0.33955896122482732"/>
    <n v="0.38340136796920882"/>
    <n v="0.23101956794167355"/>
    <n v="74.59493845721795"/>
    <n v="68.305337249473681"/>
    <n v="60.58129116069518"/>
    <n v="25.329379815162849"/>
    <n v="26.188359741046369"/>
    <n v="13.99546370929253"/>
    <n v="22.695888578906452"/>
    <n v="7.2105711411782769"/>
    <n v="34.592542207794281"/>
    <n v="91.654298330536207"/>
    <n v="4.6860824877095499"/>
    <n v="126.24684053833049"/>
    <n v="0.31770384825909737"/>
    <x v="181"/>
    <x v="181"/>
    <x v="181"/>
    <n v="27.058571606212734"/>
    <n v="11.865356956365954"/>
    <n v="2.2804684010534868"/>
    <n v="38.923928562578688"/>
    <n v="69.516548317342099"/>
    <n v="30.483451682657904"/>
    <n v="57.348840804526162"/>
    <n v="51.991293823929794"/>
    <n v="10.043629468305916"/>
    <n v="24.93272221771706"/>
    <n v="1.8217274880600378"/>
    <n v="1.8217274880600378"/>
    <n v="-24.932722217717057"/>
    <n v="-50.111531961056357"/>
    <n v="9.5498760466315691"/>
    <n v="15.353330664718451"/>
    <n v="53.405592418290553"/>
    <n v="42.302517980302085"/>
    <n v="0.73489046121035584"/>
    <n v="0.61620780972125688"/>
    <n v="0.85647460941559639"/>
    <n v="1.8748827160713197"/>
    <n v="1.6354910618179885"/>
    <n v="1.456829433354752"/>
    <n v="58.680640984629228"/>
    <x v="181"/>
    <n v="28.637545171063639"/>
    <n v="76.868470597098195"/>
    <n v="37.077912485637043"/>
    <n v="100.46179494451664"/>
    <n v="90.905339341542899"/>
    <n v="104.54361781820013"/>
    <n v="2.3599827993684954"/>
    <n v="2.0870159473623824"/>
    <n v="2.2401674385973673"/>
    <n v="50.948108136960315"/>
    <m/>
    <m/>
    <x v="181"/>
    <x v="181"/>
    <n v="37.799320191957214"/>
    <n v="69.612070172238049"/>
    <n v="22.522522522522522"/>
    <n v="58.268508287185874"/>
    <n v="1.2039394870020734"/>
    <n v="77.236131300965312"/>
    <n v="72.277314132401301"/>
    <n v="165.37654304831412"/>
    <n v="26.76"/>
    <n v="34.96"/>
    <n v="9.0800000000000013E-3"/>
    <n v="61.729079999999996"/>
    <n v="7.7729999999999994E-2"/>
    <n v="32.4"/>
    <n v="55.3"/>
    <n v="1.4689999999999999"/>
    <n v="0.12662000000000001"/>
    <n v="89.295620000000014"/>
    <n v="7.43"/>
    <n v="39.4"/>
    <n v="59.8"/>
    <n v="22.753"/>
    <n v="0.11799999999999999"/>
    <n v="122.071"/>
    <n v="39.4"/>
    <n v="31.3"/>
    <n v="84.421999999999997"/>
    <x v="181"/>
    <x v="161"/>
    <n v="204.31585100000001"/>
    <n v="-7"/>
    <n v="23.999999999999996"/>
    <n v="16.999999999999986"/>
    <n v="115.020231"/>
    <n v="56.295304763211931"/>
    <n v="0.63444777717590339"/>
    <n v="0.21543242816925048"/>
    <n v="6.4369117870330817E-4"/>
    <n v="0.85052389652385718"/>
    <n v="4.0079660975933075E-3"/>
    <n v="0.61469569301605231"/>
    <n v="0.2356751695871353"/>
    <n v="4.5620281577110289E-2"/>
    <n v="3.9322260403633121E-3"/>
    <n v="0.89992337022066127"/>
    <n v="0.1775038114786148"/>
    <n v="0.92272912168502796"/>
    <n v="0.21316848301887512"/>
    <n v="0.38523008811593057"/>
    <n v="1.9978530478477479E-3"/>
    <n v="1.5231255458676813"/>
    <n v="0.28039827799797057"/>
    <n v="8.9083611965179443E-2"/>
    <n v="0.42737649301171304"/>
    <n v="1.1323507926840948"/>
    <n v="5.7894603048563004E-2"/>
    <n v="1.559727285695808"/>
    <n v="0.33429741501808174"/>
    <n v="0.14659155762195586"/>
    <n v="0.4808889726400376"/>
    <n v="69.516548317342099"/>
    <n v="30.483451682657908"/>
    <n v="0.65980391547514672"/>
    <n v="42.302517980302078"/>
    <n v="0.7092033891719508"/>
    <n v="45.469704587207303"/>
    <n v="3.6601739828126645E-2"/>
    <n v="2.3466756120637005"/>
    <n v="0.67260164934382416"/>
    <n v="62.631067488447954"/>
    <n v="130.99459942374023"/>
  </r>
  <r>
    <x v="1"/>
    <n v="407"/>
    <n v="4"/>
    <n v="3382"/>
    <x v="3"/>
    <x v="4"/>
    <n v="2"/>
    <n v="32"/>
    <m/>
    <n v="0"/>
    <x v="2"/>
    <n v="11.8"/>
    <n v="11.2"/>
    <n v="8.8000000000000007"/>
    <n v="0.60000000000000142"/>
    <n v="2.3999999999999986"/>
    <n v="3"/>
    <n v="2.0979999999999999"/>
    <m/>
    <m/>
    <n v="1.7259999999999998"/>
    <m/>
    <n v="3.024"/>
    <n v="3.7340000000000004"/>
    <m/>
    <m/>
    <m/>
    <x v="2"/>
    <x v="12"/>
    <n v="47.9"/>
    <m/>
    <n v="50.5"/>
    <n v="15.8"/>
    <n v="193.87763585827472"/>
    <n v="12179.780839888535"/>
    <n v="222.1064679582712"/>
    <n v="0"/>
    <n v="469.7"/>
    <n v="469.7"/>
    <x v="182"/>
    <n v="0.82619744392564076"/>
    <n v="1664.1595394736839"/>
    <n v="2344.0690789473683"/>
    <n v="3.4804893092105257E-2"/>
    <n v="4008.2634233141443"/>
    <n v="0.91383079769736819"/>
    <n v="1780.7154605263156"/>
    <n v="3213.3819901315787"/>
    <n v="14.245723684210523"/>
    <n v="1.7669553865131578"/>
    <n v="5010.1101297286177"/>
    <n v="388.43879523026311"/>
    <n v="3383.3593749999995"/>
    <n v="6782.9070723684199"/>
    <n v="1342.3356907894733"/>
    <n v="6.9609786184210511"/>
    <n v="11515.563116776311"/>
    <n v="66.789780427631555"/>
    <n v="464.67521336054955"/>
    <n v="258.87240322283333"/>
    <n v="7.7703947368421113"/>
    <n v="114.47456531954886"/>
    <n v="57.95419407894736"/>
    <n v="254.9660773026315"/>
    <n v="1.4085603112840468"/>
    <n v="1.8045454545454547"/>
    <n v="2.0047846889952154"/>
    <n v="41.518217834538184"/>
    <n v="35.542441471696186"/>
    <n v="29.380754902649898"/>
    <n v="58.480913836975979"/>
    <n v="64.137951201197211"/>
    <n v="58.902087579953623"/>
    <n v="3221.4761513157891"/>
    <n v="3747.5966282894728"/>
    <n v="8715.5499383223669"/>
    <n v="8444.1047963815763"/>
    <n v="1746.4771587171049"/>
    <n v="17159.654734703941"/>
    <n v="1.1633165829145726"/>
    <n v="18.773548775434438"/>
    <n v="21.839580610618452"/>
    <n v="-1440.7606907894735"/>
    <n v="-534.21463815789411"/>
    <n v="-1974.9753289473674"/>
    <n v="161.88322368421041"/>
    <n v="3035.3104440789471"/>
    <n v="3197.1936677631575"/>
    <n v="12149.544604975323"/>
    <n v="70.802966567875643"/>
    <n v="2.3040919303894043"/>
    <n v="0.52925872802734375"/>
    <n v="6.4544992446899414"/>
    <n v="1.2661892937349948"/>
    <n v="7.6542534828186035"/>
    <n v="1.9084689617156982"/>
    <n v="0.4843081533908844"/>
    <n v="5.1006145477294922"/>
    <n v="5.1006145477294922"/>
    <n v="1.0052437286305644"/>
    <n v="2.4373326301574707"/>
    <n v="2.551379919052124"/>
    <n v="0.31820666790008545"/>
    <n v="1.7452785968780518"/>
    <n v="1.7452785968780518"/>
    <n v="1.1415420931775011"/>
    <n v="0.68074023723602295"/>
    <n v="0.27303823828697205"/>
    <n v="0.46069021434223167"/>
    <n v="0.89683198928833008"/>
    <n v="0.4574597179889679"/>
    <n v="0.675311482116141"/>
    <n v="38.343765657818622"/>
    <n v="12.406190191319114"/>
    <n v="2.2464815617450756E-3"/>
    <n v="50.752202330699483"/>
    <n v="6.9946925659819831E-2"/>
    <n v="33.984401860617496"/>
    <n v="15.562670977801501"/>
    <n v="0.72661945466618771"/>
    <n v="9.0125583496380002E-2"/>
    <n v="50.363817876581564"/>
    <n v="9.4675455043377639"/>
    <n v="86.322351683117446"/>
    <n v="21.583662581742786"/>
    <n v="23.427497509603821"/>
    <n v="0.12148846996056011"/>
    <n v="131.45500024442461"/>
    <n v="-2.5892296941194579E-2"/>
    <n v="5.792227311988789"/>
    <n v="2.7828551004732804"/>
    <n v="-0.29062425314674178"/>
    <n v="3.7384249873214253"/>
    <n v="0.21043205243215912"/>
    <n v="0.43007082885294895"/>
    <n v="0.32355169030690611"/>
    <n v="0.45793570360984215"/>
    <n v="0.25003561836422983"/>
    <n v="75.550939460660359"/>
    <n v="67.477811042636901"/>
    <n v="65.666845325481361"/>
    <n v="24.444634166771394"/>
    <n v="30.90049887786191"/>
    <n v="16.419050276984965"/>
    <n v="21.929884394969005"/>
    <n v="10.232371811983541"/>
    <n v="40.151685691961553"/>
    <n v="75.729433022980189"/>
    <n v="7.9894294850090075"/>
    <n v="115.88111871494175"/>
    <n v="0.466594881564035"/>
    <x v="182"/>
    <x v="182"/>
    <x v="182"/>
    <n v="12.054517465648491"/>
    <n v="5.3302991658179604"/>
    <n v="2.2615086115525123"/>
    <n v="17.38481663146645"/>
    <n v="69.33934203153953"/>
    <n v="30.660657968460477"/>
    <n v="67.754328572898686"/>
    <n v="64.392467288148438"/>
    <n v="11.351290769759245"/>
    <n v="52.337949822499951"/>
    <n v="-6.020991603941285"/>
    <n v="-6.020991603941285"/>
    <n v="-52.337949822499951"/>
    <n v="-154.00579959346376"/>
    <n v="-38.688677621788642"/>
    <n v="-112.95785502158273"/>
    <n v="65.517300838360185"/>
    <n v="56.538374469379683"/>
    <n v="0.62246299005436034"/>
    <n v="0.53670537677662034"/>
    <n v="0.82925582309533874"/>
    <n v="2.0341599644734174"/>
    <n v="1.8729898602244714"/>
    <n v="1.3765861648296911"/>
    <n v="49.209060012752431"/>
    <x v="182"/>
    <n v="28.841799883161261"/>
    <n v="72.868685511687161"/>
    <n v="28.508234100329204"/>
    <n v="126.06964357897589"/>
    <n v="96.927332763756425"/>
    <n v="89.378622393608438"/>
    <n v="1.8276342067597056"/>
    <n v="1.9689688215884993"/>
    <n v="2.8545751217962119"/>
    <n v="44.331550181003266"/>
    <m/>
    <m/>
    <x v="182"/>
    <x v="182"/>
    <n v="65.749457959876764"/>
    <n v="74.595358018660235"/>
    <n v="25.423728813559322"/>
    <n v="86.514976044358974"/>
    <n v="0.80274128429692926"/>
    <n v="101.17006820435856"/>
    <n v="50.101101297286178"/>
    <n v="171.5965473470394"/>
    <n v="20.56"/>
    <n v="28.96"/>
    <n v="4.2999999999999999E-4"/>
    <n v="49.520430000000005"/>
    <n v="1.129E-2"/>
    <n v="22"/>
    <n v="39.700000000000003"/>
    <n v="0.17599999999999999"/>
    <n v="2.1829999999999999E-2"/>
    <n v="61.897829999999999"/>
    <n v="4.7990000000000004"/>
    <n v="41.8"/>
    <n v="83.8"/>
    <n v="16.584"/>
    <n v="8.5999999999999993E-2"/>
    <n v="142.26999999999998"/>
    <n v="39.799999999999997"/>
    <n v="46.3"/>
    <n v="107.67699999999999"/>
    <x v="182"/>
    <x v="162"/>
    <n v="212.00040799999996"/>
    <n v="-17.799999999999997"/>
    <n v="-6.5999999999999943"/>
    <n v="-24.399999999999991"/>
    <n v="150.10257799999997"/>
    <n v="70.802966567875657"/>
    <n v="0.47372130088806147"/>
    <n v="0.15327332763671878"/>
    <n v="2.7754346752166747E-5"/>
    <n v="0.62702238287153245"/>
    <n v="8.6416521821022026E-4"/>
    <n v="0.41986317157745362"/>
    <n v="0.19227033689618112"/>
    <n v="8.9770816040039055E-3"/>
    <n v="1.1134641557693481E-3"/>
    <n v="0.62222405423340799"/>
    <n v="0.11696759292125702"/>
    <n v="1.0664768061637877"/>
    <n v="0.26665718770027158"/>
    <n v="0.28943700250625609"/>
    <n v="1.5009395933151242E-3"/>
    <n v="1.6240719359636304"/>
    <n v="0.2709346144199371"/>
    <n v="0.12641670432686805"/>
    <n v="0.49605740209728477"/>
    <n v="0.93560569525978066"/>
    <n v="9.8706083350479604E-2"/>
    <n v="1.4316630973570657"/>
    <n v="0.14892855715751652"/>
    <n v="6.5853632569313064E-2"/>
    <n v="0.21478218972682961"/>
    <n v="69.339342031539516"/>
    <n v="30.66065796846047"/>
    <n v="0.80943904312365766"/>
    <n v="56.538374469379683"/>
    <n v="0.8046407144855332"/>
    <n v="56.203216802259369"/>
    <n v="-0.19240883860656477"/>
    <n v="-13.439533292557643"/>
    <n v="0.99704955309209797"/>
    <n v="86.002118046333223"/>
    <n v="148.07981597860922"/>
  </r>
  <r>
    <x v="1"/>
    <n v="408"/>
    <n v="4"/>
    <s v="34N42"/>
    <x v="4"/>
    <x v="1"/>
    <n v="4"/>
    <n v="31.5"/>
    <m/>
    <n v="0"/>
    <x v="2"/>
    <n v="12.1"/>
    <n v="11.7"/>
    <n v="6.6"/>
    <n v="0.40000000000000036"/>
    <n v="5.0999999999999996"/>
    <n v="5.5"/>
    <n v="2.9039999999999999"/>
    <m/>
    <m/>
    <n v="3.2839999999999998"/>
    <m/>
    <n v="4.4459999999999997"/>
    <n v="3.3619999999999997"/>
    <m/>
    <m/>
    <m/>
    <x v="3"/>
    <x v="2"/>
    <n v="58.8"/>
    <m/>
    <n v="57"/>
    <n v="15.2"/>
    <n v="257.31609176678484"/>
    <n v="16165.111516972958"/>
    <n v="269.62079247817326"/>
    <n v="0"/>
    <n v="595.6"/>
    <n v="595.6"/>
    <x v="183"/>
    <n v="1"/>
    <n v="2486.5263157894738"/>
    <n v="2561.0624763347223"/>
    <n v="1.3938262021961378"/>
    <n v="5048.9826183263922"/>
    <n v="16.017820901173799"/>
    <n v="3369.0344566452104"/>
    <n v="5403.8716395304809"/>
    <n v="246.11840212040897"/>
    <n v="4.1352661870503589"/>
    <n v="9023.159764483149"/>
    <n v="1261.3009087466869"/>
    <n v="4412.5407042786828"/>
    <n v="7334.3581976524047"/>
    <n v="3289.9515903067022"/>
    <n v="3.2050549034456646"/>
    <n v="15040.055547141235"/>
    <n v="264.94514307711711"/>
    <n v="429.77827018986329"/>
    <n v="344.51975616602908"/>
    <n v="58.83387605704911"/>
    <n v="74.536160545248023"/>
    <n v="189.52061087971725"/>
    <n v="137.89189700870884"/>
    <n v="1.0299760191846525"/>
    <n v="1.6039823008849556"/>
    <n v="1.6621621621621621"/>
    <n v="49.248066467174596"/>
    <n v="37.33763498133284"/>
    <n v="29.338593135165674"/>
    <n v="50.72432745240166"/>
    <n v="59.888905666960859"/>
    <n v="48.765499400342947"/>
    <n v="3711.9007951533513"/>
    <n v="4121.8496781522153"/>
    <n v="9143.4253502461197"/>
    <n v="11969.474610526318"/>
    <n v="1309.6748769405528"/>
    <n v="21112.89996077244"/>
    <n v="1.1104417670682731"/>
    <n v="17.581198234491836"/>
    <n v="19.522896834686716"/>
    <n v="-342.86633850814087"/>
    <n v="1282.0219613782656"/>
    <n v="939.15562287012472"/>
    <n v="700.63990912533154"/>
    <n v="3212.5085195001893"/>
    <n v="3913.1484286255209"/>
    <n v="12089.740196289291"/>
    <n v="57.262338280160044"/>
    <n v="2.8325450420379639"/>
    <n v="1.7490534782409668"/>
    <n v="7.9274487495422363"/>
    <n v="2.2843577365134333"/>
    <n v="5.7743005752563477"/>
    <n v="2.6842098236083984"/>
    <n v="0.7488289475440979"/>
    <n v="2.8308384418487549"/>
    <n v="2.8308384418487549"/>
    <n v="1.529198081570714"/>
    <n v="1.8831242322921753"/>
    <n v="1.868206262588501"/>
    <n v="0.53087520599365234"/>
    <n v="1.3691127300262451"/>
    <n v="1.3691127300262451"/>
    <n v="1.1067690361530476"/>
    <n v="0.6855323314666748"/>
    <n v="0.28500467538833618"/>
    <n v="0.47542720652061171"/>
    <n v="1.2064483165740967"/>
    <n v="0.47924774885177612"/>
    <n v="0.88986286589479779"/>
    <n v="70.431977876863982"/>
    <n v="44.794352322256692"/>
    <n v="0.11049485783678976"/>
    <n v="115.33682505695745"/>
    <n v="0.92491712444001017"/>
    <n v="90.431953846022566"/>
    <n v="40.465755124930084"/>
    <n v="6.9672143396884385"/>
    <n v="0.1170627048957948"/>
    <n v="137.98198601553688"/>
    <n v="23.751863054730279"/>
    <n v="82.435361776601098"/>
    <n v="38.936289190099529"/>
    <n v="45.043146034589959"/>
    <n v="4.388081468740497E-2"/>
    <n v="166.45867781597801"/>
    <n v="1.5096773972386284"/>
    <n v="2.0340494143172236"/>
    <n v="1.7628225089317433"/>
    <n v="1.3333317312772388"/>
    <n v="-0.57118514781581908"/>
    <n v="-0.28857314648844057"/>
    <n v="-0.10924756677361103"/>
    <n v="0.63599452510861654"/>
    <n v="0.44747186590517168"/>
    <n v="0.47232508417463409"/>
    <n v="61.066340123444661"/>
    <n v="65.538956538746916"/>
    <n v="49.523018480138568"/>
    <n v="38.837857986931439"/>
    <n v="29.32683917187104"/>
    <n v="23.390963872213408"/>
    <n v="25.446280062744812"/>
    <n v="11.7474642952129"/>
    <n v="43.470331722972581"/>
    <n v="144.40552494145868"/>
    <n v="6.2765873650148682"/>
    <n v="187.87585666443127"/>
    <n v="0.46165743150850702"/>
    <x v="183"/>
    <x v="183"/>
    <x v="183"/>
    <n v="64.985673783277747"/>
    <n v="28.718290829717183"/>
    <n v="2.2628670406816727"/>
    <n v="93.703964612994923"/>
    <n v="69.352106980397167"/>
    <n v="30.647893019602833"/>
    <n v="77.90131924372804"/>
    <n v="56.989081713856287"/>
    <n v="27.188824894886629"/>
    <n v="-7.9965920694214603"/>
    <n v="1.5294659348305544"/>
    <n v="1.5294659348305544"/>
    <n v="7.9965920694214674"/>
    <n v="8.8426620561988205"/>
    <n v="3.7796549949670486"/>
    <n v="5.3257554354449601"/>
    <n v="49.893870648894392"/>
    <n v="26.556829352486101"/>
    <n v="1.2231244099706793"/>
    <n v="1.0150034697852572"/>
    <n v="0.88748368160751256"/>
    <n v="1.8676413600217445"/>
    <n v="1.5065939448406458"/>
    <n v="1.2470866327911969"/>
    <n v="56.692707457362488"/>
    <x v="183"/>
    <n v="38.749478477443624"/>
    <n v="63.709487866262826"/>
    <n v="64.590866113360619"/>
    <n v="116.78943357886716"/>
    <n v="97.475999199785988"/>
    <n v="100.75827732736546"/>
    <n v="2.4253435908011012"/>
    <n v="2.7537135763100662"/>
    <n v="1.8541466886325033"/>
    <n v="62.839741705263158"/>
    <m/>
    <m/>
    <x v="183"/>
    <x v="183"/>
    <n v="29.030631601819636"/>
    <n v="69.131839159384128"/>
    <n v="45.45454545454546"/>
    <n v="34.551220023694476"/>
    <n v="1.143510360909255"/>
    <n v="59.992195195890538"/>
    <n v="90.231597644831496"/>
    <n v="211.12899960772438"/>
    <n v="33.36"/>
    <n v="34.36"/>
    <n v="1.8700000000000001E-2"/>
    <n v="67.738700000000009"/>
    <n v="0.21490000000000001"/>
    <n v="45.2"/>
    <n v="72.5"/>
    <n v="3.3020000000000005"/>
    <n v="5.5479999999999995E-2"/>
    <n v="121.05747999999998"/>
    <n v="16.922000000000001"/>
    <n v="59.2"/>
    <n v="98.4"/>
    <n v="44.138999999999996"/>
    <n v="4.2999999999999997E-2"/>
    <n v="201.78199999999998"/>
    <n v="49.8"/>
    <n v="55.3"/>
    <n v="122.67100000000001"/>
    <x v="183"/>
    <x v="163"/>
    <n v="283.25714400000004"/>
    <n v="-4.5999999999999943"/>
    <n v="17.200000000000003"/>
    <n v="12.600000000000009"/>
    <n v="162.19966400000004"/>
    <n v="57.26233828016003"/>
    <n v="0.94493702602386476"/>
    <n v="0.60097477512359609"/>
    <n v="1.4824329161643981E-3"/>
    <n v="1.5473942340636253"/>
    <n v="1.2408971936225891E-2"/>
    <n v="1.2132628402709962"/>
    <n v="0.54290098696947098"/>
    <n v="9.3474285349845906E-2"/>
    <n v="1.5705491675376891E-3"/>
    <n v="1.8512086617578507"/>
    <n v="0.31866228258848195"/>
    <n v="1.1059781074523927"/>
    <n v="0.5223812026977539"/>
    <n v="0.60431266790628424"/>
    <n v="5.8871847391128533E-4"/>
    <n v="2.2332606965303419"/>
    <n v="0.34139510107040405"/>
    <n v="0.1576075854897499"/>
    <n v="0.58321130851089964"/>
    <n v="1.9373888309392551"/>
    <n v="8.4208621950745577E-2"/>
    <n v="2.5206001394501545"/>
    <n v="0.87186773920059213"/>
    <n v="0.38529340147972108"/>
    <n v="1.2571611406803131"/>
    <n v="69.352106980397167"/>
    <n v="30.647893019602833"/>
    <n v="0.66939147769230378"/>
    <n v="26.556829352486083"/>
    <n v="0.97320590538652918"/>
    <n v="38.610086945358383"/>
    <n v="0.28733944291981262"/>
    <n v="11.3996440142423"/>
    <n v="0.68586646246671656"/>
    <n v="50.232864453684002"/>
    <n v="112.37686595613295"/>
  </r>
  <r>
    <x v="1"/>
    <n v="409"/>
    <n v="4"/>
    <n v="1311"/>
    <x v="6"/>
    <x v="1"/>
    <n v="4"/>
    <n v="34.5"/>
    <m/>
    <n v="0"/>
    <x v="2"/>
    <n v="12.8"/>
    <n v="11.7"/>
    <n v="10"/>
    <n v="1.1000000000000014"/>
    <n v="1.6999999999999993"/>
    <n v="2.8000000000000007"/>
    <n v="3.53"/>
    <m/>
    <m/>
    <n v="3.6759999999999997"/>
    <m/>
    <n v="4.5140000000000002"/>
    <n v="4.5839999999999996"/>
    <m/>
    <m/>
    <m/>
    <x v="2"/>
    <x v="9"/>
    <n v="46.3"/>
    <m/>
    <n v="57.5"/>
    <n v="40"/>
    <n v="297.13146410054065"/>
    <n v="18666.392837724165"/>
    <n v="306.29268611232044"/>
    <n v="0"/>
    <n v="459.4"/>
    <n v="459.4"/>
    <x v="184"/>
    <n v="1"/>
    <n v="2737.1842105263158"/>
    <n v="3338.7631578947367"/>
    <n v="0.27154605263157894"/>
    <n v="6076.218914473684"/>
    <n v="10.411493421052631"/>
    <n v="3375.5263157894733"/>
    <n v="5890.4605263157882"/>
    <n v="88.064473684210498"/>
    <n v="12.020717105263156"/>
    <n v="9366.0720328947355"/>
    <n v="1147.0940789473682"/>
    <n v="5163.5526315789466"/>
    <n v="8188.1578947368416"/>
    <n v="3616.9934210526308"/>
    <n v="6.7677631578947377"/>
    <n v="16975.471710526315"/>
    <n v="219.3235412280701"/>
    <n v="543.52854840225575"/>
    <n v="375.83630331215971"/>
    <n v="42.556140350877165"/>
    <n v="127.7161654135338"/>
    <n v="170.11315789473676"/>
    <n v="164.12124060150381"/>
    <n v="1.2197802197802197"/>
    <n v="1.7450495049504948"/>
    <n v="1.5857605177993528"/>
    <n v="45.047491689384074"/>
    <n v="36.039935459969044"/>
    <n v="30.417726939376188"/>
    <n v="54.948039313424523"/>
    <n v="62.891471532866774"/>
    <n v="48.235230421664511"/>
    <n v="2874.2105263157891"/>
    <n v="3784.9342105263158"/>
    <n v="7866.9815789473669"/>
    <n v="11756.762644736842"/>
    <n v="1207.836842105263"/>
    <n v="19623.744223684211"/>
    <n v="1.3168604651162792"/>
    <n v="14.646595948019229"/>
    <n v="19.287523152478812"/>
    <n v="501.31578947368416"/>
    <n v="2105.5263157894724"/>
    <n v="2606.8421052631566"/>
    <n v="2289.3421052631575"/>
    <n v="4403.2236842105258"/>
    <n v="6692.5657894736833"/>
    <n v="10257.672190789475"/>
    <n v="52.271738124314346"/>
    <n v="3.4215414524078369"/>
    <n v="1.4464142322540283"/>
    <n v="7.4620218276977539"/>
    <n v="2.336428339942064"/>
    <n v="6.5367255210876465"/>
    <n v="2.8176167011260986"/>
    <n v="0.71539890766143799"/>
    <n v="3.2813849449157715"/>
    <n v="3.2813849449157715"/>
    <n v="1.500456791012996"/>
    <n v="2.1638288497924805"/>
    <n v="2.0697166919708252"/>
    <n v="0.5559501051902771"/>
    <n v="1.6731359958648682"/>
    <n v="1.6731359958648682"/>
    <n v="1.2548896404954415"/>
    <n v="0.57498937845230103"/>
    <n v="0.24780398607254028"/>
    <n v="0.41644306897995526"/>
    <n v="0.95528829097747803"/>
    <n v="0.56761610507965088"/>
    <n v="0.73927011488231176"/>
    <n v="93.653892391920095"/>
    <n v="48.292345497043506"/>
    <n v="2.0262825719620053E-2"/>
    <n v="141.96650071468321"/>
    <n v="0.68057074758030867"/>
    <n v="95.10939322459069"/>
    <n v="42.140290261491344"/>
    <n v="2.8897343812929948"/>
    <n v="0.39444600136302016"/>
    <n v="140.53386386873802"/>
    <n v="24.821152614524486"/>
    <n v="106.87091071448828"/>
    <n v="45.522072428935445"/>
    <n v="60.517218895695699"/>
    <n v="0.11323388150961777"/>
    <n v="213.02343592062903"/>
    <n v="-9.5509123063012194E-2"/>
    <n v="5.1778265751350716"/>
    <n v="2.4502391450326146"/>
    <n v="9.7033388844706303E-2"/>
    <n v="0.84010839213554178"/>
    <n v="-0.41013701570347744"/>
    <n v="0.24155586910315005"/>
    <n v="0.51564696633164053"/>
    <n v="0.44307180219288689"/>
    <n v="0.42595381778443203"/>
    <n v="65.969008125473735"/>
    <n v="67.67720647987386"/>
    <n v="50.168616543349529"/>
    <n v="34.016718911807878"/>
    <n v="29.985861842417837"/>
    <n v="21.369513749602948"/>
    <n v="16.526405240673768"/>
    <n v="9.3792178439074441"/>
    <n v="32.761499523456159"/>
    <n v="112.31097694318512"/>
    <n v="6.8558764388749465"/>
    <n v="145.07247646664129"/>
    <n v="0.56752921807967605"/>
    <x v="184"/>
    <x v="184"/>
    <x v="184"/>
    <n v="78.582987983916922"/>
    <n v="32.761072417583904"/>
    <n v="2.3986695851183111"/>
    <n v="111.34406040150083"/>
    <n v="70.576722009733444"/>
    <n v="29.423277990266566"/>
    <n v="119.63148361996755"/>
    <n v="90.344505473814507"/>
    <n v="36.142854585028005"/>
    <n v="11.761517489897585"/>
    <n v="-3.3817821674441007"/>
    <n v="-3.3817821674441007"/>
    <n v="-11.761517489897585"/>
    <n v="-12.366304831872931"/>
    <n v="-8.0250566535239134"/>
    <n v="-10.322562473959158"/>
    <n v="4.538612597903267"/>
    <n v="3.1285139045288846"/>
    <n v="1.3397319387141731"/>
    <n v="1.009766245603045"/>
    <n v="1.0523512032835733"/>
    <n v="1.7439521089453793"/>
    <n v="1.485944690215808"/>
    <n v="1.1924627791367584"/>
    <n v="59.910904416229684"/>
    <x v="184"/>
    <n v="39.307648119014466"/>
    <n v="81.040614533386375"/>
    <n v="47.898390630021957"/>
    <n v="128.964648649688"/>
    <n v="108.90153582287363"/>
    <n v="87.420431669342321"/>
    <n v="2.6530847703093512"/>
    <n v="2.5873066709627506"/>
    <n v="2.3675434362979235"/>
    <n v="61.723003884868419"/>
    <m/>
    <m/>
    <x v="184"/>
    <x v="184"/>
    <n v="22.257126815470382"/>
    <n v="84.53610516633006"/>
    <n v="21.875000000000007"/>
    <n v="4.0411122059771776"/>
    <n v="1.3237955553759948"/>
    <n v="82.06465311671046"/>
    <n v="93.660720328947349"/>
    <n v="196.23744223684213"/>
    <n v="32.760000000000005"/>
    <n v="39.96"/>
    <n v="3.2500000000000003E-3"/>
    <n v="72.723250000000007"/>
    <n v="0.12461"/>
    <n v="40.4"/>
    <n v="70.5"/>
    <n v="1.0539999999999998"/>
    <n v="0.14387"/>
    <n v="112.09786999999999"/>
    <n v="13.728999999999999"/>
    <n v="61.8"/>
    <n v="98"/>
    <n v="43.29"/>
    <n v="8.1000000000000003E-2"/>
    <n v="203.17099999999999"/>
    <n v="34.4"/>
    <n v="45.3"/>
    <n v="94.155999999999992"/>
    <x v="184"/>
    <x v="164"/>
    <n v="234.86686"/>
    <n v="6"/>
    <n v="25.200000000000003"/>
    <n v="31.200000000000017"/>
    <n v="122.76899000000002"/>
    <n v="52.271738124314346"/>
    <n v="1.1208969798088075"/>
    <n v="0.57798712720870971"/>
    <n v="2.4251570940017703E-4"/>
    <n v="1.6991266227269173"/>
    <n v="8.1454136718273167E-3"/>
    <n v="1.1383171472549438"/>
    <n v="0.50435622990131379"/>
    <n v="3.4585797319412227E-2"/>
    <n v="4.7209285202503204E-3"/>
    <n v="1.68198010299592"/>
    <n v="0.29707206278800963"/>
    <n v="1.27908491563797"/>
    <n v="0.54483110308647154"/>
    <n v="0.72430057260990144"/>
    <n v="1.3552401566505434E-3"/>
    <n v="2.5495718314909936"/>
    <n v="0.19779634618759157"/>
    <n v="0.11225520569086074"/>
    <n v="0.39210613602876665"/>
    <n v="1.3441943697137118"/>
    <n v="8.2054584150314316E-2"/>
    <n v="1.7363005057424783"/>
    <n v="0.94052080106735225"/>
    <n v="0.39210102421045306"/>
    <n v="1.3326218252778053"/>
    <n v="70.576722009733444"/>
    <n v="29.423277990266566"/>
    <n v="5.432040274655825E-2"/>
    <n v="3.1285139045288539"/>
    <n v="3.7173883015561016E-2"/>
    <n v="2.1409820991594244"/>
    <n v="-0.81327132574851535"/>
    <n v="-46.839318600598091"/>
    <n v="0.85044520876407637"/>
    <n v="2.7655139653261869"/>
    <n v="135.26855473647748"/>
  </r>
  <r>
    <x v="1"/>
    <n v="410"/>
    <n v="4"/>
    <n v="3390"/>
    <x v="2"/>
    <x v="1"/>
    <n v="4"/>
    <n v="32.5"/>
    <m/>
    <n v="0"/>
    <x v="2"/>
    <n v="14.5"/>
    <n v="13.1"/>
    <n v="8.5"/>
    <n v="1.4000000000000004"/>
    <n v="4.5999999999999996"/>
    <n v="6"/>
    <n v="3.8920000000000003"/>
    <m/>
    <m/>
    <n v="4"/>
    <m/>
    <n v="4.9159999999999995"/>
    <n v="4.2"/>
    <m/>
    <m/>
    <m/>
    <x v="2"/>
    <x v="6"/>
    <n v="57.2"/>
    <m/>
    <n v="56.5"/>
    <n v="41.9"/>
    <n v="206.03059311062586"/>
    <n v="12943.253920395739"/>
    <n v="261.36043418736551"/>
    <n v="0"/>
    <n v="511.3"/>
    <n v="511.3"/>
    <x v="185"/>
    <n v="1"/>
    <n v="1817.5323308270674"/>
    <n v="2365.1601503759398"/>
    <n v="0.11470582706766916"/>
    <n v="4182.8071870300746"/>
    <n v="2.6974370300751875"/>
    <n v="2930.5488721804504"/>
    <n v="5350.4718045112786"/>
    <n v="82.588195488721809"/>
    <n v="4.8650071428571424"/>
    <n v="8368.4738793233082"/>
    <n v="787.17798872180447"/>
    <n v="3996.2030075187968"/>
    <n v="6852.7481203007519"/>
    <n v="1821.9725563909769"/>
    <n v="2.3681203007518796"/>
    <n v="12673.291804511278"/>
    <n v="279.04444615288224"/>
    <n v="307.48699465628357"/>
    <n v="292.77533163728293"/>
    <n v="74.201102756892197"/>
    <n v="76.118152524167598"/>
    <n v="199.02077694235592"/>
    <n v="107.30545112781952"/>
    <n v="1.3013029315960913"/>
    <n v="1.8257575757575764"/>
    <n v="1.714814814814815"/>
    <n v="43.452453090900725"/>
    <n v="35.018916405071224"/>
    <n v="31.532478452806391"/>
    <n v="56.544804592230754"/>
    <n v="63.936051921380063"/>
    <n v="54.072361198701323"/>
    <n v="3374.571428571428"/>
    <n v="3870.3966165413526"/>
    <n v="8737.6978759398498"/>
    <n v="9889.388041917291"/>
    <n v="1492.7298308270674"/>
    <n v="18627.085917857141"/>
    <n v="1.1469298245614035"/>
    <n v="18.116475349138447"/>
    <n v="20.778325893858348"/>
    <n v="-444.02255639097757"/>
    <n v="1480.075187969926"/>
    <n v="1036.0526315789484"/>
    <n v="621.63157894736878"/>
    <n v="2982.3515037593993"/>
    <n v="3603.9830827067681"/>
    <n v="10258.612038533833"/>
    <n v="55.073628176585885"/>
    <n v="2.9679632186889648"/>
    <n v="1.8584532737731934"/>
    <m/>
    <n v="2.3405115974489772"/>
    <n v="8.2521581649780273"/>
    <n v="2.6668076515197754"/>
    <n v="0.92325246334075928"/>
    <n v="3.3339600563049316"/>
    <n v="3.3339600563049316"/>
    <n v="1.5590192550685706"/>
    <n v="2.202857494354248"/>
    <n v="1.6309771537780762"/>
    <n v="0.64294326305389404"/>
    <n v="1.7336176633834839"/>
    <n v="1.7336176633834839"/>
    <n v="1.1114991655603224"/>
    <n v="0.88334983587265015"/>
    <n v="0.28463649749755859"/>
    <n v="0.55388041048826286"/>
    <n v="1.2545129060745239"/>
    <n v="0.50716239213943481"/>
    <n v="0.92585628766972872"/>
    <n v="53.943691066727595"/>
    <n v="43.955396244640632"/>
    <n v="0"/>
    <n v="97.89908731136822"/>
    <n v="0.22259677012249038"/>
    <n v="78.152101554834744"/>
    <n v="49.398362735503156"/>
    <n v="2.7534574488170169"/>
    <n v="0.16219739487923895"/>
    <n v="130.46611913403416"/>
    <n v="17.340409318465305"/>
    <n v="65.177158071223957"/>
    <n v="44.059282373526038"/>
    <n v="31.586038059593587"/>
    <n v="4.1054151824004674E-2"/>
    <n v="140.86353265616759"/>
    <n v="2.171135454844396"/>
    <n v="0.7426723944381024"/>
    <n v="1.4815325980965302"/>
    <n v="1.6138940325404765"/>
    <n v="-0.92678167740077044"/>
    <n v="0.3628644327241683"/>
    <n v="-0.38136288299836557"/>
    <n v="0.81483849872765324"/>
    <n v="0.63207977460264742"/>
    <n v="0.67599268942317436"/>
    <n v="55.1013217264831"/>
    <n v="59.902219881734432"/>
    <n v="46.269717110044539"/>
    <n v="44.898678273516907"/>
    <n v="37.862981641044932"/>
    <n v="31.277990508068477"/>
    <n v="29.809271175691055"/>
    <n v="11.01656136858732"/>
    <n v="48.396396862479868"/>
    <n v="124.06364931764307"/>
    <n v="7.5705643182014928"/>
    <n v="172.46004618012293"/>
    <n v="0.36956828980009199"/>
    <x v="185"/>
    <x v="185"/>
    <x v="185"/>
    <n v="48.342830379143692"/>
    <n v="38.381801366915838"/>
    <n v="1.2595247918930146"/>
    <n v="86.724631746059529"/>
    <n v="55.742906491315516"/>
    <n v="44.257093508684484"/>
    <n v="60.840043582270134"/>
    <n v="35.367886895532905"/>
    <n v="33.04272100493872"/>
    <n v="-12.974943483610787"/>
    <n v="5.3390803619771177"/>
    <n v="5.3390803619771177"/>
    <n v="12.974943483610787"/>
    <n v="16.602168368443721"/>
    <n v="10.808213200434395"/>
    <n v="13.910447586702567"/>
    <n v="41.993927046088771"/>
    <n v="24.349945379365685"/>
    <n v="1.1688936067057987"/>
    <n v="1.0063560922455246"/>
    <n v="0.83656427585401905"/>
    <n v="2.0023307373928221"/>
    <n v="1.5491725713011439"/>
    <n v="1.328647657617978"/>
    <n v="53.091439452891976"/>
    <x v="185"/>
    <n v="40.725246703813092"/>
    <n v="57.343067342035205"/>
    <n v="63.761415750518537"/>
    <n v="214.13649341956668"/>
    <n v="136.4932022793339"/>
    <n v="123.0167734409543"/>
    <n v="1.3860146728347273"/>
    <n v="1.9538025388708686"/>
    <n v="1.3258168850940595"/>
    <n v="51.919287220065769"/>
    <m/>
    <m/>
    <x v="185"/>
    <x v="185"/>
    <n v="22.301470653134814"/>
    <n v="54.264236033249212"/>
    <n v="41.379310344827587"/>
    <n v="33.848695630877934"/>
    <n v="1.1134296867363496"/>
    <n v="63.871302455328397"/>
    <n v="83.68473879323308"/>
    <n v="186.27085917857141"/>
    <n v="24.56"/>
    <n v="31.96"/>
    <n v="1.5499999999999999E-3"/>
    <n v="56.521550000000005"/>
    <n v="3.6449999999999996E-2"/>
    <n v="39.6"/>
    <n v="72.3"/>
    <n v="1.1160000000000001"/>
    <n v="6.5739999999999993E-2"/>
    <n v="113.08174000000001"/>
    <n v="10.637"/>
    <n v="54"/>
    <n v="92.6"/>
    <n v="24.619999999999997"/>
    <n v="3.2000000000000001E-2"/>
    <n v="171.25200000000001"/>
    <n v="45.6"/>
    <n v="52.3"/>
    <n v="118.071"/>
    <x v="185"/>
    <x v="165"/>
    <n v="251.70459"/>
    <n v="-6"/>
    <n v="20"/>
    <n v="14"/>
    <n v="138.62284999999997"/>
    <n v="55.073628176585885"/>
    <n v="0.72893176651000968"/>
    <n v="0.59396166629791258"/>
    <n v="0"/>
    <n v="1.3228934328079223"/>
    <n v="3.0079116511344903E-3"/>
    <n v="1.0560558300018312"/>
    <n v="0.66751153099536897"/>
    <n v="3.7206994228363044E-2"/>
    <n v="2.1917453410148619E-3"/>
    <n v="1.7629661005665782"/>
    <n v="0.23431795167446137"/>
    <n v="0.88072766304016115"/>
    <n v="0.59536546158790582"/>
    <n v="0.42681666872501373"/>
    <n v="5.5475765228271494E-4"/>
    <n v="1.9034645510053634"/>
    <n v="0.4028075251579285"/>
    <n v="0.14886488819122315"/>
    <n v="0.6539721394675968"/>
    <n v="1.6764506334007141"/>
    <n v="0.10229972611844539"/>
    <n v="2.3304227728683111"/>
    <n v="0.65324830484390273"/>
    <n v="0.51864664280414585"/>
    <n v="1.1718949476480485"/>
    <n v="55.742906491315523"/>
    <n v="44.257093508684484"/>
    <n v="0.56745667230173291"/>
    <n v="24.349945379365682"/>
    <n v="1.0075293400603889"/>
    <n v="43.23375791682254"/>
    <n v="0.42695822186294774"/>
    <n v="18.321062891839262"/>
    <n v="0.58057111819744112"/>
    <n v="60.098956687832505"/>
    <n v="108.00812321714446"/>
  </r>
  <r>
    <x v="1"/>
    <n v="411"/>
    <n v="4"/>
    <n v="3382"/>
    <x v="3"/>
    <x v="1"/>
    <n v="4"/>
    <n v="33"/>
    <m/>
    <n v="0"/>
    <x v="2"/>
    <n v="12.8"/>
    <n v="11.9"/>
    <n v="8.5"/>
    <n v="0.90000000000000036"/>
    <n v="3.4000000000000004"/>
    <n v="4.3000000000000007"/>
    <n v="3.0060000000000002"/>
    <m/>
    <m/>
    <n v="3.8860000000000001"/>
    <m/>
    <n v="4.1059999999999999"/>
    <n v="4.29"/>
    <m/>
    <m/>
    <m/>
    <x v="2"/>
    <x v="9"/>
    <n v="57.1"/>
    <m/>
    <n v="53.9"/>
    <n v="37.5"/>
    <n v="226.55909777510249"/>
    <n v="14232.895640427489"/>
    <n v="218.98587737843553"/>
    <n v="0"/>
    <n v="567.6"/>
    <n v="567.6"/>
    <x v="186"/>
    <n v="1"/>
    <n v="1920.8086883876356"/>
    <n v="2858.1896407685881"/>
    <n v="0.11593922305764409"/>
    <n v="4779.1142683792814"/>
    <n v="2.9585058479532163"/>
    <n v="3535.7351712614873"/>
    <n v="6635.6704260651622"/>
    <n v="103.85194235588972"/>
    <n v="8.1256127819548869"/>
    <n v="10283.383152464496"/>
    <n v="466.88149540517963"/>
    <n v="3486.3993316624897"/>
    <n v="6890.5722639933165"/>
    <n v="1225.1733500417711"/>
    <n v="2.0556599832915623"/>
    <n v="11604.20060568087"/>
    <n v="366.95125893901428"/>
    <n v="94.344103801169567"/>
    <n v="235.34780473453753"/>
    <n v="107.66176552492344"/>
    <n v="-3.5239885427855433"/>
    <n v="251.83205235310496"/>
    <n v="18.207274137725303"/>
    <n v="1.4880136986301371"/>
    <n v="1.8767441860465113"/>
    <n v="1.9764150943396226"/>
    <n v="40.191729691347817"/>
    <n v="34.382995545722906"/>
    <n v="30.044286979627987"/>
    <n v="59.80584435236517"/>
    <n v="64.528086989298558"/>
    <n v="59.379982285208143"/>
    <n v="3601.5162907268173"/>
    <n v="4349.7765246449453"/>
    <n v="9812.5695906432738"/>
    <n v="10220.444106265664"/>
    <n v="1861.2767752715117"/>
    <n v="20033.013696908936"/>
    <n v="1.2077625570776254"/>
    <n v="17.977905597311729"/>
    <n v="21.713041235109369"/>
    <n v="-65.781119465329994"/>
    <n v="2285.8939014202169"/>
    <n v="2220.1127819548874"/>
    <n v="-115.1169590643276"/>
    <n v="2540.7957393483712"/>
    <n v="2425.6787802840436"/>
    <n v="9749.6305444444406"/>
    <n v="48.667817493424835"/>
    <n v="3.1855700016021729"/>
    <n v="1.6085830926895142"/>
    <n v="7.1945295333862305"/>
    <n v="2.2425369210064989"/>
    <n v="8.2887182235717773"/>
    <n v="3.0282909870147705"/>
    <n v="0.85771095752716064"/>
    <n v="3.3216769695281982"/>
    <n v="3.3216769695281982"/>
    <n v="1.6308519486180506"/>
    <n v="2.3084993362426758"/>
    <n v="2.0351169109344482"/>
    <n v="0.43787887692451477"/>
    <n v="1.8885005712509155"/>
    <n v="1.8885005712509155"/>
    <n v="1.0711714999880591"/>
    <n v="0.8156619668006897"/>
    <n v="0.29034531116485596"/>
    <n v="0.51608343947055224"/>
    <n v="1.1863358020782471"/>
    <n v="0.46395441889762878"/>
    <n v="0.85803282925115432"/>
    <n v="61.188705365444676"/>
    <n v="45.976355318406675"/>
    <n v="8.3412816436607418E-3"/>
    <n v="107.17340196549502"/>
    <n v="0.24522221336473496"/>
    <n v="107.07234951602288"/>
    <n v="56.914872349750119"/>
    <n v="3.4496260516432891"/>
    <n v="0.26990660841123504"/>
    <n v="167.70675452582753"/>
    <n v="10.77795622246845"/>
    <n v="70.952302381368909"/>
    <n v="30.172360443246042"/>
    <n v="23.137405714352827"/>
    <n v="3.8821150527437627E-2"/>
    <n v="124.30088968949521"/>
    <n v="4.0355568373555011"/>
    <n v="-3.1004189168808804"/>
    <n v="0.59060302496552375"/>
    <n v="3.0589096100385471"/>
    <n v="-2.5800033667609981"/>
    <n v="0.72923446875622966"/>
    <n v="-1.9101794218931485"/>
    <n v="0.75138630640763759"/>
    <n v="0.53155527647437184"/>
    <n v="0.4252485040030059"/>
    <n v="57.093181930666589"/>
    <n v="63.844983357264418"/>
    <n v="57.081089732027202"/>
    <n v="42.899035091942849"/>
    <n v="33.93713777997236"/>
    <n v="24.273648015405911"/>
    <n v="29.376198611589601"/>
    <n v="12.629372185456225"/>
    <n v="50.641046643833292"/>
    <n v="121.24878756402569"/>
    <n v="8.6354758467874664"/>
    <n v="171.889834207859"/>
    <n v="0.4299185320892282"/>
    <x v="186"/>
    <x v="186"/>
    <x v="186"/>
    <n v="77.696150904433281"/>
    <n v="44.285500164293893"/>
    <n v="1.7544376966770134"/>
    <n v="121.98165106872717"/>
    <n v="63.694949382721134"/>
    <n v="36.305050617278873"/>
    <n v="50.483616180781652"/>
    <n v="41.576103769779309"/>
    <n v="17.542988257789816"/>
    <n v="-36.120047134653973"/>
    <n v="26.742511906504078"/>
    <n v="26.742511906504078"/>
    <n v="36.120047134653973"/>
    <n v="33.734243525914948"/>
    <n v="46.986860907229087"/>
    <n v="60.386609177479237"/>
    <n v="4.1830796820314617"/>
    <n v="2.4335817771358386"/>
    <n v="1.1765739491870661"/>
    <n v="1.1361245550919314"/>
    <n v="0.78034693058494276"/>
    <n v="1.905988928750243"/>
    <n v="1.435451721652198"/>
    <n v="1.372686247622088"/>
    <n v="51.018005882173703"/>
    <x v="186"/>
    <n v="36.77188608800094"/>
    <n v="59.459270255078145"/>
    <n v="53.512124945381544"/>
    <n v="156.49658491097804"/>
    <n v="109.90642148726158"/>
    <n v="117.77193629858957"/>
    <n v="2.0355524073667555"/>
    <n v="2.7553358084411448"/>
    <n v="1.7280151578511669"/>
    <n v="53.65733155789475"/>
    <m/>
    <m/>
    <x v="186"/>
    <x v="186"/>
    <n v="22.189933253029025"/>
    <n v="58.597258121812011"/>
    <n v="33.593750000000007"/>
    <n v="3.4499971225053092"/>
    <n v="1.2107754123527665"/>
    <n v="68.716923735570333"/>
    <n v="102.83383152464495"/>
    <n v="200.33013696908935"/>
    <n v="23.36"/>
    <n v="34.760000000000005"/>
    <n v="1.41E-3"/>
    <n v="58.121410000000004"/>
    <n v="3.5979999999999998E-2"/>
    <n v="43"/>
    <n v="80.7"/>
    <n v="1.2630000000000001"/>
    <n v="9.8819999999999991E-2"/>
    <n v="125.06182000000001"/>
    <n v="5.6779999999999999"/>
    <n v="42.4"/>
    <n v="83.8"/>
    <n v="14.9"/>
    <n v="2.5000000000000001E-2"/>
    <n v="141.125"/>
    <n v="43.8"/>
    <n v="52.9"/>
    <n v="119.33599999999998"/>
    <x v="186"/>
    <x v="166"/>
    <n v="243.632384"/>
    <n v="-0.79999999999999716"/>
    <n v="27.800000000000004"/>
    <n v="27.000000000000014"/>
    <n v="118.57056399999999"/>
    <n v="48.667817493424842"/>
    <n v="0.74414915237426749"/>
    <n v="0.55914348301887529"/>
    <n v="1.0144286642074585E-4"/>
    <n v="1.3033940782595637"/>
    <n v="2.982280816841125E-3"/>
    <n v="1.3021651244163512"/>
    <n v="0.69217274272441864"/>
    <n v="4.1952780125141149E-2"/>
    <n v="3.2824811812877655E-3"/>
    <n v="2.039573128447199"/>
    <n v="0.13107659231185911"/>
    <n v="0.86288957023620605"/>
    <n v="0.36694249886274333"/>
    <n v="0.28138658511638642"/>
    <n v="4.7212514281272892E-4"/>
    <n v="1.5116907793581484"/>
    <n v="0.35725994145870205"/>
    <n v="0.15359266960620879"/>
    <n v="0.61587333332657812"/>
    <n v="1.4745725040806581"/>
    <n v="0.10502072226166724"/>
    <n v="2.0904458374072363"/>
    <n v="0.94490518295764914"/>
    <n v="0.53858007311820988"/>
    <n v="1.4834852560758591"/>
    <n v="63.694949382721113"/>
    <n v="36.30505061727888"/>
    <n v="5.0872708960037372E-2"/>
    <n v="2.4335817771358474"/>
    <n v="0.78705175914767267"/>
    <n v="37.649947444887971"/>
    <n v="0.57875505804908789"/>
    <n v="27.68572367160267"/>
    <n v="0.20829670109858478"/>
    <n v="53.374910828028121"/>
    <n v="116.54565721835459"/>
  </r>
  <r>
    <x v="1"/>
    <n v="412"/>
    <n v="4"/>
    <n v="3335"/>
    <x v="5"/>
    <x v="1"/>
    <n v="4"/>
    <n v="33.5"/>
    <m/>
    <n v="0"/>
    <x v="2"/>
    <n v="12.3"/>
    <n v="11.2"/>
    <n v="7.333333333333333"/>
    <n v="1.1000000000000014"/>
    <n v="3.8666666666666663"/>
    <n v="4.9666666666666677"/>
    <n v="2.0019999999999998"/>
    <m/>
    <m/>
    <n v="3.0819999999999999"/>
    <m/>
    <n v="4.0060000000000002"/>
    <n v="4.3450000000000006"/>
    <m/>
    <m/>
    <m/>
    <x v="4"/>
    <x v="10"/>
    <n v="61.1"/>
    <m/>
    <n v="62"/>
    <n v="22"/>
    <n v="246.42957494870402"/>
    <n v="15481.198757427484"/>
    <n v="274.41571964529334"/>
    <n v="0"/>
    <n v="586.4"/>
    <n v="586.4"/>
    <x v="187"/>
    <n v="1"/>
    <n v="1753.8298947368421"/>
    <n v="1985.905684210526"/>
    <n v="0.26522947368421051"/>
    <n v="3740.0008084210522"/>
    <n v="7.4338848421052628"/>
    <n v="4227.0947368421048"/>
    <n v="6456.68"/>
    <n v="240.4470947368421"/>
    <n v="39.213348842105262"/>
    <n v="10963.435180421053"/>
    <n v="1409.7775368421051"/>
    <n v="5536.6652631578945"/>
    <n v="7525.8863157894739"/>
    <n v="3069.0365473684205"/>
    <n v="64.235263157894735"/>
    <n v="16195.823389473682"/>
    <n v="481.56229146666669"/>
    <n v="373.74201493233068"/>
    <n v="429.51112348457349"/>
    <n v="164.88432280701753"/>
    <n v="93.540751879699272"/>
    <n v="298.05162105263167"/>
    <n v="76.371879699248112"/>
    <n v="1.1323251417769375"/>
    <n v="1.5274509803921572"/>
    <n v="1.3592814371257487"/>
    <n v="46.893837316502378"/>
    <n v="38.556297978493291"/>
    <n v="34.185759686391712"/>
    <n v="53.099070987873198"/>
    <n v="58.892855147541724"/>
    <n v="46.468068555754009"/>
    <n v="4144.2105263157891"/>
    <n v="4367.9978947368418"/>
    <n v="10699.274084210523"/>
    <n v="13337.509835494737"/>
    <n v="2187.065663157895"/>
    <n v="24036.783919705264"/>
    <n v="1.054"/>
    <n v="17.241119028899625"/>
    <n v="18.172139456460204"/>
    <n v="82.884210526315655"/>
    <n v="2088.6821052631585"/>
    <n v="2171.5663157894742"/>
    <n v="1392.4547368421054"/>
    <n v="3157.8884210526321"/>
    <n v="4550.3431578947375"/>
    <n v="13073.348739284211"/>
    <n v="54.38892650096475"/>
    <n v="3.1137542724609375"/>
    <n v="1.8375053405761719"/>
    <n v="7.5943217277526855"/>
    <n v="2.4363956943436489"/>
    <n v="7.0621447563171387"/>
    <n v="2.4778778553009033"/>
    <n v="0.75466853380203247"/>
    <n v="3.3743319511413574"/>
    <n v="3.3743319511413574"/>
    <n v="1.4858978569819141"/>
    <n v="2.0698280334472656"/>
    <n v="1.9917300939559937"/>
    <n v="0.51363301277160645"/>
    <n v="1.8046221733093262"/>
    <n v="1.8046221733093262"/>
    <n v="1.2686887092497796"/>
    <n v="0.71620184183120728"/>
    <n v="0.32059860229492188"/>
    <n v="0.49943544492154951"/>
    <n v="1.177376389503479"/>
    <n v="0.44586291909217834"/>
    <n v="0.87561072887180558"/>
    <n v="54.609953279065586"/>
    <n v="36.491123006174185"/>
    <n v="2.0142379548404091E-2"/>
    <n v="91.121218664788174"/>
    <n v="0.52499170856739141"/>
    <n v="104.74224440680051"/>
    <n v="48.726532288289071"/>
    <n v="8.1134831432963921"/>
    <n v="1.3231885590916772"/>
    <n v="162.90544839747767"/>
    <n v="29.179970666800244"/>
    <n v="110.27542824792359"/>
    <n v="38.655436621555531"/>
    <n v="55.384514040777496"/>
    <n v="1.1592038020309647"/>
    <n v="205.47458271228757"/>
    <n v="4.7856153155126329"/>
    <n v="3.0406524510578499"/>
    <n v="3.9432194499137725"/>
    <n v="3.3421527418489947"/>
    <n v="0.39522741722307686"/>
    <n v="0.8156939521409925"/>
    <n v="-0.71936397619525294"/>
    <n v="0.668213774505514"/>
    <n v="0.46520420260466983"/>
    <n v="0.35053535711191752"/>
    <n v="59.931105048058832"/>
    <n v="64.296342103449419"/>
    <n v="53.668646891637664"/>
    <n v="40.046789914449846"/>
    <n v="29.91092855863225"/>
    <n v="18.812758303873611"/>
    <n v="29.680912118836449"/>
    <n v="14.003740198797926"/>
    <n v="53.435967125852869"/>
    <n v="157.03269175081934"/>
    <n v="9.7513148082184991"/>
    <n v="210.46865887667221"/>
    <n v="0.47180963114373786"/>
    <x v="187"/>
    <x v="187"/>
    <x v="187"/>
    <n v="75.061332287964063"/>
    <n v="34.722792089491143"/>
    <n v="2.1617308911826068"/>
    <n v="109.78412437745521"/>
    <n v="68.37175476291209"/>
    <n v="31.62824523708791"/>
    <n v="95.49489774362624"/>
    <n v="80.59451612908714"/>
    <n v="24.651696422757603"/>
    <n v="5.5331838411230763"/>
    <n v="10.071095666733541"/>
    <n v="10.071095666733541"/>
    <n v="-5.5331838411230763"/>
    <n v="-5.2826668670886603"/>
    <n v="20.668607417306458"/>
    <n v="29.004279496813734"/>
    <n v="47.563210479194538"/>
    <n v="22.598714095035419"/>
    <n v="1.1674315710713521"/>
    <n v="1.059962012370572"/>
    <n v="1.045575214678345"/>
    <n v="2.0869708809637282"/>
    <n v="1.4018406694205483"/>
    <n v="1.2133882779921021"/>
    <n v="55.487913358328676"/>
    <x v="187"/>
    <n v="41.223259631115674"/>
    <n v="63.37052702611691"/>
    <n v="68.081858960259112"/>
    <n v="114.15018104138288"/>
    <n v="72.910596801585754"/>
    <n v="72.354021953552888"/>
    <n v="2.7277698940592203"/>
    <n v="3.3985153928228589"/>
    <n v="2.7527565713410782"/>
    <n v="70.021926636347374"/>
    <m/>
    <m/>
    <x v="187"/>
    <x v="187"/>
    <n v="28.739455777286217"/>
    <n v="73.084745540858677"/>
    <n v="40.379403794037941"/>
    <n v="30.288731568499252"/>
    <n v="1.1783380193711457"/>
    <n v="60.549550586123978"/>
    <n v="109.63435180421052"/>
    <n v="240.36783919705263"/>
    <n v="21.16"/>
    <n v="23.96"/>
    <n v="3.2000000000000002E-3"/>
    <n v="45.123199999999997"/>
    <n v="8.9690000000000006E-2"/>
    <n v="51"/>
    <n v="77.900000000000006"/>
    <n v="2.9010000000000002"/>
    <n v="0.47310999999999998"/>
    <n v="132.27411000000001"/>
    <n v="17.009"/>
    <n v="66.8"/>
    <n v="90.8"/>
    <n v="37.027999999999999"/>
    <n v="0.77500000000000002"/>
    <n v="195.40299999999999"/>
    <n v="50"/>
    <n v="52.7"/>
    <n v="129.08699999999999"/>
    <x v="187"/>
    <x v="167"/>
    <n v="290.00437799999997"/>
    <n v="1"/>
    <n v="25.200000000000003"/>
    <n v="26.200000000000003"/>
    <n v="157.73026799999997"/>
    <n v="54.38892650096475"/>
    <n v="0.65887040405273445"/>
    <n v="0.44026627960205078"/>
    <n v="2.4301829528808596E-4"/>
    <n v="1.0993797019500735"/>
    <n v="6.3340376319408424E-3"/>
    <n v="1.2637177062034606"/>
    <n v="0.58788678783178328"/>
    <n v="9.7889369902610782E-2"/>
    <n v="1.5964301894044873E-2"/>
    <n v="1.9654581658318997"/>
    <n v="0.35205705020904543"/>
    <n v="1.3304757027626037"/>
    <n v="0.46637877559661867"/>
    <n v="0.66821549833297722"/>
    <n v="1.3985821843147278E-2"/>
    <n v="2.479055798535347"/>
    <n v="0.35810092091560364"/>
    <n v="0.16895546340942383"/>
    <n v="0.64470623278588057"/>
    <n v="1.8946032151800658"/>
    <n v="0.11764984846085309"/>
    <n v="2.5393094479659459"/>
    <n v="0.90561678528785694"/>
    <n v="0.41893132442235947"/>
    <n v="1.3245481097102165"/>
    <n v="68.37175476291209"/>
    <n v="31.62824523708791"/>
    <n v="0.57385128213404624"/>
    <n v="22.598714095035415"/>
    <n v="1.4399297460158724"/>
    <n v="56.705564072519564"/>
    <n v="6.0253649430598966E-2"/>
    <n v="2.372836027482343"/>
    <n v="1.3796760965852735"/>
    <n v="76.001652191803089"/>
    <n v="114.20600125451475"/>
  </r>
  <r>
    <x v="1"/>
    <n v="413"/>
    <n v="4"/>
    <s v="352HYB"/>
    <x v="0"/>
    <x v="1"/>
    <n v="4"/>
    <n v="32.5"/>
    <m/>
    <n v="2"/>
    <x v="1"/>
    <n v="12.8"/>
    <n v="11.6"/>
    <n v="7.1"/>
    <n v="1.2000000000000011"/>
    <n v="4.5"/>
    <n v="5.7000000000000011"/>
    <n v="2.9660000000000002"/>
    <m/>
    <m/>
    <n v="3.9380000000000011"/>
    <m/>
    <n v="4.5379999999999994"/>
    <n v="3.8600000000000003"/>
    <m/>
    <m/>
    <m/>
    <x v="1"/>
    <x v="6"/>
    <n v="55.2"/>
    <m/>
    <n v="61.1"/>
    <n v="42.7"/>
    <n v="147.72355328918837"/>
    <n v="9280.2890647333916"/>
    <n v="326.64311588438085"/>
    <n v="10"/>
    <n v="377.1"/>
    <n v="419"/>
    <x v="188"/>
    <n v="1"/>
    <n v="2213.4581803345573"/>
    <n v="2647.1546307629542"/>
    <n v="0.19034455324357405"/>
    <n v="4860.8031556507549"/>
    <n v="6.277354549163606"/>
    <n v="3453.5087719298244"/>
    <n v="6304.6613627090983"/>
    <n v="101.99898000815993"/>
    <n v="3.2655736434108529"/>
    <n v="9863.4346882904938"/>
    <n v="791.17476540187681"/>
    <n v="3903.2680538555696"/>
    <n v="7196.1485108119132"/>
    <n v="1402.9277029783761"/>
    <n v="7.4692166462668306"/>
    <n v="12509.813484292126"/>
    <n v="333.50876884264926"/>
    <n v="189.02705685725945"/>
    <n v="263.75897684970244"/>
    <n v="82.670039439684473"/>
    <n v="32.125662994696086"/>
    <n v="243.83378212974293"/>
    <n v="63.677653435915353"/>
    <n v="1.195936139332366"/>
    <n v="1.8255813953488373"/>
    <n v="1.8436213991769543"/>
    <n v="45.536881652189095"/>
    <n v="35.013247221373128"/>
    <n v="31.201648679708015"/>
    <n v="54.459202440353884"/>
    <n v="63.919532718088156"/>
    <n v="57.52402719551106"/>
    <n v="5027.6662586699313"/>
    <n v="5051.7605059159532"/>
    <n v="11911.954895960833"/>
    <n v="9892.8665341289288"/>
    <n v="1832.5281313749488"/>
    <n v="21804.821430089763"/>
    <n v="1.0047923322683705"/>
    <n v="23.057589693130701"/>
    <n v="23.168089324247941"/>
    <n v="-1574.1574867401068"/>
    <n v="1252.9008567931451"/>
    <n v="-321.25662994696177"/>
    <n v="-1124.3982048143616"/>
    <n v="2144.38800489596"/>
    <n v="1019.9898000815983"/>
    <n v="11941.38674179927"/>
    <n v="54.76489124245083"/>
    <n v="2.9513320922851562"/>
    <n v="1.8679145574569702"/>
    <n v="7.8121223449707031"/>
    <n v="2.361501887766758"/>
    <n v="6.7832822799682617"/>
    <n v="2.9408588409423828"/>
    <n v="1.0894308090209961"/>
    <n v="3.1179282665252686"/>
    <n v="3.1179282665252686"/>
    <n v="1.7593244147574374"/>
    <n v="2.2691574096679688"/>
    <n v="2.0520946979522705"/>
    <n v="0.52081590890884399"/>
    <n v="2.0645146369934082"/>
    <n v="2.0645146369934082"/>
    <n v="1.1726417350874352"/>
    <n v="0.79168832302093506"/>
    <n v="0.65890336036682129"/>
    <n v="0.68815749966558204"/>
    <n v="1.3048844337463379"/>
    <n v="0.48475897312164307"/>
    <n v="0.967967048504356"/>
    <n v="65.326501625524827"/>
    <n v="49.446586706417527"/>
    <n v="1.4869949376375905E-2"/>
    <n v="114.78795828131872"/>
    <n v="0.42581067878419643"/>
    <n v="101.56281804201895"/>
    <n v="68.68492328979589"/>
    <n v="3.1802550292418763"/>
    <n v="0.10181824369210606"/>
    <n v="173.52981460474879"/>
    <n v="17.953000812539855"/>
    <n v="80.098756780034918"/>
    <n v="37.478686273015306"/>
    <n v="28.963647774423983"/>
    <n v="0.15420307093092689"/>
    <n v="146.69529389840511"/>
    <n v="3.916123754895338"/>
    <n v="-1.9167514790245488"/>
    <n v="1.1002529523133238"/>
    <n v="2.4157544277662746"/>
    <n v="-1.5331472329988591"/>
    <n v="1.2825557722252241"/>
    <n v="-2.2290169297700415"/>
    <n v="0.75691465907455557"/>
    <n v="0.67628020385747178"/>
    <n v="0.46790596732903461"/>
    <n v="56.910587664103829"/>
    <n v="58.52758978239558"/>
    <n v="54.602131160054725"/>
    <n v="43.076458059507758"/>
    <n v="39.581050349324961"/>
    <n v="25.548662998672228"/>
    <n v="39.803446690353368"/>
    <n v="33.286219731164145"/>
    <n v="81.973010973335946"/>
    <n v="129.09047545514923"/>
    <n v="8.8833445518184355"/>
    <n v="211.06348642848519"/>
    <n v="0.83626475842935688"/>
    <x v="188"/>
    <x v="188"/>
    <x v="188"/>
    <n v="61.759371351665578"/>
    <n v="35.398703558631745"/>
    <n v="1.7446789046771729"/>
    <n v="97.15807491029733"/>
    <n v="63.565865635651853"/>
    <n v="36.434134364348139"/>
    <n v="35.604432079714272"/>
    <n v="40.29531008968155"/>
    <n v="4.1924665418511609"/>
    <n v="-21.464061261984028"/>
    <n v="31.206237016780584"/>
    <n v="31.206237016780584"/>
    <n v="21.464061261984028"/>
    <n v="21.133778754646052"/>
    <n v="45.433896584720671"/>
    <n v="88.156440433172705"/>
    <n v="37.533671823736398"/>
    <n v="17.783119410592114"/>
    <n v="1.2467843799183616"/>
    <n v="1.2068615097783439"/>
    <n v="0.87835330286678637"/>
    <n v="1.8940740081467713"/>
    <n v="1.4577682696008429"/>
    <n v="1.335045626014207"/>
    <n v="45.370087371947825"/>
    <x v="188"/>
    <n v="38.623425508109058"/>
    <n v="46.871520515136268"/>
    <n v="76.677042722271722"/>
    <n v="133.99846567472528"/>
    <n v="114.02895605791214"/>
    <n v="116.26155153544872"/>
    <n v="2.2025118552098726"/>
    <n v="2.5790456587612725"/>
    <n v="1.7650673596305628"/>
    <n v="51.937549304176876"/>
    <m/>
    <m/>
    <x v="188"/>
    <x v="188"/>
    <n v="48.462192482508435"/>
    <n v="50.307035601488124"/>
    <n v="44.531250000000007"/>
    <n v="29.075477250664377"/>
    <n v="0.95686213787237739"/>
    <n v="50.371563817354215"/>
    <n v="98.634346882904936"/>
    <n v="218.04821430089763"/>
    <n v="27.560000000000002"/>
    <n v="32.96"/>
    <n v="2.3699999999999997E-3"/>
    <n v="60.522370000000002"/>
    <n v="7.8159999999999993E-2"/>
    <n v="43"/>
    <n v="78.5"/>
    <n v="1.27"/>
    <n v="4.0660000000000002E-2"/>
    <n v="122.81066000000001"/>
    <n v="9.8510000000000009"/>
    <n v="48.6"/>
    <n v="89.6"/>
    <n v="17.468"/>
    <n v="9.2999999999999999E-2"/>
    <n v="155.76100000000002"/>
    <n v="62.6"/>
    <n v="62.9"/>
    <n v="148.31700000000001"/>
    <x v="188"/>
    <x v="168"/>
    <n v="271.49411900000007"/>
    <n v="-19.600000000000001"/>
    <n v="15.600000000000001"/>
    <n v="-4"/>
    <n v="148.68345900000006"/>
    <n v="54.764891242450823"/>
    <n v="0.81338712463378915"/>
    <n v="0.61566463813781735"/>
    <n v="1.8514729957580563E-4"/>
    <n v="1.4292369100711824"/>
    <n v="5.3018134300231922E-3"/>
    <n v="1.2645693016052246"/>
    <n v="0.85520318508148196"/>
    <n v="3.9597688984870913E-2"/>
    <n v="1.2677496331691743E-3"/>
    <n v="2.160637925304747"/>
    <n v="0.22353469642639162"/>
    <n v="0.99731802320480345"/>
    <n v="0.46665105438232418"/>
    <n v="0.36062941679000854"/>
    <n v="1.9199986124038696E-3"/>
    <n v="1.8265184929895402"/>
    <n v="0.49559689021110537"/>
    <n v="0.41445021367073059"/>
    <n v="1.0206545587790012"/>
    <n v="1.607319051768203"/>
    <n v="0.11060745489716529"/>
    <n v="2.6279736105472047"/>
    <n v="0.7689724113941192"/>
    <n v="0.44075297141075137"/>
    <n v="1.2097253828048706"/>
    <n v="63.565865635651861"/>
    <n v="36.434134364348132"/>
    <n v="0.46733568524245772"/>
    <n v="17.783119410592089"/>
    <n v="1.1987367004760223"/>
    <n v="45.614487743140529"/>
    <n v="0.80145511755766452"/>
    <n v="30.497076315419434"/>
    <n v="0.3972815829183578"/>
    <n v="74.579885005238907"/>
    <n v="103.3093018553823"/>
  </r>
  <r>
    <x v="1"/>
    <n v="414"/>
    <n v="4"/>
    <s v="354A"/>
    <x v="1"/>
    <x v="1"/>
    <n v="4"/>
    <n v="33.5"/>
    <m/>
    <n v="0"/>
    <x v="2"/>
    <n v="12.3"/>
    <n v="11.7"/>
    <n v="5"/>
    <n v="0.60000000000000142"/>
    <n v="6.6999999999999993"/>
    <n v="7.3000000000000007"/>
    <n v="2.9820000000000002"/>
    <m/>
    <m/>
    <n v="4.0540000000000003"/>
    <m/>
    <n v="5.1520000000000001"/>
    <n v="3.9120000000000004"/>
    <m/>
    <m/>
    <m/>
    <x v="0"/>
    <x v="11"/>
    <n v="55.9"/>
    <m/>
    <n v="55.8"/>
    <n v="31.5"/>
    <n v="157.32217229691909"/>
    <n v="9883.2935080370517"/>
    <n v="247.71834569566192"/>
    <n v="0"/>
    <n v="444.9"/>
    <n v="444.9"/>
    <x v="189"/>
    <n v="1"/>
    <n v="1805.6917293233082"/>
    <n v="2381.2765246449458"/>
    <n v="0.27545843776106937"/>
    <n v="4187.2437124060152"/>
    <n v="12.76811528822055"/>
    <n v="3864.6407685881372"/>
    <n v="6240.9837092731823"/>
    <n v="189.61407685881369"/>
    <n v="37.989418755221386"/>
    <n v="10333.227973475354"/>
    <n v="1119.8413324979115"/>
    <n v="4193.5463659147872"/>
    <n v="6611.0025062656641"/>
    <n v="1578.0890559732663"/>
    <n v="6.5781119465329994"/>
    <n v="12389.216040100251"/>
    <n v="409.73228407128926"/>
    <n v="146.85629047320694"/>
    <n v="282.82663198945636"/>
    <n v="137.26326928432192"/>
    <n v="23.493256951903568"/>
    <n v="257.31381230854907"/>
    <n v="26.429914070891559"/>
    <n v="1.3187613843351549"/>
    <n v="1.6148936170212764"/>
    <n v="1.5764705882352941"/>
    <n v="43.123635817360793"/>
    <n v="37.400130709478098"/>
    <n v="33.848359350111501"/>
    <n v="56.869785668067799"/>
    <n v="60.397232358497597"/>
    <n v="53.360942975469897"/>
    <n v="4357.999164578112"/>
    <n v="4366.2218045112777"/>
    <n v="10477.863387635754"/>
    <n v="9062.1625898913935"/>
    <n v="1753.6424185463657"/>
    <n v="19540.025977527152"/>
    <n v="1.0018867924528301"/>
    <n v="22.302934344049579"/>
    <n v="22.345015352245891"/>
    <n v="-493.35839598997472"/>
    <n v="1874.7619047619046"/>
    <n v="1381.4035087719294"/>
    <n v="-164.45279866332476"/>
    <n v="2244.7807017543864"/>
    <n v="2080.3279030910617"/>
    <n v="9206.7980040517978"/>
    <n v="47.117634411747829"/>
    <n v="3.1272778511047363"/>
    <n v="1.9897093772888184"/>
    <n v="7.9297895431518555"/>
    <n v="2.4806610321495692"/>
    <n v="5.6933231353759766"/>
    <n v="2.4566290378570557"/>
    <n v="0.99072790145874023"/>
    <n v="3.0825128555297852"/>
    <n v="3.0825128555297852"/>
    <n v="1.5850512704803317"/>
    <n v="1.9511685371398926"/>
    <n v="1.4367004632949829"/>
    <n v="0.74679380655288696"/>
    <n v="1.9550514221191406"/>
    <n v="1.9550514221191406"/>
    <n v="1.1348604696425104"/>
    <n v="0.64747500419616699"/>
    <n v="0.42577636241912842"/>
    <n v="0.55056574707903072"/>
    <n v="1.438912034034729"/>
    <n v="0.62043613195419312"/>
    <n v="0.96255795721106896"/>
    <n v="56.468997510357909"/>
    <n v="47.38048231003777"/>
    <n v="2.1843274393306741E-2"/>
    <n v="103.87132309478899"/>
    <n v="0.72693006165573759"/>
    <n v="94.939887329998285"/>
    <n v="61.831166933264043"/>
    <n v="5.8448782950670601"/>
    <n v="1.1710287168707425"/>
    <n v="163.78696127520013"/>
    <n v="21.849991745587381"/>
    <n v="60.248700067587663"/>
    <n v="49.370557267848113"/>
    <n v="30.852452531111865"/>
    <n v="0.1286054711592825"/>
    <n v="140.60031533770695"/>
    <n v="3.994375878694076"/>
    <n v="-1.6561889955352274"/>
    <n v="1.2665169738937225"/>
    <n v="2.5647259879760251"/>
    <n v="-2.4779419473150446"/>
    <n v="0.9633789748817515"/>
    <n v="-0.89004354752970927"/>
    <n v="0.83905300959782292"/>
    <n v="0.65126648737581938"/>
    <n v="0.81944601646946191"/>
    <n v="54.364376834621112"/>
    <n v="57.965473314128602"/>
    <n v="42.851041921831197"/>
    <n v="45.614593997999002"/>
    <n v="37.75097019436933"/>
    <n v="35.114115604410486"/>
    <n v="28.216955273721052"/>
    <n v="18.590340374398945"/>
    <n v="57.687526838057032"/>
    <n v="130.39654804974052"/>
    <n v="10.880231189937033"/>
    <n v="188.08407488779756"/>
    <n v="0.658835802589674"/>
    <x v="189"/>
    <x v="189"/>
    <x v="189"/>
    <n v="66.72293205627723"/>
    <n v="43.240826558865095"/>
    <n v="1.5430540386513012"/>
    <n v="109.96375861514232"/>
    <n v="60.677202104193348"/>
    <n v="39.322797895806652"/>
    <n v="51.931730497378744"/>
    <n v="32.031744793866608"/>
    <n v="30.780216893449168"/>
    <n v="-34.691187262410622"/>
    <n v="12.460609665415927"/>
    <n v="12.46060966541593"/>
    <n v="34.691187262410622"/>
    <n v="36.540160556362068"/>
    <n v="20.152635448179367"/>
    <n v="28.816770300292266"/>
    <n v="24.297113612597428"/>
    <n v="12.918219486201576"/>
    <n v="1.2393727866117559"/>
    <n v="1.1061950776224372"/>
    <n v="0.84701239785271198"/>
    <n v="2.0015455066843075"/>
    <n v="1.432885846759604"/>
    <n v="1.3398392662486773"/>
    <n v="46.377433685675364"/>
    <x v="189"/>
    <n v="27.055338926502365"/>
    <n v="48.181445426985086"/>
    <n v="60.501038398371577"/>
    <n v="165.14446799385405"/>
    <n v="104.89978869319441"/>
    <n v="122.85544382853472"/>
    <n v="1.8936618883419822"/>
    <n v="2.3418817792303472"/>
    <n v="1.1694235261565928"/>
    <n v="47.576353596929835"/>
    <m/>
    <m/>
    <x v="189"/>
    <x v="189"/>
    <n v="30.06629390395296"/>
    <n v="53.165868737305601"/>
    <n v="59.349593495934961"/>
    <n v="18.633249097460123"/>
    <n v="1.1368553743351657"/>
    <n v="44.718800937523376"/>
    <n v="103.33227973475354"/>
    <n v="195.40025977527151"/>
    <n v="21.96"/>
    <n v="28.96"/>
    <n v="3.3500000000000001E-3"/>
    <n v="50.923350000000006"/>
    <n v="0.15528"/>
    <n v="47"/>
    <n v="75.900000000000006"/>
    <n v="2.306"/>
    <n v="0.46200999999999998"/>
    <n v="125.66801000000001"/>
    <n v="13.619"/>
    <n v="51"/>
    <n v="80.400000000000006"/>
    <n v="19.192"/>
    <n v="0.08"/>
    <n v="150.672"/>
    <n v="53"/>
    <n v="53.1"/>
    <n v="127.42699999999999"/>
    <x v="189"/>
    <x v="169"/>
    <n v="237.63689199999999"/>
    <n v="-6"/>
    <n v="22.800000000000004"/>
    <n v="16.800000000000011"/>
    <n v="111.96888199999998"/>
    <n v="47.117634411747808"/>
    <n v="0.68675021610260012"/>
    <n v="0.57621983566284185"/>
    <n v="2.6564794969558713E-4"/>
    <n v="1.2632356997151375"/>
    <n v="8.8405921646118168E-3"/>
    <n v="1.1546156477928162"/>
    <n v="0.7519624772071839"/>
    <n v="7.1082746448516851E-2"/>
    <n v="1.4241517643833161E-2"/>
    <n v="1.9919023890923502"/>
    <n v="0.265729643073082"/>
    <n v="0.73271723628044128"/>
    <n v="0.60042222046852123"/>
    <n v="0.37521346893310548"/>
    <n v="1.5640411376953126E-3"/>
    <n v="1.7099169668197634"/>
    <n v="0.3431617522239685"/>
    <n v="0.22608724844455719"/>
    <n v="0.70156941453039645"/>
    <n v="1.5858233986846781"/>
    <n v="0.13232041386187077"/>
    <n v="2.287392813215074"/>
    <n v="0.81145389556884773"/>
    <n v="0.52587522876262671"/>
    <n v="1.3373291243314744"/>
    <n v="60.677202104193341"/>
    <n v="39.322797895806666"/>
    <n v="0.29549042412272386"/>
    <n v="12.918219486201565"/>
    <n v="1.0241571134999365"/>
    <n v="44.773993674502258"/>
    <n v="0.57747584639531069"/>
    <n v="25.246028712647401"/>
    <n v="0.44668126710462586"/>
    <n v="64.582040746113236"/>
    <n v="103.88984813936983"/>
  </r>
  <r>
    <x v="1"/>
    <n v="415"/>
    <n v="4"/>
    <n v="1311"/>
    <x v="6"/>
    <x v="2"/>
    <n v="1"/>
    <n v="33"/>
    <m/>
    <n v="0"/>
    <x v="2"/>
    <n v="11.5"/>
    <n v="11.1"/>
    <n v="10.8"/>
    <n v="0.40000000000000036"/>
    <n v="0.29999999999999893"/>
    <n v="0.69999999999999929"/>
    <n v="2.1459999999999999"/>
    <m/>
    <m/>
    <n v="2.274"/>
    <m/>
    <n v="3.7"/>
    <n v="4.0759999999999996"/>
    <m/>
    <m/>
    <m/>
    <x v="2"/>
    <x v="6"/>
    <n v="44.1"/>
    <m/>
    <n v="49.6"/>
    <n v="40.5"/>
    <n v="270.01809125214618"/>
    <n v="16963.076528642327"/>
    <n v="306.3262831142568"/>
    <n v="0"/>
    <n v="494.5"/>
    <n v="494.5"/>
    <x v="190"/>
    <n v="1.0428807602785597"/>
    <n v="1680.347861842105"/>
    <n v="1809.8544407894733"/>
    <n v="0.10360526315789473"/>
    <n v="3490.3059078947363"/>
    <n v="2.9891737253289468"/>
    <n v="2881.5213815789466"/>
    <n v="5042.6624177631575"/>
    <n v="68.557545230263145"/>
    <n v="7.4976215049342088"/>
    <n v="8000.2389660773006"/>
    <n v="623.73606085526308"/>
    <n v="4047.0805921052624"/>
    <n v="6345.8223684210516"/>
    <n v="2042.8043996710521"/>
    <n v="5.0993215460526304"/>
    <n v="12440.806681743419"/>
    <n v="300.6622038788376"/>
    <n v="317.18340826186562"/>
    <n v="308.63795771892006"/>
    <n v="80.078234649122777"/>
    <n v="83.25422932330828"/>
    <n v="215.5205317982456"/>
    <n v="93.082853618421012"/>
    <n v="1.0770712909441233"/>
    <n v="1.7500000000000002"/>
    <n v="1.5680000000000001"/>
    <n v="48.143283316265197"/>
    <n v="36.017941386466134"/>
    <n v="32.530692708570534"/>
    <n v="51.853748311738421"/>
    <n v="63.031397426315749"/>
    <n v="51.008126167038604"/>
    <n v="3205.2878289473674"/>
    <n v="3504.7717927631575"/>
    <n v="7947.8996916118413"/>
    <n v="12260.901565357726"/>
    <n v="1237.8400699013155"/>
    <n v="20208.801256969567"/>
    <n v="1.0934343434343436"/>
    <n v="15.860850864877177"/>
    <n v="17.342799051747019"/>
    <n v="-323.76644736842081"/>
    <n v="1537.890625"/>
    <n v="1214.1241776315792"/>
    <n v="841.79276315789502"/>
    <n v="2841.0505756578941"/>
    <n v="3682.8433388157891"/>
    <n v="12208.562290892267"/>
    <n v="60.412105278544438"/>
    <n v="2.3810780048370361"/>
    <n v="0.73040735721588135"/>
    <n v="6.4022526741027832"/>
    <n v="1.5252627651866277"/>
    <n v="6.9312987327575684"/>
    <n v="2.1010682582855225"/>
    <n v="0.43663027882575989"/>
    <n v="3.7547328472137451"/>
    <n v="3.7547328472137451"/>
    <n v="1.0676704879514107"/>
    <n v="2.3236386775970459"/>
    <n v="2.1816284656524658"/>
    <n v="0.33945110440254211"/>
    <n v="1.8742455244064331"/>
    <n v="1.8742455244064331"/>
    <n v="1.1913694503014927"/>
    <n v="0.74486607313156128"/>
    <n v="0.25629687309265137"/>
    <n v="0.51660567914484268"/>
    <n v="1.1470741033554077"/>
    <n v="0.66257178783416748"/>
    <n v="0.89911779310043882"/>
    <n v="40.01039334307179"/>
    <n v="13.21930999042466"/>
    <n v="6.6330707310375409E-3"/>
    <n v="53.236336404227487"/>
    <n v="0.20718856054364748"/>
    <n v="60.542731104065702"/>
    <n v="22.017790974921081"/>
    <n v="2.5741526700041106"/>
    <n v="0.28151565740552625"/>
    <n v="85.41619040639641"/>
    <n v="14.49337235615314"/>
    <n v="88.292262225264764"/>
    <n v="21.540964113028814"/>
    <n v="38.287170033212398"/>
    <n v="9.5573805851984342E-2"/>
    <n v="148.21597017735795"/>
    <n v="2.1453236001445948"/>
    <n v="4.485698555068681"/>
    <n v="3.2751597852803607"/>
    <n v="1.368822517399594"/>
    <n v="1.9821093657999331"/>
    <n v="0.58656539896642801"/>
    <n v="-3.4059061563733346E-2"/>
    <n v="0.33039690155192436"/>
    <n v="0.36367356697330244"/>
    <n v="0.24397340797623013"/>
    <n v="75.15617348134154"/>
    <n v="70.879690157115633"/>
    <n v="59.570005930948341"/>
    <n v="24.831366850734149"/>
    <n v="25.77706974540072"/>
    <n v="14.533497360137712"/>
    <n v="23.875101584044128"/>
    <n v="8.982620513885232"/>
    <n v="41.059301179602215"/>
    <n v="140.6416266941163"/>
    <n v="8.201579081672854"/>
    <n v="181.70092787371851"/>
    <n v="0.37623381338357825"/>
    <x v="190"/>
    <x v="190"/>
    <x v="190"/>
    <n v="36.667629520021578"/>
    <n v="13.035170461035849"/>
    <n v="2.8129766027706982"/>
    <n v="49.702799981057424"/>
    <n v="73.773770359006392"/>
    <n v="26.226229640993608"/>
    <n v="68.773925158691355"/>
    <n v="64.417160641220633"/>
    <n v="12.558343599143582"/>
    <n v="27.749531121199055"/>
    <n v="0.47682686189226686"/>
    <n v="0.47682686189226686"/>
    <n v="-27.749531121199063"/>
    <n v="-45.834620631006793"/>
    <n v="2.16564351271836"/>
    <n v="3.6580025042064204"/>
    <n v="96.284737467322103"/>
    <n v="52.990779185365334"/>
    <n v="0.7124021861278016"/>
    <n v="0.6778075722044038"/>
    <n v="0.89055655134020018"/>
    <n v="2.1410135944094404"/>
    <n v="1.5751822961774724"/>
    <n v="1.3377807939412703"/>
    <n v="60.671097753159472"/>
    <x v="190"/>
    <n v="41.558268300357703"/>
    <n v="67.47847525511267"/>
    <n v="64.250377865324282"/>
    <n v="127.71165118438137"/>
    <n v="78.916645024301303"/>
    <n v="91.423926847853721"/>
    <n v="1.8644172107675578"/>
    <n v="2.6623892306097496"/>
    <n v="2.3862773574395879"/>
    <n v="64.369733218128076"/>
    <m/>
    <m/>
    <x v="190"/>
    <x v="190"/>
    <n v="40.797101417288886"/>
    <n v="72.959010243581361"/>
    <n v="6.0869565217391246"/>
    <n v="68.461052200948515"/>
    <n v="1.1599515954923461"/>
    <n v="64.681749245846163"/>
    <n v="80.002389660773005"/>
    <n v="202.08801256969568"/>
    <n v="20.759999999999998"/>
    <n v="22.36"/>
    <n v="1.2800000000000001E-3"/>
    <n v="43.121279999999999"/>
    <n v="3.6930000000000004E-2"/>
    <n v="35.6"/>
    <n v="62.3"/>
    <n v="0.84700000000000009"/>
    <n v="9.2630000000000004E-2"/>
    <n v="98.83963"/>
    <n v="7.7060000000000004"/>
    <n v="50"/>
    <n v="78.400000000000006"/>
    <n v="25.238"/>
    <n v="6.3E-2"/>
    <n v="153.70100000000002"/>
    <n v="39.6"/>
    <n v="43.3"/>
    <n v="98.193000000000012"/>
    <x v="190"/>
    <x v="170"/>
    <n v="249.67134699999997"/>
    <n v="-4"/>
    <n v="19"/>
    <n v="15"/>
    <n v="150.83171699999997"/>
    <n v="60.412105278544438"/>
    <n v="0.49431179380416862"/>
    <n v="0.16331908507347107"/>
    <n v="8.1948834228515635E-5"/>
    <n v="0.65771282771186823"/>
    <n v="2.5597286220073704E-3"/>
    <n v="0.7479802999496461"/>
    <n v="0.27202066370844841"/>
    <n v="3.1802587215900423E-2"/>
    <n v="3.4780090363740923E-3"/>
    <n v="1.0552815599103691"/>
    <n v="0.17905959649562836"/>
    <n v="1.0908142328262329"/>
    <n v="0.26612966585159303"/>
    <n v="0.47302208544969554"/>
    <n v="1.1807746803760527E-3"/>
    <n v="1.8311467588078976"/>
    <n v="0.29496696496009828"/>
    <n v="0.11097654604911804"/>
    <n v="0.5072706145226954"/>
    <n v="1.737568890627843"/>
    <n v="0.10132710351347925"/>
    <n v="2.2448395051505381"/>
    <n v="0.45301333498954782"/>
    <n v="0.16104411765933035"/>
    <n v="0.61405745264887812"/>
    <n v="73.773770359006406"/>
    <n v="26.226229640993608"/>
    <n v="1.189557945240169"/>
    <n v="52.990779185365312"/>
    <n v="1.5871266774386699"/>
    <n v="70.701120226955283"/>
    <n v="0.41369274634264053"/>
    <n v="18.428611283500128"/>
    <n v="1.1734339310960293"/>
    <n v="91.341798647487678"/>
    <n v="111.22013240909045"/>
  </r>
  <r>
    <x v="1"/>
    <n v="416"/>
    <n v="4"/>
    <n v="3382"/>
    <x v="3"/>
    <x v="2"/>
    <n v="1"/>
    <n v="33"/>
    <m/>
    <n v="0"/>
    <x v="2"/>
    <n v="12.3"/>
    <n v="12.2"/>
    <n v="9.6999999999999993"/>
    <n v="0.10000000000000142"/>
    <n v="2.5"/>
    <n v="2.6000000000000014"/>
    <n v="2.27"/>
    <m/>
    <m/>
    <n v="2.8259999999999996"/>
    <m/>
    <n v="4.0860000000000003"/>
    <n v="4.13"/>
    <m/>
    <m/>
    <m/>
    <x v="2"/>
    <x v="9"/>
    <n v="50.5"/>
    <m/>
    <n v="48"/>
    <n v="39.799999999999997"/>
    <n v="203.09576899178083"/>
    <n v="12758.882399601656"/>
    <n v="228.48157759810692"/>
    <n v="0"/>
    <n v="507.1"/>
    <n v="507.1"/>
    <x v="191"/>
    <n v="0.91758621473654434"/>
    <n v="1631.7828947368416"/>
    <n v="2230.7508223684208"/>
    <n v="4.5327302631578935E-2"/>
    <n v="3862.5790444078943"/>
    <n v="1.0894740953947366"/>
    <n v="2525.3782894736837"/>
    <n v="5058.8507401315783"/>
    <n v="47.998375822368409"/>
    <n v="7.0791533717105262"/>
    <n v="7639.3065587993406"/>
    <n v="219.67553453947363"/>
    <n v="3075.7812499999995"/>
    <n v="6313.445723684209"/>
    <n v="1128.4879523026311"/>
    <n v="5.6659128289473673"/>
    <n v="10523.380838815789"/>
    <n v="251.78183429276308"/>
    <n v="206.00530571546057"/>
    <n v="229.68282049682395"/>
    <n v="59.57302631578947"/>
    <n v="39.314497180451134"/>
    <n v="188.53999451754382"/>
    <n v="89.613927396616489"/>
    <n v="1.3670634920634923"/>
    <n v="2.0032051282051282"/>
    <n v="2.0526315789473681"/>
    <n v="42.245941791127336"/>
    <n v="33.057690119331909"/>
    <n v="29.22807125496108"/>
    <n v="57.752884710489575"/>
    <n v="66.221334373661662"/>
    <n v="59.994462049656946"/>
    <n v="4354.6587171052624"/>
    <n v="5463.5587993421041"/>
    <n v="11506.012006578945"/>
    <n v="9378.1386203947368"/>
    <n v="1687.7944901315789"/>
    <n v="20884.150626973682"/>
    <n v="1.2546468401486988"/>
    <n v="20.851500235211123"/>
    <n v="26.161268882467485"/>
    <n v="-1829.2804276315787"/>
    <n v="-404.70805921052579"/>
    <n v="-2233.988486842105"/>
    <n v="-1278.8774671052629"/>
    <n v="849.88692434210498"/>
    <n v="-428.99054276315792"/>
    <n v="13244.844068174341"/>
    <n v="63.420554202800481"/>
    <n v="2.4891796112060547"/>
    <n v="0.90249955654144287"/>
    <n v="6.391364574432373"/>
    <n v="1.5728719005887168"/>
    <n v="7.5215263366699219"/>
    <n v="2.3958408832550049"/>
    <n v="0.5824698805809021"/>
    <n v="3.9520947933197021"/>
    <n v="3.9520947933197021"/>
    <n v="1.2062226176575626"/>
    <n v="2.5698285102844238"/>
    <n v="1.4490299224853516"/>
    <n v="0.2955702543258667"/>
    <n v="1.6671466827392578"/>
    <n v="1.6671466827392578"/>
    <n v="0.78052546080672114"/>
    <n v="0.7178989052772522"/>
    <n v="0.35220840573310852"/>
    <n v="0.52854288498101032"/>
    <n v="1.3515224456787109"/>
    <n v="0.61079990863800049"/>
    <n v="0.8981062222615851"/>
    <n v="40.61800711493742"/>
    <n v="20.132516279419587"/>
    <n v="2.897033162940489E-3"/>
    <n v="60.753420427519941"/>
    <n v="8.1945081016311497E-2"/>
    <n v="60.504045516056443"/>
    <n v="29.466281864810483"/>
    <n v="1.8969413117538445"/>
    <n v="0.27977485181448786"/>
    <n v="92.147043544435277"/>
    <n v="5.6452845167151002"/>
    <n v="44.56899066269397"/>
    <n v="18.66066758221897"/>
    <n v="18.813549461925493"/>
    <n v="9.4459077774694061E-2"/>
    <n v="82.137666784613131"/>
    <n v="2.0929082077943559"/>
    <n v="-0.71495548284443899"/>
    <n v="0.73738780541700655"/>
    <n v="1.3257358934079349"/>
    <n v="-1.1382182038116053"/>
    <n v="0.62225103902605972"/>
    <n v="-0.77182959161367948"/>
    <n v="0.49565494984651232"/>
    <n v="0.48701341560690814"/>
    <n v="0.41869172500329238"/>
    <n v="66.85715278104469"/>
    <n v="65.660322012263038"/>
    <n v="54.261330285368039"/>
    <n v="33.13807870856931"/>
    <n v="31.977457693041679"/>
    <n v="22.718769978154135"/>
    <n v="31.262047258659113"/>
    <n v="19.243113343453789"/>
    <n v="60.814207805833789"/>
    <n v="126.74764844149867"/>
    <n v="10.30904720372089"/>
    <n v="187.56185624733246"/>
    <n v="0.61554232786605934"/>
    <x v="191"/>
    <x v="191"/>
    <x v="191"/>
    <n v="29.241998257397331"/>
    <n v="10.223168521356694"/>
    <n v="2.8603654724373739"/>
    <n v="39.465166778754025"/>
    <n v="74.095716917480985"/>
    <n v="25.904283082519019"/>
    <n v="2.4154504390791516"/>
    <n v="13.306943404034858"/>
    <n v="-0.58244576123481906"/>
    <n v="-15.935054853362473"/>
    <n v="10.805614282591513"/>
    <n v="10.805614282591513"/>
    <n v="15.935054853362473"/>
    <n v="26.337172526973688"/>
    <n v="36.67111558956443"/>
    <n v="105.69731155285234"/>
    <n v="95.41481270289718"/>
    <n v="50.871117727197365"/>
    <n v="0.76270934466976614"/>
    <n v="0.75279808855381358"/>
    <n v="0.54841031368737447"/>
    <n v="2.0622166380690281"/>
    <n v="1.6023189165833489"/>
    <n v="1.4232508786325739"/>
    <n v="44.90553045658492"/>
    <x v="191"/>
    <n v="33.011593740362869"/>
    <n v="50.000244228912159"/>
    <n v="60.50856335586078"/>
    <n v="139.11164330265171"/>
    <n v="111.90402688497684"/>
    <n v="132.84429768859542"/>
    <n v="1.7893395204818248"/>
    <n v="2.1409782560529531"/>
    <n v="1.0907731439719521"/>
    <n v="49.235227757072366"/>
    <m/>
    <m/>
    <x v="191"/>
    <x v="191"/>
    <n v="65.305536109849314"/>
    <n v="29.856954815836346"/>
    <n v="21.13821138211383"/>
    <n v="75.27935537749768"/>
    <n v="0.81780880550970203"/>
    <n v="54.556895602059299"/>
    <n v="76.393065587993419"/>
    <n v="208.84150626973681"/>
    <n v="20.16"/>
    <n v="27.560000000000002"/>
    <n v="5.5999999999999995E-4"/>
    <n v="47.720560000000006"/>
    <n v="1.346E-2"/>
    <n v="31.2"/>
    <n v="62.5"/>
    <n v="0.59299999999999997"/>
    <n v="8.746000000000001E-2"/>
    <n v="94.380459999999999"/>
    <n v="2.714"/>
    <n v="38"/>
    <n v="78"/>
    <n v="13.941999999999998"/>
    <n v="6.9999999999999993E-2"/>
    <n v="130.012"/>
    <n v="53.8"/>
    <n v="67.5"/>
    <n v="142.15199999999999"/>
    <x v="191"/>
    <x v="171"/>
    <n v="258.01500800000002"/>
    <n v="-22.599999999999998"/>
    <n v="-5"/>
    <n v="-27.599999999999994"/>
    <n v="163.63454800000002"/>
    <n v="63.420554202800481"/>
    <n v="0.5018186096191406"/>
    <n v="0.24872887778282166"/>
    <n v="3.5791641616821288E-5"/>
    <n v="0.75058327904357902"/>
    <n v="1.0123974449157715E-3"/>
    <n v="0.74750235557556155"/>
    <n v="0.36404367536306381"/>
    <n v="2.3435922124385833E-2"/>
    <n v="3.4565021062374118E-3"/>
    <n v="1.1384384551692486"/>
    <n v="6.9745145769119263E-2"/>
    <n v="0.55063137054443356"/>
    <n v="0.23054479837417602"/>
    <n v="0.23243359050750728"/>
    <n v="1.1670026779174803E-3"/>
    <n v="1.0147767621040344"/>
    <n v="0.38622961103916165"/>
    <n v="0.23774067386984826"/>
    <n v="0.75133428185820572"/>
    <n v="1.5659145593585206"/>
    <n v="0.12736399694919587"/>
    <n v="2.3172488412167267"/>
    <n v="0.3612727445363999"/>
    <n v="0.12630300149321555"/>
    <n v="0.48757574602961551"/>
    <n v="74.095716917480985"/>
    <n v="25.904283082519008"/>
    <n v="1.1788103860474781"/>
    <n v="50.87111772719738"/>
    <n v="1.5666655621731476"/>
    <n v="67.608861608084027"/>
    <n v="1.3024720791126922"/>
    <n v="56.207691463502826"/>
    <n v="0.26419348306045543"/>
    <n v="100.04795937365412"/>
    <n v="111.34540383005354"/>
  </r>
  <r>
    <x v="1"/>
    <n v="417"/>
    <n v="4"/>
    <s v="354A"/>
    <x v="1"/>
    <x v="2"/>
    <n v="1"/>
    <n v="32.5"/>
    <m/>
    <n v="0"/>
    <x v="2"/>
    <n v="10.7"/>
    <n v="10.199999999999999"/>
    <n v="4.4000000000000004"/>
    <n v="0.5"/>
    <n v="5.7999999999999989"/>
    <n v="6.2999999999999989"/>
    <n v="2.5720000000000001"/>
    <m/>
    <m/>
    <n v="2.3440000000000003"/>
    <m/>
    <n v="4.3839999999999995"/>
    <n v="3.4359999999999999"/>
    <m/>
    <m/>
    <m/>
    <x v="5"/>
    <x v="10"/>
    <n v="41.9"/>
    <m/>
    <n v="42.1"/>
    <n v="18.3"/>
    <n v="178.07626462543018"/>
    <n v="11187.107096298776"/>
    <n v="208.50627807900847"/>
    <n v="0"/>
    <n v="516.4"/>
    <n v="516.4"/>
    <x v="192"/>
    <n v="0.98479384351451826"/>
    <n v="2101.9435789473682"/>
    <n v="2516.3646315789474"/>
    <n v="0.21715663157894735"/>
    <n v="4618.5253671578948"/>
    <n v="7.0120042105263147"/>
    <n v="3166.1768421052629"/>
    <n v="5279.7242105263158"/>
    <n v="136.59317894736841"/>
    <n v="18.117659578947368"/>
    <n v="8600.6118911578942"/>
    <n v="1149.3553473684208"/>
    <n v="3746.3663157894734"/>
    <n v="6166.5852631578946"/>
    <n v="2180.5178105263158"/>
    <n v="5.0559368421052628"/>
    <n v="12098.525326315787"/>
    <n v="265.47243493333332"/>
    <n v="249.85095965413515"/>
    <n v="257.93103307441004"/>
    <n v="70.948884210526316"/>
    <n v="41.442105263157892"/>
    <n v="184.22397192982456"/>
    <n v="63.347218045112768"/>
    <n v="1.1971608832807572"/>
    <n v="1.667539267015707"/>
    <n v="1.6460176991150444"/>
    <n v="45.511140718078217"/>
    <n v="36.813390514230058"/>
    <n v="30.965478971562462"/>
    <n v="54.484157421169357"/>
    <n v="61.387774234462178"/>
    <n v="50.969726448766529"/>
    <n v="3978.4421052631574"/>
    <n v="3207.6189473684208"/>
    <n v="8737.4877052631582"/>
    <n v="8924.36192745263"/>
    <n v="1551.4266526315787"/>
    <n v="17661.849632715788"/>
    <n v="0.80625000000000002"/>
    <n v="22.525625503535721"/>
    <n v="18.161285562225675"/>
    <n v="-812.26526315789442"/>
    <n v="2072.105263157895"/>
    <n v="1259.840000000002"/>
    <n v="-232.07578947368393"/>
    <n v="2958.9663157894738"/>
    <n v="2726.8905263157899"/>
    <n v="9061.237741557894"/>
    <n v="51.304013622522191"/>
    <n v="2.3616721630096436"/>
    <n v="0.88586241006851196"/>
    <n v="6.3337702751159668"/>
    <n v="1.5577764165024077"/>
    <n v="5.8747396469116211"/>
    <n v="1.8344801664352417"/>
    <n v="0.41897863149642944"/>
    <n v="3.184237003326416"/>
    <n v="3.184237003326416"/>
    <n v="0.9898151816705919"/>
    <n v="2.0680336952209473"/>
    <n v="1.7692133188247681"/>
    <n v="0.42713227868080139"/>
    <n v="1.9596757888793945"/>
    <n v="1.9596757888793945"/>
    <n v="1.1195649379093637"/>
    <n v="0.56716811656951904"/>
    <n v="0.26204711198806763"/>
    <n v="0.45018032229992239"/>
    <n v="1.3797826766967773"/>
    <n v="0.53915035724639893"/>
    <n v="0.91989940788665436"/>
    <n v="49.64101638616863"/>
    <n v="22.291528371416895"/>
    <n v="1.3754202181390462E-2"/>
    <n v="71.946298959766921"/>
    <n v="0.41193699139890161"/>
    <n v="58.082886202686709"/>
    <n v="22.120916244048821"/>
    <n v="4.3494505480619727"/>
    <n v="0.57690922044955495"/>
    <n v="85.13016221524704"/>
    <n v="23.769055861402705"/>
    <n v="66.281211830912127"/>
    <n v="26.339476151320806"/>
    <n v="42.731079605087274"/>
    <n v="9.9079970195770251E-2"/>
    <n v="135.45084755751597"/>
    <n v="0.87892421703200796"/>
    <n v="3.5943346673049237"/>
    <n v="2.1898120206120364"/>
    <n v="0.56279132110120522"/>
    <n v="0.58559468773038703"/>
    <n v="-1.1374141824538242E-2"/>
    <n v="0.30132570766228461"/>
    <n v="0.44905463252416272"/>
    <n v="0.38085084420315163"/>
    <n v="0.39738977945235215"/>
    <n v="68.997317588119969"/>
    <n v="68.228327881987653"/>
    <n v="48.93377415210886"/>
    <n v="30.98356509468616"/>
    <n v="25.984816272424421"/>
    <n v="19.44578171807775"/>
    <n v="22.564455157229773"/>
    <n v="8.4054728151610014"/>
    <n v="39.334450312469777"/>
    <n v="123.13679988071401"/>
    <n v="8.3645223400790041"/>
    <n v="162.47125019318378"/>
    <n v="0.37250945155074322"/>
    <x v="192"/>
    <x v="192"/>
    <x v="192"/>
    <n v="35.518431045456936"/>
    <n v="13.71544342888782"/>
    <n v="2.5896669859500934"/>
    <n v="49.233874474344759"/>
    <n v="72.142262669100333"/>
    <n v="27.857737330899663"/>
    <n v="53.28623766976316"/>
    <n v="43.716756673682355"/>
    <n v="17.934003336159805"/>
    <n v="8.1983256282254189"/>
    <n v="-4.2185599072719846"/>
    <n v="-4.2185599072719846"/>
    <n v="-8.1983256282254189"/>
    <n v="-14.114873010298501"/>
    <n v="-19.070457393042666"/>
    <n v="-30.757736190918518"/>
    <n v="77.341087977936738"/>
    <n v="47.602937680343807"/>
    <n v="0.80703513208497413"/>
    <n v="0.64543283175149613"/>
    <n v="0.82828800853043549"/>
    <n v="1.9302461002879696"/>
    <n v="1.533568069328846"/>
    <n v="1.3516614104986469"/>
    <n v="50.529033555588988"/>
    <x v="192"/>
    <n v="26.440157397757883"/>
    <n v="54.928868441901344"/>
    <n v="49.066741659704711"/>
    <n v="122.36294188676708"/>
    <n v="74.032504085950592"/>
    <n v="117.02005704896365"/>
    <n v="1.9300550694466807"/>
    <n v="2.4779388311726409"/>
    <n v="1.5118889559970834"/>
    <n v="46.852900119126303"/>
    <m/>
    <m/>
    <x v="192"/>
    <x v="192"/>
    <n v="37.997851094537374"/>
    <n v="65.956483694363897"/>
    <n v="58.878504672897193"/>
    <n v="62.80907742677995"/>
    <n v="1.1375529834002127"/>
    <n v="53.886107989663898"/>
    <n v="86.006118911578938"/>
    <n v="176.61849632715789"/>
    <n v="25.36"/>
    <n v="30.360000000000003"/>
    <n v="2.6199999999999999E-3"/>
    <n v="55.722620000000006"/>
    <n v="8.4599999999999995E-2"/>
    <n v="38.200000000000003"/>
    <n v="63.7"/>
    <n v="1.6480000000000001"/>
    <n v="0.21859000000000001"/>
    <n v="103.76658999999999"/>
    <n v="13.866999999999999"/>
    <n v="45.2"/>
    <n v="74.400000000000006"/>
    <n v="26.308"/>
    <n v="6.0999999999999999E-2"/>
    <n v="145.96899999999999"/>
    <n v="48"/>
    <n v="38.700000000000003"/>
    <n v="105.41800000000001"/>
    <x v="192"/>
    <x v="172"/>
    <n v="213.09064199999997"/>
    <n v="-9.7999999999999972"/>
    <n v="25"/>
    <n v="15.200000000000003"/>
    <n v="109.32405199999998"/>
    <n v="51.304013622522191"/>
    <n v="0.59892006053924562"/>
    <n v="0.26894782769680026"/>
    <n v="1.6594478120803834E-4"/>
    <n v="0.8680338330172539"/>
    <n v="4.9700297412872312E-3"/>
    <n v="0.70077142357826239"/>
    <n v="0.26688938826322556"/>
    <n v="5.2476225814819338E-2"/>
    <n v="6.9604236655712122E-3"/>
    <n v="1.0270974613218784"/>
    <n v="0.2867742325162887"/>
    <n v="0.79968442010879515"/>
    <n v="0.31778641533851626"/>
    <n v="0.5155515065383911"/>
    <n v="1.1954022312164305E-3"/>
    <n v="1.6342177442169188"/>
    <n v="0.27224069595336914"/>
    <n v="0.10141223233938218"/>
    <n v="0.47457109216213217"/>
    <n v="1.4856484618577379"/>
    <n v="0.10091816386938095"/>
    <n v="1.9602195540198701"/>
    <n v="0.42853072762489325"/>
    <n v="0.16547715592384338"/>
    <n v="0.59400788354873668"/>
    <n v="72.142262669100333"/>
    <n v="27.857737330899656"/>
    <n v="0.93312209269799173"/>
    <n v="47.602937680343786"/>
    <n v="1.0921857210026162"/>
    <n v="55.717519946316443"/>
    <n v="0.32600180980295135"/>
    <n v="16.630882450611793"/>
    <n v="0.76618391119966489"/>
    <n v="73.515757532363082"/>
    <n v="108.70753817500176"/>
  </r>
  <r>
    <x v="1"/>
    <n v="418"/>
    <n v="4"/>
    <s v="34N42"/>
    <x v="4"/>
    <x v="2"/>
    <n v="1"/>
    <n v="33"/>
    <m/>
    <n v="0"/>
    <x v="2"/>
    <n v="10.5"/>
    <n v="10.1"/>
    <n v="8.6999999999999993"/>
    <n v="0.40000000000000036"/>
    <n v="1.4000000000000004"/>
    <n v="1.8000000000000007"/>
    <n v="2.0140000000000002"/>
    <m/>
    <m/>
    <n v="3.2840000000000003"/>
    <m/>
    <n v="3.6100000000000003"/>
    <n v="4.05"/>
    <m/>
    <m/>
    <m/>
    <x v="5"/>
    <x v="4"/>
    <n v="54.4"/>
    <m/>
    <n v="47.6"/>
    <n v="27.2"/>
    <n v="232.78261828690958"/>
    <n v="14623.869646020234"/>
    <n v="269.31625592417055"/>
    <n v="0"/>
    <n v="506.4"/>
    <n v="506.4"/>
    <x v="193"/>
    <n v="0.92225926299407202"/>
    <n v="1826.0427631578943"/>
    <n v="2457.3873355263154"/>
    <n v="0.46298601973684206"/>
    <n v="4283.8930847039464"/>
    <n v="7.6044644325657886"/>
    <n v="3949.9506578947367"/>
    <n v="6192.0333059210516"/>
    <n v="313.0821546052631"/>
    <n v="17.735116570723683"/>
    <n v="10472.801234991775"/>
    <n v="1163.4547286184211"/>
    <n v="3836.6324013157891"/>
    <n v="6200.1274671052624"/>
    <n v="2566.8203947368415"/>
    <n v="11.57465049342105"/>
    <n v="12615.154913651313"/>
    <n v="412.59387668585526"/>
    <n v="153.02526276139557"/>
    <n v="287.28489065335748"/>
    <n v="141.59385964912283"/>
    <n v="-8.0941611842105363"/>
    <n v="248.97639802631574"/>
    <n v="0.57815437030077577"/>
    <n v="1.3457446808510638"/>
    <n v="1.567622950819672"/>
    <n v="1.6160337552742616"/>
    <n v="42.625778166078796"/>
    <n v="37.716276374053024"/>
    <n v="30.412883770170996"/>
    <n v="57.363414234137963"/>
    <n v="59.12490046342328"/>
    <n v="49.148246767829079"/>
    <n v="3852.82072368421"/>
    <n v="2808.673930921052"/>
    <n v="7751.2115748355245"/>
    <n v="11038.958832730259"/>
    <n v="1089.716920230263"/>
    <n v="18790.170407565784"/>
    <n v="0.72899159663865543"/>
    <n v="20.504448017847075"/>
    <n v="14.947570298724653"/>
    <n v="97.129934210526699"/>
    <n v="3383.3593749999995"/>
    <n v="3480.4893092105267"/>
    <n v="-16.188322368420813"/>
    <n v="3391.4535361842104"/>
    <n v="3375.2652138157896"/>
    <n v="8317.3691725740082"/>
    <n v="44.264469092973499"/>
    <n v="2.3806068897247314"/>
    <n v="0.6920817494392395"/>
    <n v="6.3272190093994141"/>
    <n v="1.4124377530980969"/>
    <n v="5.4822540283203125"/>
    <n v="2.098651647567749"/>
    <n v="0.49496400356292725"/>
    <n v="2.9292829036712646"/>
    <n v="2.9292829036712646"/>
    <n v="1.1767110968186394"/>
    <n v="2.0680477619171143"/>
    <n v="2.0453839302062988"/>
    <n v="0.41581624746322632"/>
    <n v="1.6427814960479736"/>
    <n v="1.6427814960479736"/>
    <n v="1.1621925982744854"/>
    <n v="0.6905362606048584"/>
    <n v="0.25504961609840393"/>
    <n v="0.50705460500641475"/>
    <n v="1.1738487482070923"/>
    <n v="0.50786024332046509"/>
    <n v="0.89878671477664696"/>
    <n v="43.470899829056691"/>
    <n v="17.007129262208839"/>
    <n v="2.9294139451651192E-2"/>
    <n v="60.507323230717176"/>
    <n v="0.41689605768652332"/>
    <n v="82.895704560021031"/>
    <n v="30.648335952936712"/>
    <n v="9.1710620292976088"/>
    <n v="0.51951173765237835"/>
    <n v="123.23461427990773"/>
    <n v="24.060799476112095"/>
    <n v="78.473862597601183"/>
    <n v="25.781137371653884"/>
    <n v="42.167250481522387"/>
    <n v="0.19014621653814648"/>
    <n v="146.61239666731561"/>
    <n v="4.1818194032793707"/>
    <n v="1.6698415991005626"/>
    <n v="2.9691404633309806"/>
    <n v="2.6283203153976227"/>
    <n v="-0.31584585445856056"/>
    <n v="0.90941377938185819"/>
    <n v="-0.34765704152020199"/>
    <n v="0.39123020984352808"/>
    <n v="0.3697216413758283"/>
    <n v="0.32853152015537429"/>
    <n v="71.844030619732052"/>
    <n v="67.266575259234145"/>
    <n v="53.52471167610031"/>
    <n v="28.107555175362624"/>
    <n v="24.869908614574729"/>
    <n v="17.584554892827349"/>
    <n v="26.605124153137986"/>
    <n v="7.1635120782700934"/>
    <n v="39.302875233993774"/>
    <n v="129.58068007310041"/>
    <n v="5.534239002585692"/>
    <n v="168.88355530709418"/>
    <n v="0.2692530971491513"/>
    <x v="193"/>
    <x v="193"/>
    <x v="193"/>
    <n v="56.290580406883045"/>
    <n v="23.484823874666617"/>
    <n v="2.3968917419731821"/>
    <n v="79.775404281549669"/>
    <n v="70.561322645533537"/>
    <n v="29.438677354466446"/>
    <n v="64.952124735261293"/>
    <n v="51.868738444463197"/>
    <n v="18.617625293383789"/>
    <n v="-4.4218419624198475"/>
    <n v="4.8671985812828282"/>
    <n v="4.8671985812828282"/>
    <n v="4.4218419624198475"/>
    <n v="5.3342232699381809"/>
    <n v="15.880792316936395"/>
    <n v="20.724867289863468"/>
    <n v="45.648941027186453"/>
    <n v="27.029831853183932"/>
    <n v="0.71165694331938245"/>
    <n v="0.82530445716875933"/>
    <n v="0.8732316048170492"/>
    <n v="1.9847171679518245"/>
    <n v="1.4257903087733161"/>
    <n v="1.3309099119448116"/>
    <n v="58.748582866951907"/>
    <x v="193"/>
    <n v="34.595390183711217"/>
    <n v="65.364320479026247"/>
    <n v="56.112160150263691"/>
    <n v="110.29314540898588"/>
    <n v="83.140279067443387"/>
    <n v="94.092934177429555"/>
    <n v="2.1584359398737183"/>
    <n v="2.524229736906852"/>
    <n v="2.1737912076897832"/>
    <n v="57.954533871833853"/>
    <m/>
    <m/>
    <x v="193"/>
    <x v="193"/>
    <n v="23.373249657894355"/>
    <n v="66.096833681344407"/>
    <n v="17.142857142857149"/>
    <n v="35.228199914859601"/>
    <n v="1.5329363392748931"/>
    <n v="61.653998154887717"/>
    <n v="104.72801234991775"/>
    <n v="187.90170407565782"/>
    <n v="22.56"/>
    <n v="30.360000000000003"/>
    <n v="5.7200000000000003E-3"/>
    <n v="52.925719999999998"/>
    <n v="9.3950000000000006E-2"/>
    <n v="48.8"/>
    <n v="76.5"/>
    <n v="3.8679999999999999"/>
    <n v="0.21911"/>
    <n v="129.38711000000001"/>
    <n v="14.374000000000001"/>
    <n v="47.4"/>
    <n v="76.599999999999994"/>
    <n v="31.712"/>
    <n v="0.14299999999999999"/>
    <n v="155.85499999999999"/>
    <n v="47.6"/>
    <n v="34.700000000000003"/>
    <n v="95.763000000000005"/>
    <x v="193"/>
    <x v="173"/>
    <n v="232.14475199999998"/>
    <n v="1.1999999999999957"/>
    <n v="41.8"/>
    <n v="42.999999999999986"/>
    <n v="102.75764199999998"/>
    <n v="44.264469092973499"/>
    <n v="0.5370649143218994"/>
    <n v="0.21011601912975314"/>
    <n v="3.619169273376465E-4"/>
    <n v="0.74754285037899026"/>
    <n v="5.1505776596069341E-3"/>
    <n v="1.0241420040130615"/>
    <n v="0.37864746272563932"/>
    <n v="0.11330466271400451"/>
    <n v="6.4183517702341075E-3"/>
    <n v="1.5225124812229394"/>
    <n v="0.29726118529796602"/>
    <n v="0.96951198291778551"/>
    <n v="0.31851524555683136"/>
    <n v="0.52095886802673341"/>
    <n v="2.3491775393486023E-3"/>
    <n v="1.8113352740406989"/>
    <n v="0.32869526004791261"/>
    <n v="8.8502216786146171E-2"/>
    <n v="0.48557070139229302"/>
    <n v="1.6009154886349006"/>
    <n v="6.8373224558234205E-2"/>
    <n v="2.0864861900271943"/>
    <n v="0.69544674396514894"/>
    <n v="0.29014524593949315"/>
    <n v="0.98559198990464214"/>
    <n v="70.561322645533537"/>
    <n v="29.438677354466453"/>
    <n v="0.5639737088042549"/>
    <n v="27.029831853183957"/>
    <n v="1.338943339648204"/>
    <n v="64.172163997440734"/>
    <n v="0.27515091598649533"/>
    <n v="13.187286707270712"/>
    <n v="1.0637924236617087"/>
    <n v="83.636103788958906"/>
    <n v="111.26110161168828"/>
  </r>
  <r>
    <x v="1"/>
    <n v="419"/>
    <n v="4"/>
    <n v="3335"/>
    <x v="5"/>
    <x v="2"/>
    <n v="1"/>
    <n v="31.5"/>
    <m/>
    <n v="0"/>
    <x v="2"/>
    <n v="10.9"/>
    <n v="10.7"/>
    <n v="9.1"/>
    <n v="0.20000000000000107"/>
    <n v="1.5999999999999996"/>
    <n v="1.8000000000000007"/>
    <n v="2.7660000000000005"/>
    <m/>
    <m/>
    <n v="2.5880000000000001"/>
    <m/>
    <n v="3.6700000000000004"/>
    <n v="4.05"/>
    <m/>
    <m/>
    <m/>
    <x v="4"/>
    <x v="10"/>
    <n v="41.1"/>
    <m/>
    <n v="47.7"/>
    <n v="43.2"/>
    <n v="238.85741006180825"/>
    <n v="15005.500214902919"/>
    <n v="301.48454782434328"/>
    <n v="0"/>
    <n v="498.7"/>
    <n v="498.7"/>
    <x v="194"/>
    <n v="0.91243413009438912"/>
    <n v="1550.8412828947367"/>
    <n v="2263.1274671052629"/>
    <n v="0.40956455592105256"/>
    <n v="3814.3783145559205"/>
    <n v="2.8143398437499996"/>
    <n v="3140.5345394736837"/>
    <n v="5123.6040296052624"/>
    <n v="71.633326480263136"/>
    <n v="21.918179070723681"/>
    <n v="8357.6900746299325"/>
    <n v="722.56576891447355"/>
    <n v="4079.4572368421045"/>
    <n v="5665.9128289473674"/>
    <n v="2034.5483552631576"/>
    <n v="14.731373355263155"/>
    <n v="11794.649794407895"/>
    <n v="302.88745067160079"/>
    <n v="245.49712284128302"/>
    <n v="275.18177516730941"/>
    <n v="105.97955043859648"/>
    <n v="67.065906954887197"/>
    <n v="190.69843749999998"/>
    <n v="38.736342810150354"/>
    <n v="1.4592901878914406"/>
    <n v="1.6314432989690721"/>
    <n v="1.3888888888888888"/>
    <n v="40.657773167821965"/>
    <n v="37.576585293667307"/>
    <n v="34.587353655691125"/>
    <n v="59.331489445318475"/>
    <n v="61.304068275493314"/>
    <n v="48.037991188459891"/>
    <n v="3529.0542763157891"/>
    <n v="3504.7717927631575"/>
    <n v="8759.0965254934199"/>
    <n v="12169.599184374998"/>
    <n v="1725.2704564144733"/>
    <n v="20928.695709868414"/>
    <n v="0.99311926605504586"/>
    <n v="16.86227524752892"/>
    <n v="16.746250417844092"/>
    <n v="-388.51973684210543"/>
    <n v="1618.832236842105"/>
    <n v="1230.3125"/>
    <n v="550.40296052631538"/>
    <n v="2161.14103618421"/>
    <n v="2711.5439967105253"/>
    <n v="12571.005635238482"/>
    <n v="60.06588183759073"/>
    <n v="2.4518449306488037"/>
    <n v="0.68383324146270752"/>
    <n v="7.2390475273132324"/>
    <n v="1.4033712823499129"/>
    <n v="6.4921207427978516"/>
    <n v="1.7676876783370972"/>
    <n v="0.37596812844276428"/>
    <n v="3.5858316421508789"/>
    <n v="3.5858316421508789"/>
    <n v="0.93485830483295818"/>
    <n v="2.7345225811004639"/>
    <n v="0.74674510955810547"/>
    <n v="0.37270450592041016"/>
    <n v="1.8180454969406128"/>
    <n v="1.8180454969406128"/>
    <n v="0.75319826533235179"/>
    <n v="0.81619548797607422"/>
    <n v="0.32041814923286438"/>
    <n v="0.56771370415898414"/>
    <n v="1.1964987516403198"/>
    <n v="0.56180667877197266"/>
    <n v="0.93333906882840845"/>
    <n v="38.024223377063471"/>
    <n v="15.476017916738789"/>
    <n v="2.9648572858154375E-2"/>
    <n v="53.529889866660419"/>
    <n v="0.18271034076891837"/>
    <n v="55.514842088197014"/>
    <n v="19.263118178924959"/>
    <n v="2.5686504872545197"/>
    <n v="0.78594900050130123"/>
    <n v="78.132559754877789"/>
    <n v="19.758724114268475"/>
    <n v="30.463147412632633"/>
    <n v="21.117112415009419"/>
    <n v="36.989014755941135"/>
    <n v="0.26782306992287103"/>
    <n v="88.837097653506063"/>
    <n v="1.6401779925478246"/>
    <n v="0.76460984990201963"/>
    <n v="1.2174899236843326"/>
    <n v="1.1660412474089028"/>
    <n v="-1.7894067625403129"/>
    <n v="0.25247335081241135"/>
    <n v="0.1324281597203186"/>
    <n v="0.40700418160477281"/>
    <n v="0.34699041651458612"/>
    <n v="0.69320192457370489"/>
    <n v="71.033629009473799"/>
    <n v="71.052122524030366"/>
    <n v="34.291020550276123"/>
    <n v="28.91098404141793"/>
    <n v="24.654405588858708"/>
    <n v="23.770601441047873"/>
    <n v="28.80398177151617"/>
    <n v="11.22992491320719"/>
    <n v="49.72659133573957"/>
    <n v="145.60910232067738"/>
    <n v="9.6926846510162061"/>
    <n v="195.33569365641694"/>
    <n v="0.38987404596653008"/>
    <x v="194"/>
    <x v="194"/>
    <x v="194"/>
    <n v="26.710860316680844"/>
    <n v="8.0331932657177685"/>
    <n v="3.3250613340365365"/>
    <n v="34.744053582398614"/>
    <n v="76.878940602983064"/>
    <n v="23.121059397016918"/>
    <n v="1.8536684919024822"/>
    <n v="1.6591656411164628"/>
    <n v="9.8871875018022291"/>
    <n v="-25.051694675564381"/>
    <n v="-1.8539942360844606"/>
    <n v="-1.8539942360844606"/>
    <n v="25.051694675564381"/>
    <n v="45.126120751211886"/>
    <n v="-9.6245800854445509"/>
    <n v="-23.079168828123613"/>
    <n v="117.20313390153915"/>
    <n v="60.000879361911196"/>
    <n v="0.67736142601698912"/>
    <n v="0.6031686912433788"/>
    <n v="0.55201879246136121"/>
    <n v="2.0718204911696794"/>
    <n v="1.5499118545192234"/>
    <n v="1.364443159577891"/>
    <n v="58.147910185519692"/>
    <x v="194"/>
    <n v="36.009372795759688"/>
    <n v="62.300949491497185"/>
    <n v="61.326070915502292"/>
    <n v="178.35480848414733"/>
    <n v="82.406353678686742"/>
    <n v="89.96294817986464"/>
    <n v="1.3747007728511738"/>
    <n v="2.1450866340107035"/>
    <n v="0.83005851260579377"/>
    <n v="63.890395717968744"/>
    <m/>
    <m/>
    <x v="194"/>
    <x v="194"/>
    <n v="58.297544607774988"/>
    <n v="5.4464682149961643"/>
    <n v="16.513761467889914"/>
    <n v="80.491625889857289"/>
    <n v="1.1181195415705079"/>
    <n v="58.717886631568085"/>
    <n v="83.57690074629933"/>
    <n v="209.28695709868416"/>
    <n v="19.16"/>
    <n v="27.96"/>
    <n v="5.0600000000000003E-3"/>
    <n v="47.125060000000005"/>
    <n v="3.4770000000000002E-2"/>
    <n v="38.799999999999997"/>
    <n v="63.3"/>
    <n v="0.88500000000000001"/>
    <n v="0.27078999999999998"/>
    <n v="103.25579"/>
    <n v="8.9269999999999996"/>
    <n v="50.4"/>
    <n v="70"/>
    <n v="25.136000000000003"/>
    <n v="0.182"/>
    <n v="145.71800000000002"/>
    <n v="43.6"/>
    <n v="43.3"/>
    <n v="108.215"/>
    <x v="194"/>
    <x v="174"/>
    <n v="258.56534399999998"/>
    <n v="-4.8000000000000043"/>
    <n v="20"/>
    <n v="15.199999999999989"/>
    <n v="155.30955399999999"/>
    <n v="60.06588183759073"/>
    <n v="0.46977348871231078"/>
    <n v="0.19119977431297303"/>
    <n v="3.6629580488204956E-4"/>
    <n v="0.66133955883016582"/>
    <n v="2.2573103822708133E-3"/>
    <n v="0.68586281919479375"/>
    <n v="0.23798782530426979"/>
    <n v="3.1734610033035279E-2"/>
    <n v="9.7100735037803643E-3"/>
    <n v="0.96529532803587914"/>
    <n v="0.24411083081483839"/>
    <n v="0.3763595352172851"/>
    <n v="0.2608931541442871"/>
    <n v="0.45698391611099248"/>
    <n v="3.308842804431915E-3"/>
    <n v="1.0975454482769966"/>
    <n v="0.35586123275756837"/>
    <n v="0.13874105861783029"/>
    <n v="0.61435138495564467"/>
    <n v="1.7989399890469264"/>
    <n v="0.11974909358024598"/>
    <n v="2.4132913740025708"/>
    <n v="0.33000158643722538"/>
    <n v="9.9246766686439503E-2"/>
    <n v="0.42924835312366483"/>
    <n v="76.878940602983093"/>
    <n v="23.121059397016925"/>
    <n v="1.4479960459666916"/>
    <n v="60.000879361911196"/>
    <n v="1.7519518151724049"/>
    <n v="72.59595066080648"/>
    <n v="1.3157459257255741"/>
    <n v="54.520806724773571"/>
    <n v="0.43620588944683081"/>
    <n v="97.388007706726469"/>
    <n v="107.14219873547873"/>
  </r>
  <r>
    <x v="1"/>
    <n v="420"/>
    <n v="4"/>
    <n v="3390"/>
    <x v="2"/>
    <x v="2"/>
    <n v="1"/>
    <n v="33"/>
    <m/>
    <n v="0"/>
    <x v="2"/>
    <n v="12.5"/>
    <n v="12"/>
    <n v="9.2222222222222214"/>
    <n v="0.5"/>
    <n v="2.7777777777777786"/>
    <n v="3.2777777777777786"/>
    <n v="2.468"/>
    <m/>
    <m/>
    <n v="3.4260000000000006"/>
    <m/>
    <n v="4.1920000000000002"/>
    <n v="3.7975000000000003"/>
    <m/>
    <m/>
    <m/>
    <x v="5"/>
    <x v="11"/>
    <n v="44.1"/>
    <m/>
    <n v="46"/>
    <n v="45.4"/>
    <n v="184.26588868449863"/>
    <n v="11575.951658937574"/>
    <n v="191.47913886733903"/>
    <n v="0"/>
    <n v="515.6"/>
    <n v="515.6"/>
    <x v="195"/>
    <n v="0.79561584202571556"/>
    <n v="1590.7392712550607"/>
    <n v="1941.4032388663964"/>
    <n v="9.2447773279352219E-2"/>
    <n v="3532.234957894736"/>
    <n v="1.3715742914979756"/>
    <n v="2821.2510121457485"/>
    <n v="5921.4392712550598"/>
    <n v="53.874736842105257"/>
    <n v="1.3612137651821863"/>
    <n v="8797.9262340080968"/>
    <n v="433.06999999999994"/>
    <n v="4192.0283400809712"/>
    <n v="7332.0647773279343"/>
    <n v="1767.5057894736842"/>
    <n v="9.4838663967611314"/>
    <n v="13301.08277327935"/>
    <n v="351.04608507422404"/>
    <n v="321.65403851937521"/>
    <n v="336.85682122015908"/>
    <n v="82.034116059379187"/>
    <n v="97.91266628108734"/>
    <n v="265.33573549257756"/>
    <n v="100.75896471949103"/>
    <n v="1.2204408817635268"/>
    <n v="2.0988700564971752"/>
    <n v="1.7490494296577945"/>
    <n v="45.034922371165386"/>
    <n v="32.067227402297313"/>
    <n v="31.516444274013317"/>
    <n v="54.962460368817069"/>
    <n v="67.304943389567526"/>
    <n v="55.123818882304654"/>
    <n v="2518.4048582995947"/>
    <n v="2892.9777327935221"/>
    <n v="6604.755829959513"/>
    <n v="7868.1537940890676"/>
    <n v="1193.3732388663964"/>
    <n v="14472.909624048581"/>
    <n v="1.14873417721519"/>
    <n v="17.400819349517281"/>
    <n v="19.988915898337893"/>
    <n v="302.84615384615381"/>
    <n v="3028.4615384615377"/>
    <n v="3331.3076923076915"/>
    <n v="1673.6234817813765"/>
    <n v="4439.0870445344117"/>
    <n v="6112.7105263157882"/>
    <n v="5674.9833900404847"/>
    <n v="39.211074603898425"/>
    <n v="2.3532798290252686"/>
    <n v="0.71705949306488037"/>
    <n v="6.0361881256103516"/>
    <n v="1.454069266612845"/>
    <n v="5.9166760444641113"/>
    <n v="2.2140617370605469"/>
    <n v="0.58882838487625122"/>
    <n v="3.1934289932250977"/>
    <n v="3.1934289932250977"/>
    <n v="1.1263481031136484"/>
    <n v="2.4482214450836182"/>
    <n v="0.78505849838256836"/>
    <n v="0.40594789385795593"/>
    <n v="1.9212944507598877"/>
    <n v="1.9212944507598877"/>
    <n v="0.72787638854172498"/>
    <n v="0.77696937322616577"/>
    <n v="0.27712798118591309"/>
    <n v="0.52718953209200436"/>
    <n v="1.1632463932037354"/>
    <n v="0.60627269744873047"/>
    <n v="0.8729799318811996"/>
    <n v="37.4345464028289"/>
    <n v="13.921016222960549"/>
    <n v="5.5803215130794375E-3"/>
    <n v="51.361142947302525"/>
    <n v="8.1151607537089082E-2"/>
    <n v="62.464239166352414"/>
    <n v="34.867115222359224"/>
    <n v="1.7204514663395125"/>
    <n v="4.3469395037098936E-2"/>
    <n v="99.09527525008825"/>
    <n v="10.602512612223624"/>
    <n v="32.909874738411375"/>
    <n v="29.764362539863779"/>
    <n v="33.958990650017633"/>
    <n v="0.18221299879845332"/>
    <n v="96.815440927091245"/>
    <n v="3.1822754868523817"/>
    <n v="-0.16284530878550033"/>
    <n v="1.5673895855099558"/>
    <n v="1.668646184234901"/>
    <n v="-2.111026030567217"/>
    <n v="1.3964065999599116"/>
    <n v="-0.36448233446396039"/>
    <n v="0.37187618284880697"/>
    <n v="0.55819322683979922"/>
    <n v="0.9044204141294937"/>
    <n v="72.884955931057519"/>
    <n v="63.034528143456349"/>
    <n v="33.992382230841464"/>
    <n v="27.104179198745182"/>
    <n v="35.18544666672004"/>
    <n v="30.743404414465676"/>
    <n v="19.567234442827669"/>
    <n v="8.0172507870486864"/>
    <n v="34.819581355782937"/>
    <n v="91.526015221463936"/>
    <n v="7.2350961259065825"/>
    <n v="126.34559657724688"/>
    <n v="0.40972835535209706"/>
    <x v="195"/>
    <x v="195"/>
    <x v="195"/>
    <n v="42.897004723524745"/>
    <n v="26.849864435310536"/>
    <n v="1.597661873745271"/>
    <n v="69.746869158835281"/>
    <n v="61.503842740001623"/>
    <n v="38.496157259998377"/>
    <n v="27.854655922492221"/>
    <n v="13.342640295583706"/>
    <n v="21.747111752815094"/>
    <n v="-29.554364427941039"/>
    <n v="5.1027526824954421"/>
    <n v="5.1027526824954457"/>
    <n v="29.554364427941039"/>
    <n v="47.314054925463779"/>
    <n v="14.634857658723671"/>
    <n v="19.004761438514969"/>
    <n v="27.25032132715863"/>
    <n v="21.568081567843134"/>
    <n v="0.68215728959883226"/>
    <n v="0.74065239578607756"/>
    <n v="0.5577208789361503"/>
    <n v="2.1315747684349513"/>
    <n v="1.5207513126562155"/>
    <n v="1.3050908008503204"/>
    <n v="54.364699279370399"/>
    <x v="195"/>
    <n v="31.701879526008526"/>
    <n v="62.274855691377653"/>
    <n v="43.174607892091728"/>
    <n v="155.14798965469677"/>
    <n v="121.43549032860781"/>
    <n v="99.99932395302055"/>
    <n v="1.5167968558682698"/>
    <n v="1.8232410731568127"/>
    <n v="0.78506380578271406"/>
    <n v="41.307807418967606"/>
    <m/>
    <m/>
    <x v="195"/>
    <x v="195"/>
    <n v="22.993731302173995"/>
    <n v="40.542968946674826"/>
    <n v="26.222222222222229"/>
    <n v="29.773306814703442"/>
    <n v="1.6013646221628928"/>
    <n v="73.427139408521057"/>
    <n v="87.979262340080979"/>
    <n v="144.7290962404858"/>
    <n v="19.96"/>
    <n v="24.36"/>
    <n v="1.16E-3"/>
    <n v="44.321159999999999"/>
    <n v="1.721E-2"/>
    <n v="35.4"/>
    <n v="74.3"/>
    <n v="0.67599999999999993"/>
    <n v="1.7080000000000001E-2"/>
    <n v="110.39308000000001"/>
    <n v="5.4340000000000002"/>
    <n v="52.6"/>
    <n v="92"/>
    <n v="22.178000000000001"/>
    <n v="0.11899999999999999"/>
    <n v="166.89699999999999"/>
    <n v="31.6"/>
    <n v="36.299999999999997"/>
    <n v="82.873999999999995"/>
    <x v="195"/>
    <x v="175"/>
    <n v="181.60064400000002"/>
    <n v="3.7999999999999972"/>
    <n v="38"/>
    <n v="41.799999999999983"/>
    <n v="71.207564000000005"/>
    <n v="39.211074603898432"/>
    <n v="0.46971465387344363"/>
    <n v="0.17467569251060486"/>
    <n v="7.001978225708007E-5"/>
    <n v="0.64446036616630553"/>
    <n v="1.0182599472522735E-3"/>
    <n v="0.78377785491943353"/>
    <n v="0.4374994899630546"/>
    <n v="2.1587579994201658E-2"/>
    <n v="5.4543767204284668E-4"/>
    <n v="1.2434103625487325"/>
    <n v="0.13303635332584382"/>
    <n v="0.41294077014923092"/>
    <n v="0.37347206234931951"/>
    <n v="0.42610468328952789"/>
    <n v="2.2863403964042662E-3"/>
    <n v="1.2148038561844825"/>
    <n v="0.24552232193946841"/>
    <n v="0.10059745717048645"/>
    <n v="0.43690305282592767"/>
    <n v="1.1484341254610919"/>
    <n v="9.078327371597289E-2"/>
    <n v="1.5853371782870198"/>
    <n v="0.53825553297996509"/>
    <n v="0.33690203279256814"/>
    <n v="0.87515756577253323"/>
    <n v="61.503842740001623"/>
    <n v="38.496157259998384"/>
    <n v="0.34192681573828732"/>
    <n v="21.568081567843144"/>
    <n v="0.94087681212071428"/>
    <n v="59.348687774883672"/>
    <n v="0.37053332210253731"/>
    <n v="23.372524607219773"/>
    <n v="0.57034349001817697"/>
    <n v="81.926929134307628"/>
    <n v="114.55017045409998"/>
  </r>
  <r>
    <x v="1"/>
    <n v="421"/>
    <n v="4"/>
    <s v="352HYB"/>
    <x v="0"/>
    <x v="2"/>
    <n v="1"/>
    <n v="32"/>
    <m/>
    <n v="0"/>
    <x v="2"/>
    <n v="11"/>
    <n v="10.7"/>
    <n v="7.8"/>
    <n v="0.30000000000000071"/>
    <n v="2.8999999999999995"/>
    <n v="3.2"/>
    <n v="3.1579999999999999"/>
    <m/>
    <m/>
    <n v="3.1579999999999999"/>
    <m/>
    <n v="4.1579999999999995"/>
    <n v="4.0720000000000001"/>
    <m/>
    <m/>
    <m/>
    <x v="1"/>
    <x v="12"/>
    <n v="45.2"/>
    <m/>
    <n v="50.8"/>
    <n v="38.700000000000003"/>
    <n v="166.86160745154828"/>
    <n v="10482.579903321166"/>
    <n v="260.52798649626237"/>
    <n v="10"/>
    <n v="414.7"/>
    <n v="460.77777777777777"/>
    <x v="196"/>
    <n v="0.87037164526535882"/>
    <n v="1670.4356275303642"/>
    <n v="2180.4923076923073"/>
    <n v="5.5787449392712546E-2"/>
    <n v="3850.9837226720647"/>
    <n v="1.1763182186234817"/>
    <n v="3140.036437246963"/>
    <n v="5188.2327935222665"/>
    <n v="93.563522267206466"/>
    <n v="5.190623684210526"/>
    <n v="8427.0233767206464"/>
    <n v="515.87451417004047"/>
    <n v="3490.700404858299"/>
    <n v="6439.4655870445331"/>
    <n v="1335.7906275303642"/>
    <n v="0.71726720647773279"/>
    <n v="11266.673886639675"/>
    <n v="305.06931026990543"/>
    <n v="202.83217927993064"/>
    <n v="255.71345392991762"/>
    <n v="97.973387314439918"/>
    <n v="25.047426257952566"/>
    <n v="200.51603238866394"/>
    <n v="89.373770965876176"/>
    <n v="1.3053435114503815"/>
    <n v="1.6522842639593909"/>
    <n v="1.8447488584474885"/>
    <n v="43.376855053838206"/>
    <n v="37.261513311108196"/>
    <n v="30.982528117705311"/>
    <n v="56.621696291651389"/>
    <n v="61.566612095257454"/>
    <n v="57.154983376954085"/>
    <n v="3299.4291497975705"/>
    <n v="3594.3056680161935"/>
    <n v="8729.7794736842097"/>
    <n v="8610.4705217004048"/>
    <n v="1836.0446558704452"/>
    <n v="17340.249995384616"/>
    <n v="1.0893719806763285"/>
    <n v="19.027575442544173"/>
    <n v="20.728107547312614"/>
    <n v="-159.39271255060748"/>
    <n v="1593.927125506073"/>
    <n v="1434.5344129554669"/>
    <n v="191.27125506072844"/>
    <n v="2845.1599190283396"/>
    <n v="3036.431174089068"/>
    <n v="8913.2266186639699"/>
    <n v="51.40194992019358"/>
    <n v="2.1935281753540039"/>
    <n v="0.83915251493453979"/>
    <n v="5.6532268524169922"/>
    <n v="1.4267078213441777"/>
    <n v="6.9096255302429199"/>
    <n v="2.3561677932739258"/>
    <n v="0.55455613136291504"/>
    <n v="3.5139966011047363"/>
    <n v="3.5139966011047363"/>
    <n v="1.2605448315590013"/>
    <n v="2.2912166118621826"/>
    <n v="0.76857882738113403"/>
    <n v="0.49632835388183594"/>
    <n v="2.1122472286224365"/>
    <n v="2.1122472286224365"/>
    <n v="0.7723666241560746"/>
    <n v="0.75125163793563843"/>
    <n v="0.43403500318527222"/>
    <n v="0.59162020751850952"/>
    <n v="1.2759242057800293"/>
    <n v="0.61325192451477051"/>
    <n v="0.93141804241021142"/>
    <n v="36.641476141030004"/>
    <n v="18.29765603795418"/>
    <n v="3.1537910693473659E-3"/>
    <n v="54.942285970053526"/>
    <n v="8.1279183950906816E-2"/>
    <n v="73.984527231478964"/>
    <n v="28.771663065859176"/>
    <n v="3.2878189923435084"/>
    <n v="0.18239833983929535"/>
    <n v="106.22640762952093"/>
    <n v="11.819802565027295"/>
    <n v="26.828784239048414"/>
    <n v="31.960893546965433"/>
    <n v="28.215200510208373"/>
    <n v="1.5150456690643481E-2"/>
    <n v="87.020028752912864"/>
    <n v="3.4189414439644938"/>
    <n v="-1.3718842054720051"/>
    <n v="1.1061290614779082"/>
    <n v="2.4895367393632641"/>
    <n v="-3.3682673566021819"/>
    <n v="0.69826713519366634"/>
    <n v="0.22780217722187551"/>
    <n v="0.49937005724136274"/>
    <n v="0.3888875707192111"/>
    <n v="1.1912911618427868"/>
    <n v="66.690847484943689"/>
    <n v="69.647961257910623"/>
    <n v="30.830585353202792"/>
    <n v="33.303412326031321"/>
    <n v="27.085226459134599"/>
    <n v="36.728203845710169"/>
    <n v="24.78701553038016"/>
    <n v="15.600544720662507"/>
    <n v="51.647139438118764"/>
    <n v="109.86307761792943"/>
    <n v="11.259579187076101"/>
    <n v="161.51021705604819"/>
    <n v="0.62938374737134961"/>
    <x v="196"/>
    <x v="196"/>
    <x v="196"/>
    <n v="49.197511701098804"/>
    <n v="13.171118345196669"/>
    <n v="3.7352569775550211"/>
    <n v="62.368630046295472"/>
    <n v="78.881821942505539"/>
    <n v="21.118178057494465"/>
    <n v="7.1425383478950835"/>
    <n v="2.0417687086682541"/>
    <n v="16.360348826302925"/>
    <n v="-47.155742992430547"/>
    <n v="-3.1892304811062555"/>
    <n v="-3.1892304811062573"/>
    <n v="47.155742992430547"/>
    <n v="63.737303943150295"/>
    <n v="-11.084623345567532"/>
    <n v="-24.213816910006926"/>
    <n v="55.283809426527256"/>
    <n v="34.229295480014343"/>
    <n v="0.69106301047417273"/>
    <n v="0.81579085491641712"/>
    <n v="0.55655616700282518"/>
    <n v="2.0645119181899818"/>
    <n v="1.5451813708896651"/>
    <n v="1.3877604273355468"/>
    <n v="49.65597683996608"/>
    <x v="196"/>
    <n v="32.898443309767437"/>
    <n v="53.312234226719852"/>
    <n v="54.555047466719486"/>
    <n v="189.05248115839748"/>
    <n v="100.5720813472084"/>
    <n v="119.11649576723811"/>
    <n v="1.1602747353081064"/>
    <n v="2.3427652701544952"/>
    <n v="0.64523290618202067"/>
    <n v="45.204970238927118"/>
    <m/>
    <m/>
    <x v="196"/>
    <x v="196"/>
    <n v="54.221908149530343"/>
    <n v="7.6103661294369314"/>
    <n v="29.090909090909093"/>
    <n v="50.320645138658527"/>
    <n v="1.1157680465275397"/>
    <n v="60.303207196064953"/>
    <n v="84.270233767206463"/>
    <n v="173.40249995384619"/>
    <n v="20.96"/>
    <n v="27.360000000000003"/>
    <n v="6.9999999999999999E-4"/>
    <n v="48.320700000000002"/>
    <n v="1.4760000000000001E-2"/>
    <n v="39.4"/>
    <n v="65.099999999999994"/>
    <n v="1.1739999999999999"/>
    <n v="6.5129999999999993E-2"/>
    <n v="105.73913"/>
    <n v="6.4730000000000008"/>
    <n v="43.8"/>
    <n v="80.8"/>
    <n v="16.761000000000003"/>
    <n v="8.9999999999999993E-3"/>
    <n v="141.37"/>
    <n v="41.4"/>
    <n v="45.1"/>
    <n v="109.53800000000001"/>
    <x v="196"/>
    <x v="176"/>
    <n v="217.57895600000001"/>
    <n v="-2"/>
    <n v="19.999999999999993"/>
    <n v="18"/>
    <n v="111.839826"/>
    <n v="51.401949920193566"/>
    <n v="0.45976350555419926"/>
    <n v="0.22959212808609011"/>
    <n v="3.957258796691894E-5"/>
    <n v="0.68939520622825634"/>
    <n v="1.0198607282638551E-3"/>
    <n v="0.92833011054992665"/>
    <n v="0.36101604151725769"/>
    <n v="4.1254320096969603E-2"/>
    <n v="2.2886659862995148E-3"/>
    <n v="1.3328891381504533"/>
    <n v="0.14831045128583908"/>
    <n v="0.3366375263929367"/>
    <n v="0.40103330993652342"/>
    <n v="0.35403375798940667"/>
    <n v="1.9010225057601929E-4"/>
    <n v="1.0918946965694427"/>
    <n v="0.31101817810535431"/>
    <n v="0.1957497864365578"/>
    <n v="0.64804894291162496"/>
    <n v="1.3785207097601511"/>
    <n v="0.14128097836971287"/>
    <n v="2.0265696526717756"/>
    <n v="0.61731193244457239"/>
    <n v="0.16526625508069989"/>
    <n v="0.7825781875252722"/>
    <n v="78.881821942505553"/>
    <n v="21.118178057494461"/>
    <n v="0.69368051452132229"/>
    <n v="34.229295480014336"/>
    <n v="1.3371744464435191"/>
    <n v="65.98216077501327"/>
    <n v="0.93467495610233287"/>
    <n v="46.121037827152016"/>
    <n v="0.40249949034118637"/>
    <n v="97.0006788418996"/>
    <n v="107.36317684080076"/>
  </r>
  <r>
    <x v="1"/>
    <n v="422"/>
    <n v="4"/>
    <n v="3335"/>
    <x v="5"/>
    <x v="0"/>
    <n v="0"/>
    <n v="32.5"/>
    <m/>
    <n v="0"/>
    <x v="2"/>
    <n v="9.1999999999999993"/>
    <n v="8"/>
    <n v="4.5999999999999996"/>
    <n v="1.1999999999999993"/>
    <n v="3.4000000000000004"/>
    <n v="4.5999999999999996"/>
    <n v="1.0299999999999998"/>
    <m/>
    <m/>
    <n v="1.6659999999999999"/>
    <m/>
    <n v="2.1920000000000002"/>
    <n v="4.9879999999999995"/>
    <m/>
    <m/>
    <m/>
    <x v="3"/>
    <x v="11"/>
    <n v="32.200000000000003"/>
    <m/>
    <n v="24.6"/>
    <n v="8"/>
    <n v="54.692757204672667"/>
    <n v="3435.9083931119462"/>
    <n v="224.12157185064939"/>
    <n v="0"/>
    <n v="215.6"/>
    <n v="215.6"/>
    <x v="197"/>
    <n v="0.30766610324847155"/>
    <n v="760.90422778257107"/>
    <n v="642.01294219154431"/>
    <n v="0"/>
    <n v="1402.9171699741153"/>
    <n v="0.68447411561691107"/>
    <n v="2106.0742018981878"/>
    <n v="3252.5258843830889"/>
    <n v="20.890897325280413"/>
    <n v="2.9179318377911989"/>
    <n v="5382.4089154443482"/>
    <n v="177.57262726488349"/>
    <n v="2377.8257118205347"/>
    <n v="4500.8843830888691"/>
    <n v="573.1409188955995"/>
    <n v="1.5286022433132007"/>
    <n v="7453.3796160483162"/>
    <n v="265.29944969801551"/>
    <n v="147.92647861456913"/>
    <n v="208.63663607152415"/>
    <n v="89.677998274374445"/>
    <n v="19.410822137310497"/>
    <n v="174.03419614610297"/>
    <n v="89.168464193270012"/>
    <n v="0.84375"/>
    <n v="1.5443548387096777"/>
    <n v="1.8928571428571428"/>
    <n v="54.237288135593232"/>
    <n v="39.128840543032574"/>
    <n v="31.902651338202286"/>
    <n v="45.762711864406782"/>
    <n v="60.428814225731763"/>
    <n v="60.387161461597181"/>
    <n v="2683.5461604831748"/>
    <n v="2199.4887834339947"/>
    <n v="5677.0588869715266"/>
    <n v="4103.4996781248274"/>
    <n v="794.02394305435723"/>
    <n v="9780.558565096353"/>
    <n v="0.81962025316455689"/>
    <n v="27.437555254358191"/>
    <n v="22.488375983793585"/>
    <n v="-577.47195858498708"/>
    <n v="1053.0371009490941"/>
    <n v="475.56514236410658"/>
    <n v="-305.72044866264014"/>
    <n v="2301.3955996548743"/>
    <n v="1995.6751509922342"/>
    <n v="4398.1496496520049"/>
    <n v="44.968287039838167"/>
    <n v="1.3789671659469604"/>
    <n v="0.48575931787490845"/>
    <n v="7.2074003219604492"/>
    <n v="0.97021103208347914"/>
    <n v="5.292142391204834"/>
    <n v="0.92584800720214844"/>
    <n v="0.3301367461681366"/>
    <n v="3.3849861621856689"/>
    <n v="3.3849861621856689"/>
    <n v="0.57674463630820783"/>
    <n v="2.4009130001068115"/>
    <n v="0.75389790534973145"/>
    <n v="0.1812443733215332"/>
    <n v="1.8285620212554932"/>
    <n v="1.8285620212554932"/>
    <n v="0.49094730745803844"/>
    <n v="0.42637842893600464"/>
    <n v="0.25127682089805603"/>
    <n v="0.39154284158213065"/>
    <n v="0.87089508771896362"/>
    <n v="0.66235411167144775"/>
    <n v="0.5926583274349092"/>
    <n v="10.492619465423925"/>
    <n v="3.1186376886582758"/>
    <n v="0"/>
    <n v="13.6112571540822"/>
    <n v="3.6223344829386939E-2"/>
    <n v="19.499046028472922"/>
    <n v="10.737783122978737"/>
    <n v="0.70715398361715798"/>
    <n v="9.8771588931242049E-2"/>
    <n v="31.042754724000059"/>
    <n v="4.2633642926338"/>
    <n v="17.926378234282353"/>
    <n v="8.1575996940561755"/>
    <n v="10.480237171199681"/>
    <n v="2.7951440077284673E-2"/>
    <n v="36.592166539615491"/>
    <n v="1.162099837994524"/>
    <n v="0.39638655825824515"/>
    <n v="0.79244515122528592"/>
    <n v="0.6004284375365998"/>
    <n v="-0.11233341387075489"/>
    <n v="0.50794302895469745"/>
    <n v="-0.18429881635161152"/>
    <n v="0.29722203296660543"/>
    <n v="0.55068248504563744"/>
    <n v="0.45506122806533256"/>
    <n v="77.087805679117935"/>
    <n v="62.813517040733636"/>
    <n v="48.989660710236599"/>
    <n v="22.912194320882069"/>
    <n v="34.590303658447695"/>
    <n v="22.29329516530424"/>
    <n v="11.442061958840634"/>
    <n v="5.5268054910222704"/>
    <n v="22.228117684339196"/>
    <n v="35.737177121352609"/>
    <n v="5.2592502344762897"/>
    <n v="57.965294805691805"/>
    <n v="0.48302530705595603"/>
    <x v="197"/>
    <x v="197"/>
    <x v="197"/>
    <n v="8.0569840696322874"/>
    <n v="5.2109776319564665"/>
    <n v="1.5461559497439803"/>
    <n v="13.267961701588753"/>
    <n v="60.725107976966164"/>
    <n v="39.274892023033843"/>
    <n v="3.8558602439993308"/>
    <n v="6.484316275441719"/>
    <n v="2.6307942030339051"/>
    <n v="-1.5726677941905685"/>
    <n v="2.5801834289225614"/>
    <n v="2.5801834289225614"/>
    <n v="1.5726677941905685"/>
    <n v="8.0653576174656205"/>
    <n v="24.029014177060414"/>
    <n v="49.514383118812752"/>
    <n v="26.922540081691746"/>
    <n v="46.445964213483364"/>
    <n v="0.32343658498161337"/>
    <n v="0.31620302637395331"/>
    <n v="0.30361740550269373"/>
    <n v="2.9996947690337303"/>
    <n v="1.8239693747463646"/>
    <n v="1.6169932901086026"/>
    <n v="41.95567820399225"/>
    <x v="197"/>
    <m/>
    <n v="70.79235414708684"/>
    <m/>
    <n v="135.36526180195216"/>
    <n v="79.104525305824808"/>
    <n v="92.185057512972193"/>
    <n v="1.0187009189731968"/>
    <n v="1.1704109260788069"/>
    <n v="0.81780922601653072"/>
    <m/>
    <m/>
    <m/>
    <x v="197"/>
    <x v="197"/>
    <n v="51.470638098426178"/>
    <n v="36.171926033788196"/>
    <n v="50"/>
    <n v="75.33482566424027"/>
    <n v="1.0776218423147981"/>
    <m/>
    <n v="53.824089154443477"/>
    <n v="97.805585650963536"/>
    <n v="8.9599999999999991"/>
    <n v="7.56"/>
    <n v="0"/>
    <n v="16.52"/>
    <n v="8.0600000000000012E-3"/>
    <n v="24.8"/>
    <n v="38.299999999999997"/>
    <n v="0.246"/>
    <n v="3.4360000000000002E-2"/>
    <n v="63.38036000000001"/>
    <n v="2.0910000000000002"/>
    <n v="28"/>
    <n v="53"/>
    <n v="6.7489999999999997"/>
    <n v="1.7999999999999999E-2"/>
    <n v="87.766999999999996"/>
    <n v="31.6"/>
    <n v="25.9"/>
    <n v="66.849999999999994"/>
    <x v="197"/>
    <x v="177"/>
    <n v="115.170610891"/>
    <n v="-6.8000000000000007"/>
    <n v="12.399999999999999"/>
    <n v="5.5999999999999943"/>
    <n v="51.790250890999985"/>
    <n v="44.96828703983816"/>
    <n v="0.12355545806884764"/>
    <n v="3.6723404431343074E-2"/>
    <n v="0"/>
    <n v="0.16027886250019072"/>
    <n v="4.2654667673110971E-4"/>
    <n v="0.22961030578613281"/>
    <n v="0.12644237378239631"/>
    <n v="8.327065958976745E-3"/>
    <n v="1.1630812453269958E-3"/>
    <n v="0.3655428267728329"/>
    <n v="5.0203090832233434E-2"/>
    <n v="0.21109141349792482"/>
    <n v="9.6059517860412599E-2"/>
    <n v="0.12340965081453323"/>
    <n v="3.2914116382598872E-4"/>
    <n v="0.43088972333669662"/>
    <n v="0.13473558354377746"/>
    <n v="6.5080696612596509E-2"/>
    <n v="0.26174638959765434"/>
    <n v="0.42082182660551365"/>
    <n v="6.1930109441280377E-2"/>
    <n v="0.68256821620316799"/>
    <n v="9.4874722242355353E-2"/>
    <n v="6.1361677169799803E-2"/>
    <n v="0.15623639941215517"/>
    <n v="60.725107976966164"/>
    <n v="39.274892023033829"/>
    <n v="0.31702538943033509"/>
    <n v="46.445964213483357"/>
    <n v="0.52228935370297724"/>
    <n v="76.518264593134319"/>
    <n v="0.25167849286647137"/>
    <n v="36.872284248225043"/>
    <n v="0.27061086083650587"/>
    <n v="124.11175482886281"/>
    <n v="168.73128305276845"/>
  </r>
  <r>
    <x v="1"/>
    <n v="423"/>
    <n v="4"/>
    <n v="3390"/>
    <x v="2"/>
    <x v="0"/>
    <n v="0"/>
    <n v="33"/>
    <m/>
    <n v="0"/>
    <x v="5"/>
    <n v="9.6999999999999993"/>
    <n v="8.3000000000000007"/>
    <n v="4.7"/>
    <n v="1.3999999999999986"/>
    <n v="3.6000000000000005"/>
    <n v="4.9999999999999991"/>
    <n v="1.216"/>
    <m/>
    <m/>
    <n v="2.1380000000000003"/>
    <m/>
    <n v="2.7159999999999997"/>
    <n v="2.92"/>
    <m/>
    <m/>
    <m/>
    <x v="6"/>
    <x v="7"/>
    <n v="31.7"/>
    <m/>
    <n v="36.5"/>
    <n v="9.1999999999999993"/>
    <n v="29.538891300925176"/>
    <n v="1855.6922293067214"/>
    <n v="151.32776831345825"/>
    <n v="30"/>
    <n v="58.7"/>
    <n v="83.857142857142861"/>
    <x v="198"/>
    <n v="7.7551085771174783E-2"/>
    <n v="963.52894736842086"/>
    <n v="998.06403508771905"/>
    <n v="0"/>
    <n v="1961.5929824561399"/>
    <n v="0.54565438596491223"/>
    <n v="2123.9078947368416"/>
    <n v="3807.4934210526312"/>
    <n v="6.5616666666666656"/>
    <m/>
    <n v="5937.9629824561389"/>
    <n v="103.7779385964912"/>
    <n v="2296.583333333333"/>
    <n v="5111.1929824561394"/>
    <n v="235.01127192982452"/>
    <n v="2.4174561403508772"/>
    <n v="7645.2050438596489"/>
    <n v="265.09133333333324"/>
    <n v="121.94586152882214"/>
    <n v="195.98662280701754"/>
    <n v="77.358596491228056"/>
    <n v="12.333959899749386"/>
    <n v="187.29529239766083"/>
    <n v="93.121397243107722"/>
    <n v="1.0358422939068099"/>
    <n v="1.7926829268292686"/>
    <n v="2.225563909774436"/>
    <n v="49.119718309859159"/>
    <n v="35.768291264394556"/>
    <n v="30.039525691699602"/>
    <n v="50.880281690140841"/>
    <n v="64.121205071536593"/>
    <n v="66.85488424618859"/>
    <n v="1485.0087719298244"/>
    <n v="2926.8486842105258"/>
    <n v="4810.1333552631568"/>
    <n v="766.93278026315784"/>
    <n v="398.27589912280695"/>
    <n v="5577.0661355263146"/>
    <n v="1.9709302325581393"/>
    <n v="26.627060462313889"/>
    <n v="52.48007846932795"/>
    <n v="638.89912280701719"/>
    <n v="880.64473684210543"/>
    <n v="1519.5438596491231"/>
    <n v="811.5745614035086"/>
    <n v="2184.3442982456136"/>
    <n v="2995.9188596491222"/>
    <n v="-360.89684692982428"/>
    <n v="-6.471087811401147"/>
    <n v="1.3968684673309326"/>
    <n v="0.5595473051071167"/>
    <m/>
    <n v="0.97083710134029388"/>
    <n v="6.9399838447570801"/>
    <n v="1.0929450988769531"/>
    <n v="0.30470174551010132"/>
    <n v="3.804023265838623"/>
    <n v="3.804023265838623"/>
    <n v="0.59050980251210095"/>
    <n v="2.146946907043457"/>
    <n v="0.71772223711013794"/>
    <n v="0.19763368368148804"/>
    <n v="1.8644537925720215"/>
    <n v="1.8644537925720215"/>
    <n v="0.4056304179632616"/>
    <n v="0.41558957099914551"/>
    <n v="0.4061291515827179"/>
    <n v="0.45195003166882236"/>
    <n v="1.0294351577758789"/>
    <n v="0.9242517352104187"/>
    <n v="0.53136316082371071"/>
    <n v="13.459232039395129"/>
    <n v="5.5846404115766797"/>
    <n v="0"/>
    <n v="19.043872450971808"/>
    <n v="3.7868326234173355E-2"/>
    <n v="23.213147240186988"/>
    <n v="11.601498914129639"/>
    <n v="0.24960732662677759"/>
    <n v="0"/>
    <n v="35.064253480943407"/>
    <n v="2.2280572428908259"/>
    <n v="16.483089277098575"/>
    <n v="10.101438971297782"/>
    <n v="4.3816765724673594"/>
    <n v="4.5072352692537142E-2"/>
    <n v="31.011277173556252"/>
    <n v="1.0680254019981066"/>
    <n v="-0.28949830767051105"/>
    <n v="0.41266912836498082"/>
    <n v="0.65026101338612396"/>
    <n v="-0.48071842593488662"/>
    <n v="0.40112390017019728"/>
    <n v="-0.10714713877370409"/>
    <n v="0.41493009372529244"/>
    <n v="0.49978138656032517"/>
    <n v="0.61283651392537264"/>
    <n v="70.674869693890983"/>
    <n v="66.201743758220275"/>
    <n v="53.151920138116516"/>
    <n v="29.325130306109017"/>
    <n v="33.086399288194684"/>
    <n v="32.573437445883137"/>
    <n v="6.1715415845628367"/>
    <n v="11.88678572929415"/>
    <n v="21.739399222424424"/>
    <n v="7.8950756765369734"/>
    <n v="3.6810719085674397"/>
    <n v="29.634474898961397"/>
    <n v="1.9260642687763976"/>
    <x v="198"/>
    <x v="198"/>
    <x v="198"/>
    <n v="17.041605655624153"/>
    <n v="-0.28528681516451115"/>
    <n v="-59.734992119411757"/>
    <n v="16.756318840459642"/>
    <n v="101.70256258478241"/>
    <n v="-1.7025625847824071"/>
    <n v="4.8451290259719322"/>
    <n v="10.311547692535738"/>
    <n v="-1.7853467579963684"/>
    <n v="-6.7300579630884148"/>
    <n v="1.5000599428318573"/>
    <n v="1.5000599428318573"/>
    <n v="6.730057963088413"/>
    <n v="28.992440764073663"/>
    <n v="12.92988047436622"/>
    <n v="-525.80766551263332"/>
    <n v="0"/>
    <n v="0"/>
    <n v="0.36638082863035693"/>
    <n v="0.33573302540914707"/>
    <n v="0.25322441639970206"/>
    <n v="2.6498032251566723"/>
    <n v="1.758867188571829"/>
    <n v="1.6018613991906463"/>
    <n v="13.751545375762008"/>
    <x v="198"/>
    <m/>
    <n v="25.879749274384363"/>
    <m/>
    <n v="126.20274702914999"/>
    <n v="100.66349888797343"/>
    <n v="118.26263652527305"/>
    <n v="1.1068447400818362"/>
    <n v="1.0857412179694568"/>
    <n v="0.6068884122643069"/>
    <m/>
    <m/>
    <m/>
    <x v="198"/>
    <x v="198"/>
    <n v="102.45905134565893"/>
    <n v="62.558344004497322"/>
    <n v="51.546391752577314"/>
    <n v="0"/>
    <n v="-2.4544613474447758"/>
    <m/>
    <n v="59.379629824561391"/>
    <n v="55.770661355263144"/>
    <n v="11.16"/>
    <n v="11.559999999999999"/>
    <n v="0"/>
    <n v="22.72"/>
    <n v="6.320000000000001E-3"/>
    <n v="24.6"/>
    <n v="44.1"/>
    <n v="7.5999999999999998E-2"/>
    <n v="0"/>
    <n v="68.775999999999996"/>
    <n v="1.202"/>
    <n v="26.6"/>
    <n v="59.2"/>
    <n v="2.722"/>
    <n v="2.8000000000000004E-2"/>
    <n v="88.55"/>
    <n v="17.2"/>
    <n v="33.9"/>
    <n v="55.713000000000001"/>
    <x v="198"/>
    <x v="178"/>
    <n v="64.595939999999999"/>
    <n v="7.4000000000000021"/>
    <n v="10.200000000000003"/>
    <n v="17.600000000000009"/>
    <n v="-4.1800599999999974"/>
    <n v="-6.471087811401147"/>
    <n v="0.15589052095413208"/>
    <n v="6.4683668470382691E-2"/>
    <n v="0"/>
    <n v="0.22057418942451479"/>
    <n v="4.3860697898864755E-4"/>
    <n v="0.2688644943237305"/>
    <n v="0.13437346976995468"/>
    <n v="2.8910576820373531E-3"/>
    <n v="0"/>
    <n v="0.40612902177572252"/>
    <n v="2.5806301822662352E-2"/>
    <n v="0.19091411507129669"/>
    <n v="0.11699914073944093"/>
    <n v="5.0750432233810427E-2"/>
    <n v="5.2204706192016614E-4"/>
    <n v="0.35918573510646817"/>
    <n v="7.1481406211853019E-2"/>
    <n v="0.13767778238654135"/>
    <n v="0.25179492114365098"/>
    <n v="9.1444107404136665E-2"/>
    <n v="4.2635732545256606E-2"/>
    <n v="0.34323902854778771"/>
    <n v="0.19738308811187749"/>
    <n v="-3.3043126165866743E-3"/>
    <n v="0.19407877549529079"/>
    <n v="101.70256258478243"/>
    <n v="-1.7025625847824104"/>
    <n v="-6.2889993227934815E-2"/>
    <n v="-18.322506474283099"/>
    <n v="0.12266483912327292"/>
    <n v="35.737439195727944"/>
    <n v="-1.5946706558680468E-2"/>
    <n v="-4.6459479349272996"/>
    <n v="0.13861154568195339"/>
    <n v="134.14187376902967"/>
    <n v="188.19520691833736"/>
  </r>
  <r>
    <x v="1"/>
    <n v="424"/>
    <n v="4"/>
    <s v="352HYB"/>
    <x v="0"/>
    <x v="0"/>
    <n v="0"/>
    <n v="33"/>
    <m/>
    <n v="0"/>
    <x v="6"/>
    <n v="9.6"/>
    <n v="9.1"/>
    <n v="6.1"/>
    <n v="0.5"/>
    <n v="3"/>
    <n v="3.5"/>
    <n v="2.044"/>
    <m/>
    <m/>
    <n v="2.0179999999999998"/>
    <m/>
    <n v="2.88"/>
    <n v="2.702"/>
    <m/>
    <m/>
    <m/>
    <x v="6"/>
    <x v="7"/>
    <n v="32.1"/>
    <m/>
    <n v="40"/>
    <n v="8.6"/>
    <n v="40.67543017608206"/>
    <n v="2555.3118745218271"/>
    <n v="160.23770114942528"/>
    <n v="40"/>
    <n v="95.7"/>
    <n v="159.5"/>
    <x v="199"/>
    <n v="0.12546608367053944"/>
    <n v="1113.7565789473681"/>
    <n v="1356.5814144736839"/>
    <n v="0"/>
    <n v="2470.337993421052"/>
    <n v="5.6092537006578933"/>
    <n v="2233.988486842105"/>
    <n v="4994.0974506578932"/>
    <n v="52.450164473684204"/>
    <n v="3.2400927220394733"/>
    <n v="7283.7761946957216"/>
    <n v="176.45271381578942"/>
    <n v="2428.2483552631575"/>
    <n v="5261.2047697368416"/>
    <n v="440.40331003289464"/>
    <m/>
    <n v="8129.8564350328934"/>
    <n v="320.89588008497799"/>
    <n v="60.43430288122655"/>
    <n v="195.15580833144278"/>
    <n v="74.682127192982463"/>
    <n v="13.875704887218035"/>
    <n v="242.50106907894727"/>
    <n v="19.079094219924887"/>
    <n v="1.2180232558139537"/>
    <n v="2.2355072463768111"/>
    <n v="2.166666666666667"/>
    <n v="45.085190039318476"/>
    <n v="30.67074587586816"/>
    <n v="29.868280881313407"/>
    <n v="54.914809960681524"/>
    <n v="68.564674657284968"/>
    <n v="64.71460857617906"/>
    <n v="2913.8980263157891"/>
    <n v="4265.6229440789466"/>
    <n v="7568.3644736842089"/>
    <n v="1241.2192203124996"/>
    <n v="388.84350328947357"/>
    <n v="8809.5836939967085"/>
    <n v="1.4638888888888888"/>
    <n v="33.076455455000279"/>
    <n v="48.420255624403183"/>
    <n v="-679.90953947368416"/>
    <n v="728.4745065789466"/>
    <n v="48.56496710526244"/>
    <n v="-485.64967105263167"/>
    <n v="995.58182565789502"/>
    <n v="509.93215460526335"/>
    <n v="1525.8074993009868"/>
    <n v="17.319859283938111"/>
    <n v="1.3812142610549927"/>
    <n v="0.67409998178482056"/>
    <n v="7.2494478225708008"/>
    <n v="0.99290379838893483"/>
    <n v="5.6735324859619141"/>
    <n v="1.0388146638870239"/>
    <n v="0.28477692604064941"/>
    <n v="2.5765922069549561"/>
    <n v="2.5765922069549561"/>
    <n v="0.53356867347958559"/>
    <n v="2.0443847179412842"/>
    <n v="0.66026675701141357"/>
    <n v="0.17721769213676453"/>
    <n v="1.4138318300247192"/>
    <n v="1.4138318300247192"/>
    <n v="0.38848489846174966"/>
    <n v="0.39104524254798889"/>
    <n v="0.29993787407875061"/>
    <n v="0.34848104691557447"/>
    <n v="1.0419267416000366"/>
    <n v="0.5620352029800415"/>
    <n v="0.44618352121885446"/>
    <n v="15.383364701859255"/>
    <n v="9.1447150678633644"/>
    <n v="0"/>
    <n v="24.52807976972262"/>
    <n v="0.31824283092684647"/>
    <n v="23.206999990863622"/>
    <n v="14.222037203457987"/>
    <n v="1.3514268503640041"/>
    <n v="8.3483976574183771E-2"/>
    <n v="38.863948021259802"/>
    <n v="3.6073723156426682"/>
    <n v="16.032916667479039"/>
    <n v="9.3237856715170064"/>
    <n v="6.2265621777275122"/>
    <n v="0"/>
    <n v="31.583264516723556"/>
    <n v="0.95572455010247881"/>
    <n v="-0.52004882175258893"/>
    <n v="0.24328223265520471"/>
    <n v="0.52157568593362447"/>
    <n v="-0.51243452309889881"/>
    <n v="0.33848814237297481"/>
    <n v="-0.34987510942435573"/>
    <n v="0.59445480524544292"/>
    <n v="0.61283393842621059"/>
    <n v="0.58154020661937655"/>
    <n v="62.71736249344896"/>
    <n v="59.713439247522317"/>
    <n v="50.763962854408227"/>
    <n v="37.28263750655104"/>
    <n v="36.594422151033356"/>
    <n v="29.521285447170914"/>
    <n v="11.394659604607639"/>
    <n v="12.794218774685804"/>
    <n v="26.374315752281138"/>
    <n v="12.932594978315405"/>
    <n v="2.185437372987697"/>
    <n v="39.306910730596542"/>
    <n v="1.122825886743666"/>
    <x v="199"/>
    <x v="199"/>
    <x v="199"/>
    <n v="11.812340386255983"/>
    <n v="1.4278184287721825"/>
    <n v="8.2729989669720929"/>
    <n v="13.240158815028165"/>
    <n v="89.216002249523285"/>
    <n v="10.78399775047672"/>
    <n v="-1.017613413285094"/>
    <n v="4.6382570628713999"/>
    <n v="-3.4704331031687978"/>
    <n v="-7.1740833233845827"/>
    <n v="4.8982515319409803"/>
    <n v="4.8982515319409803"/>
    <n v="7.1740833233845827"/>
    <n v="30.913445625065506"/>
    <n v="34.441279135101723"/>
    <n v="343.05843328784545"/>
    <n v="0.44296270933674009"/>
    <n v="1.1269334096814112"/>
    <n v="0.4080826350676483"/>
    <n v="0.32717743703237723"/>
    <n v="0.24809949965386235"/>
    <n v="2.4330949495666241"/>
    <n v="1.6308235626492302"/>
    <n v="1.5658431355312965"/>
    <n v="14.089419698212623"/>
    <x v="199"/>
    <m/>
    <n v="31.577633480779582"/>
    <m/>
    <n v="183.52304611585973"/>
    <n v="90.331709938782197"/>
    <n v="118.60401320802643"/>
    <n v="0.75261079754693028"/>
    <n v="1.1499999995472561"/>
    <n v="0.55669849539857785"/>
    <m/>
    <m/>
    <m/>
    <x v="199"/>
    <x v="199"/>
    <n v="89.960521067790353"/>
    <n v="28.92959003697425"/>
    <n v="36.458333333333336"/>
    <n v="3.4251649423760133"/>
    <n v="0.93957343905945634"/>
    <m/>
    <n v="72.837761946957215"/>
    <n v="88.095836939967072"/>
    <n v="13.76"/>
    <n v="16.759999999999998"/>
    <n v="0"/>
    <n v="30.52"/>
    <n v="6.93E-2"/>
    <n v="27.6"/>
    <n v="61.7"/>
    <n v="0.64800000000000002"/>
    <n v="4.0029999999999996E-2"/>
    <n v="89.988030000000009"/>
    <n v="2.1800000000000002"/>
    <n v="30"/>
    <n v="65"/>
    <n v="5.4409999999999998"/>
    <n v="0"/>
    <n v="100.441"/>
    <n v="36"/>
    <n v="52.7"/>
    <n v="93.503999999999991"/>
    <x v="199"/>
    <x v="179"/>
    <n v="108.83874799999998"/>
    <n v="-8.3999999999999986"/>
    <n v="9"/>
    <n v="0.60000000000000853"/>
    <n v="18.850717999999972"/>
    <n v="17.319859283938083"/>
    <n v="0.19005508232116697"/>
    <n v="0.11297915694713592"/>
    <n v="0"/>
    <n v="0.30303423926830286"/>
    <n v="3.9317580127716063E-3"/>
    <n v="0.28671284723281859"/>
    <n v="0.1757073633670807"/>
    <n v="1.6696317501068116E-2"/>
    <n v="1.0314098604440689E-3"/>
    <n v="0.48014793796141148"/>
    <n v="4.456758685112E-2"/>
    <n v="0.19808002710342409"/>
    <n v="0.11519149988889694"/>
    <n v="7.6926589871644968E-2"/>
    <n v="0"/>
    <n v="0.39019811686396599"/>
    <n v="0.14077628731727601"/>
    <n v="0.15806725963950158"/>
    <n v="0.32584371810793872"/>
    <n v="0.15977684016897678"/>
    <n v="2.7000171151161191E-2"/>
    <n v="0.48562055827691541"/>
    <n v="0.14593655991554258"/>
    <n v="1.7640103727579126E-2"/>
    <n v="0.16357666364312168"/>
    <n v="89.216002249523285"/>
    <n v="10.783997750476729"/>
    <n v="5.4726203155039399E-3"/>
    <n v="1.1269334096814096"/>
    <n v="0.18258631900861255"/>
    <n v="37.598556300101357"/>
    <n v="9.5422441412949421E-2"/>
    <n v="19.649588508264241"/>
    <n v="8.7163877595663131E-2"/>
    <n v="114.27583548123303"/>
    <n v="224.12302392259281"/>
  </r>
  <r>
    <x v="1"/>
    <n v="425"/>
    <n v="4"/>
    <n v="3382"/>
    <x v="3"/>
    <x v="0"/>
    <n v="0"/>
    <n v="31.5"/>
    <m/>
    <n v="0"/>
    <x v="7"/>
    <n v="9.3000000000000007"/>
    <n v="8.8000000000000007"/>
    <n v="3.3"/>
    <n v="0.5"/>
    <n v="5.5000000000000009"/>
    <n v="6.0000000000000009"/>
    <n v="1.6240000000000001"/>
    <m/>
    <m/>
    <n v="1.6719999999999999"/>
    <m/>
    <n v="3.226"/>
    <n v="3.0960000000000001"/>
    <m/>
    <m/>
    <m/>
    <x v="1"/>
    <x v="13"/>
    <n v="40.6"/>
    <m/>
    <n v="43.7"/>
    <n v="6.7"/>
    <n v="46.951382644723722"/>
    <n v="2949.5797605068337"/>
    <n v="191.75143192488261"/>
    <n v="20"/>
    <n v="127.8"/>
    <n v="159.75"/>
    <x v="200"/>
    <n v="0.19407587399626192"/>
    <n v="1032.8149671052629"/>
    <n v="1421.3347039473681"/>
    <n v="0"/>
    <n v="2454.1496710526312"/>
    <n v="1.0570974506578945"/>
    <n v="1958.7870065789471"/>
    <n v="3779.9732730263149"/>
    <n v="13.274424342105259"/>
    <n v="4.0632689144736833"/>
    <n v="5756.0979728618404"/>
    <n v="194.2598684210526"/>
    <n v="2039.7286184210523"/>
    <n v="4807.9317434210516"/>
    <m/>
    <n v="0.40470805921052627"/>
    <m/>
    <n v="220.12988678728061"/>
    <m/>
    <m/>
    <n v="61.731469298245614"/>
    <n v="5.7815437030075145"/>
    <n v="157.24257127192976"/>
    <n v="73.425605028195477"/>
    <n v="1.3761755485893417"/>
    <n v="1.9297520661157024"/>
    <n v="2.3571428571428572"/>
    <n v="42.084432717678091"/>
    <n v="34.029771831786057"/>
    <m/>
    <n v="57.915567282321902"/>
    <n v="65.669022501835087"/>
    <m/>
    <n v="2509.1899671052629"/>
    <n v="5674.0069901315783"/>
    <n v="9275.0993009868416"/>
    <n v="1983.5416225534536"/>
    <n v="1091.90234375"/>
    <n v="11258.640923540295"/>
    <n v="2.2612903225806451"/>
    <n v="22.286792732317149"/>
    <n v="50.39690872694942"/>
    <n v="-550.40296052631584"/>
    <n v="-1894.0337171052633"/>
    <n v="-2444.4366776315801"/>
    <n v="-469.46134868421063"/>
    <n v="-866.0752467105267"/>
    <n v="-1335.5365953947373"/>
    <n v="5502.5429506784549"/>
    <n v="48.873953686304908"/>
    <n v="1.4401314258575439"/>
    <n v="0.49893587827682495"/>
    <m/>
    <n v="0.89503268524021451"/>
    <n v="6.527163028717041"/>
    <n v="1.068926215171814"/>
    <n v="0.3028375506401062"/>
    <n v="3.5603899955749512"/>
    <n v="3.5603899955749512"/>
    <n v="0.57334770775883037"/>
    <n v="2.1644887924194336"/>
    <n v="0.67064589262008667"/>
    <n v="0.19375795125961304"/>
    <n v="1.9489403963088989"/>
    <n v="1.9489403963088989"/>
    <m/>
    <n v="0.34358581900596619"/>
    <n v="0.26394745707511902"/>
    <n v="0.3042251536807461"/>
    <n v="1.200150728225708"/>
    <n v="0.4230751097202301"/>
    <n v="0.4620688650033411"/>
    <n v="14.873892912243145"/>
    <n v="7.0915487883931112"/>
    <n v="0"/>
    <n v="21.965441700636255"/>
    <n v="6.8998473976852451E-2"/>
    <n v="20.937987812701611"/>
    <n v="11.447178474883547"/>
    <n v="0.47262127624648165"/>
    <n v="0.14466821992422793"/>
    <n v="33.002455783755863"/>
    <n v="4.2047330801424225"/>
    <n v="13.679356200037228"/>
    <n v="9.3157500440132246"/>
    <m/>
    <n v="7.8875188530716841E-3"/>
    <n v="23.002993762903525"/>
    <n v="0.7358009388746406"/>
    <n v="-0.71424728720373842"/>
    <n v="3.5777657319561042E-2"/>
    <n v="0.40427299336389771"/>
    <n v="-0.51847368661888449"/>
    <n v="0.29037531243269571"/>
    <n v="-0.15224488791930874"/>
    <n v="0.47677826042137533"/>
    <n v="0.54671817451051075"/>
    <n v="0.68100792959743761"/>
    <n v="67.714972978723694"/>
    <n v="63.443726581727574"/>
    <n v="59.467721206348614"/>
    <n v="32.285027021276321"/>
    <n v="34.68583838090607"/>
    <n v="40.497989696613104"/>
    <n v="8.6212208988941512"/>
    <n v="14.976397164716801"/>
    <n v="28.217185102469028"/>
    <n v="23.805489227735301"/>
    <n v="4.6195670388580767"/>
    <n v="52.022674330204325"/>
    <n v="1.7371550201941619"/>
    <x v="200"/>
    <x v="200"/>
    <x v="200"/>
    <n v="12.316766913807459"/>
    <n v="-3.5292186898332538"/>
    <n v="-3.4899415412507051"/>
    <n v="8.7875482239742055"/>
    <n v="140.16158546026332"/>
    <n v="-40.161585460263339"/>
    <n v="-5.2220788584185733"/>
    <n v="5.0581353011430767"/>
    <n v="-5.660647120703576"/>
    <n v="-7.2586316126643826"/>
    <n v="2.1314284308703222"/>
    <n v="2.1314284308703222"/>
    <n v="7.2586316126643826"/>
    <n v="34.667283588067995"/>
    <n v="18.619683754795354"/>
    <n v="-60.393776022166158"/>
    <n v="19.020218546448461"/>
    <n v="36.561400949365144"/>
    <n v="0.36696391896924363"/>
    <n v="0.32224529799137708"/>
    <m/>
    <n v="2.4390209472207811"/>
    <n v="1.7792275367014743"/>
    <e v="#DIV/0!"/>
    <n v="17.617949058186376"/>
    <x v="200"/>
    <m/>
    <n v="38.128405509553183"/>
    <m/>
    <n v="157.24016902579265"/>
    <n v="85.358948899715983"/>
    <n v="158.15829472928789"/>
    <n v="0.91588010543369114"/>
    <n v="1.2522719983673212"/>
    <n v="0.42403460012514654"/>
    <m/>
    <m/>
    <m/>
    <x v="200"/>
    <x v="200"/>
    <n v="130.83046794087096"/>
    <n v="36.976413415781302"/>
    <n v="64.516129032258078"/>
    <n v="79.898456883164513"/>
    <n v="0.41635123879710256"/>
    <m/>
    <n v="57.560979728618406"/>
    <n v="112.58640923540295"/>
    <n v="12.76"/>
    <n v="17.559999999999999"/>
    <n v="0"/>
    <n v="30.32"/>
    <n v="1.3059999999999999E-2"/>
    <n v="24.2"/>
    <n v="46.7"/>
    <n v="0.16399999999999998"/>
    <n v="5.0200000000000002E-2"/>
    <n v="71.114199999999997"/>
    <n v="2.4"/>
    <n v="25.2"/>
    <n v="59.4"/>
    <m/>
    <n v="5.0000000000000001E-3"/>
    <m/>
    <n v="31"/>
    <n v="70.099999999999994"/>
    <n v="114.59"/>
    <x v="200"/>
    <x v="180"/>
    <n v="139.09583300000003"/>
    <n v="-6.8000000000000007"/>
    <n v="-23.399999999999991"/>
    <n v="-30.199999999999989"/>
    <n v="67.981633000000031"/>
    <n v="48.873953686304908"/>
    <n v="0.18376076993942259"/>
    <n v="8.761314022541046E-2"/>
    <n v="0"/>
    <n v="0.27137391016483303"/>
    <n v="8.5244749155044541E-4"/>
    <n v="0.25868014407157897"/>
    <n v="0.1414251361489296"/>
    <n v="5.8390395927429188E-3"/>
    <n v="1.7873157777786254E-3"/>
    <n v="0.40773163559103009"/>
    <n v="5.1947731018066406E-2"/>
    <n v="0.16900276494026184"/>
    <n v="0.11509222304821014"/>
    <m/>
    <n v="9.7447019815444943E-5"/>
    <m/>
    <n v="0.10651160389184952"/>
    <n v="0.18502716740965844"/>
    <n v="0.348611603602767"/>
    <n v="0.29410693320727588"/>
    <n v="5.7072832301259049E-2"/>
    <n v="0.64271853681004298"/>
    <n v="0.15216854017972944"/>
    <n v="-4.3602031260728841E-2"/>
    <n v="0.1085665089190006"/>
    <n v="140.16158546026332"/>
    <n v="-40.161585460263332"/>
    <n v="0.23498690121901289"/>
    <n v="36.561400949365151"/>
    <n v="0.37134462664520995"/>
    <n v="57.777177003214661"/>
    <m/>
    <m/>
    <m/>
    <n v="126.26177240898289"/>
    <n v="216.41795752517737"/>
  </r>
  <r>
    <x v="1"/>
    <n v="426"/>
    <n v="4"/>
    <s v="354A"/>
    <x v="1"/>
    <x v="0"/>
    <n v="0"/>
    <n v="33"/>
    <m/>
    <n v="0"/>
    <x v="0"/>
    <n v="8.5"/>
    <n v="7.9"/>
    <n v="4.4000000000000004"/>
    <n v="0.59999999999999964"/>
    <n v="3.5"/>
    <n v="4.0999999999999996"/>
    <n v="1.5859999999999999"/>
    <m/>
    <m/>
    <n v="2.214"/>
    <m/>
    <n v="2.8740000000000001"/>
    <n v="2.54"/>
    <m/>
    <m/>
    <m/>
    <x v="1"/>
    <x v="12"/>
    <n v="30.5"/>
    <m/>
    <n v="56.9"/>
    <n v="5.2"/>
    <n v="34.339747683376139"/>
    <n v="2157.2916289650557"/>
    <n v="187.93368550368552"/>
    <n v="0"/>
    <n v="203.5"/>
    <n v="203.5"/>
    <x v="201"/>
    <n v="0.33124175830869068"/>
    <n v="1174.1929824561403"/>
    <n v="1692.2192982456138"/>
    <n v="0"/>
    <n v="2866.4122807017543"/>
    <n v="5.8835231259968097"/>
    <n v="2056.4074960127591"/>
    <n v="4104.9661084529507"/>
    <n v="42.070015948963317"/>
    <m/>
    <n v="6203.4436204146723"/>
    <n v="241.90259170653906"/>
    <n v="2354.6650717703346"/>
    <n v="5258.7519936204135"/>
    <n v="390.87440191387554"/>
    <m/>
    <n v="8004.2914673046243"/>
    <n v="222.4687559808612"/>
    <n v="128.631989063568"/>
    <n v="177.16824781389207"/>
    <n v="58.814300903774587"/>
    <n v="21.304112554112539"/>
    <n v="160.8497873471558"/>
    <n v="82.413277511961624"/>
    <n v="1.4411764705882353"/>
    <n v="1.9961832061068703"/>
    <n v="2.2333333333333329"/>
    <n v="40.963855421686745"/>
    <n v="33.14945088314186"/>
    <n v="29.417532849578347"/>
    <n v="59.036144578313241"/>
    <n v="66.17237714459236"/>
    <n v="65.699156697391629"/>
    <n v="2511.6427432216906"/>
    <n v="3194.4956140350878"/>
    <n v="6492.8319577352468"/>
    <n v="3001.7666703548643"/>
    <n v="786.69360047846885"/>
    <n v="9494.5986280901125"/>
    <n v="1.2718750000000001"/>
    <n v="26.453385146697038"/>
    <n v="33.645399233455301"/>
    <n v="-455.23524720893147"/>
    <n v="910.47049441786294"/>
    <n v="455.23524720893147"/>
    <n v="-156.97767145135595"/>
    <n v="2064.2563795853257"/>
    <n v="1907.2787081339698"/>
    <n v="3291.1550076754402"/>
    <n v="34.66344536080166"/>
    <n v="1.3773767948150635"/>
    <n v="0.51495903730392456"/>
    <n v="6.7814679145812988"/>
    <n v="0.86823860062174052"/>
    <n v="4.7353510856628418"/>
    <n v="0.93431204557418823"/>
    <n v="0.28758463263511658"/>
    <n v="3.1247467994689941"/>
    <n v="3.1247467994689941"/>
    <n v="0.52121205735836462"/>
    <n v="1.8348990678787231"/>
    <n v="2.4981107711791992"/>
    <n v="0.33829888701438904"/>
    <n v="1.518109917640686"/>
    <n v="1.518109917640686"/>
    <n v="1.0312760929122442"/>
    <n v="0.32891842722892761"/>
    <n v="0.24082496762275696"/>
    <n v="0.3228719736699614"/>
    <n v="1.0526539087295532"/>
    <n v="0.63673275709152222"/>
    <n v="0.55359632286023552"/>
    <n v="16.173061666697787"/>
    <n v="8.7142362073168407"/>
    <n v="0"/>
    <n v="24.887297874014628"/>
    <n v="0.27860547622211429"/>
    <n v="19.213262941337753"/>
    <n v="11.805251702790459"/>
    <n v="1.3145814769013267"/>
    <n v="0"/>
    <n v="32.333096121029534"/>
    <n v="4.4386684003977583"/>
    <n v="58.822141783089151"/>
    <n v="17.790299465264855"/>
    <n v="5.9339030609732601"/>
    <n v="0"/>
    <n v="82.546344309327267"/>
    <n v="0.49638654980099373"/>
    <n v="3.5866605848784094"/>
    <n v="1.988242980528022"/>
    <n v="0.20268008497599771"/>
    <n v="2.8292056315536711"/>
    <n v="0.20606769969824121"/>
    <n v="0.42750341160531402"/>
    <n v="0.53881178387271378"/>
    <n v="0.61443242300042655"/>
    <n v="0.30244222542708243"/>
    <n v="64.985205499486682"/>
    <n v="59.422898659065915"/>
    <n v="71.259535810167407"/>
    <n v="35.014794500513311"/>
    <n v="36.511355604798673"/>
    <n v="21.551892593327906"/>
    <n v="8.261255808614278"/>
    <n v="7.6931430282103905"/>
    <n v="20.963534689013787"/>
    <n v="31.598214186431441"/>
    <n v="5.0091358521891189"/>
    <n v="52.561748875445232"/>
    <n v="0.93123166821544279"/>
    <x v="201"/>
    <x v="201"/>
    <x v="201"/>
    <n v="10.952007132723475"/>
    <n v="4.1121086745800683"/>
    <n v="2.6633554702544195"/>
    <n v="15.064115807303544"/>
    <n v="72.702621732459122"/>
    <n v="27.297378267540886"/>
    <n v="55.648906559340219"/>
    <n v="50.560885974474871"/>
    <n v="10.097156437054466"/>
    <n v="39.608878841751398"/>
    <n v="-5.9850477624743972"/>
    <n v="-5.9850477624743963"/>
    <n v="-39.608878841751398"/>
    <n v="-206.15383739183645"/>
    <n v="-50.698180040156913"/>
    <n v="-145.54692582597164"/>
    <n v="20.228652754415698"/>
    <n v="38.485501695065786"/>
    <n v="0.3770296245909503"/>
    <n v="0.30116859812299812"/>
    <n v="0.65482538053678929"/>
    <n v="2.3028392041174914"/>
    <n v="1.7306321462687824"/>
    <n v="1.5748871738399353"/>
    <n v="31.61551939093064"/>
    <x v="201"/>
    <m/>
    <n v="57.109337770858893"/>
    <m/>
    <n v="135.0714936723991"/>
    <n v="107.663486166667"/>
    <n v="122.05557531115063"/>
    <n v="1.0197390710402137"/>
    <n v="0.86780772092763114"/>
    <n v="2.0466994357372705"/>
    <m/>
    <m/>
    <m/>
    <x v="201"/>
    <x v="201"/>
    <n v="65.167124106230872"/>
    <n v="85.955533820787664"/>
    <n v="48.235294117647051"/>
    <n v="64.018341780536645"/>
    <n v="1.0534418756254986"/>
    <m/>
    <n v="62.034436204146729"/>
    <n v="94.945986280901124"/>
    <n v="14.959999999999999"/>
    <n v="21.56"/>
    <n v="0"/>
    <n v="36.519999999999996"/>
    <n v="7.4959999999999999E-2"/>
    <n v="26.2"/>
    <n v="52.3"/>
    <n v="0.53600000000000003"/>
    <n v="0"/>
    <n v="79.036000000000001"/>
    <n v="3.0819999999999999"/>
    <n v="30"/>
    <n v="67"/>
    <n v="4.9799999999999995"/>
    <n v="0"/>
    <n v="101.97999999999999"/>
    <n v="32"/>
    <n v="40.700000000000003"/>
    <n v="82.722999999999999"/>
    <x v="201"/>
    <x v="181"/>
    <n v="120.967505"/>
    <n v="-5.8000000000000007"/>
    <n v="11.599999999999994"/>
    <n v="5.7999999999999972"/>
    <n v="41.931505000000001"/>
    <n v="34.663445360801646"/>
    <n v="0.20605556850433349"/>
    <n v="0.11102516844272613"/>
    <n v="0"/>
    <n v="0.31708073694705963"/>
    <n v="3.549619173812866E-3"/>
    <n v="0.24478975594043728"/>
    <n v="0.15040676286816596"/>
    <n v="1.6748642845153809E-2"/>
    <n v="0"/>
    <n v="0.41194516165375705"/>
    <n v="5.6551589272022244E-2"/>
    <n v="0.74943323135375972"/>
    <n v="0.22666025429964065"/>
    <n v="7.5601873898506158E-2"/>
    <n v="0"/>
    <n v="1.0516953595519065"/>
    <n v="0.10525389671325684"/>
    <n v="9.8015761822462091E-2"/>
    <n v="0.26708938277900218"/>
    <n v="0.40258227675676944"/>
    <n v="6.3819724243283263E-2"/>
    <n v="0.66967165953577157"/>
    <n v="0.13953585922718043"/>
    <n v="5.2391001045703864E-2"/>
    <n v="0.1919268602728843"/>
    <n v="72.702621732459122"/>
    <n v="27.297378267540878"/>
    <n v="0.25772649788201452"/>
    <n v="38.485501695065786"/>
    <n v="0.35259092258871194"/>
    <n v="52.651313157426181"/>
    <n v="-0.38202370001613495"/>
    <n v="-57.046418879508899"/>
    <n v="0.73461462260484689"/>
    <n v="87.582326134475835"/>
    <n v="180.63703798344528"/>
  </r>
  <r>
    <x v="1"/>
    <n v="427"/>
    <n v="4"/>
    <n v="1311"/>
    <x v="6"/>
    <x v="0"/>
    <n v="0"/>
    <n v="33.5"/>
    <m/>
    <n v="0"/>
    <x v="2"/>
    <n v="8.6999999999999993"/>
    <n v="7.9"/>
    <n v="1.6"/>
    <n v="0.79999999999999893"/>
    <n v="6.3000000000000007"/>
    <n v="7.1"/>
    <n v="1.3199999999999998"/>
    <m/>
    <m/>
    <n v="2.1220000000000003"/>
    <m/>
    <n v="2.7839999999999998"/>
    <n v="2.0449999999999999"/>
    <m/>
    <m/>
    <m/>
    <x v="1"/>
    <x v="12"/>
    <n v="30"/>
    <m/>
    <n v="53.7"/>
    <n v="6.2"/>
    <n v="59.819781401919592"/>
    <n v="3757.9983072313926"/>
    <n v="225.49446562680529"/>
    <n v="0"/>
    <n v="173.1"/>
    <n v="173.1"/>
    <x v="202"/>
    <n v="0.25107672539421888"/>
    <n v="964.96580868228966"/>
    <n v="949.84095274683057"/>
    <n v="0"/>
    <n v="1914.8067614291201"/>
    <n v="1.1169706108336535"/>
    <n v="1633.4844410295814"/>
    <n v="2654.4122166730695"/>
    <n v="12.856127545140223"/>
    <n v="9.9067806377257012E-2"/>
    <n v="4300.8518530541687"/>
    <n v="153.74416058394158"/>
    <n v="2162.8543987706494"/>
    <n v="4083.7111025739528"/>
    <n v="476.96233192470226"/>
    <n v="1.0587399154821362"/>
    <n v="6724.5865731847871"/>
    <n v="159.06967277500323"/>
    <n v="173.12390858075847"/>
    <n v="165.85447626743678"/>
    <n v="44.567908823152784"/>
    <n v="37.812139838647717"/>
    <n v="113.63808426174926"/>
    <n v="102.09277756434881"/>
    <n v="0.98432601880877746"/>
    <n v="1.6249999999999998"/>
    <n v="1.8881118881118879"/>
    <n v="50.394944707740919"/>
    <n v="37.98048611857191"/>
    <n v="32.163380978621475"/>
    <n v="49.605055292259088"/>
    <n v="61.718289942679348"/>
    <n v="60.728061987606971"/>
    <n v="1784.7330003841721"/>
    <n v="2155.2919708029194"/>
    <n v="4458.6562812139837"/>
    <n v="2951.8494660776023"/>
    <n v="518.63131002689204"/>
    <n v="7410.5057472915869"/>
    <n v="1.2076271186440677"/>
    <n v="24.083821823314306"/>
    <n v="29.084276354426169"/>
    <n v="-151.24855935459072"/>
    <n v="499.12024587015003"/>
    <n v="347.87168651555976"/>
    <n v="378.12139838647727"/>
    <n v="1928.4191317710333"/>
    <n v="2306.5405301575106"/>
    <n v="3109.6538942374182"/>
    <n v="41.962775555149442"/>
    <n v="1.3956142663955688"/>
    <n v="0.49171823263168335"/>
    <n v="6.5731673240661621"/>
    <n v="0.94723613906245674"/>
    <n v="5.4717192649841309"/>
    <n v="1.0815627574920654"/>
    <n v="0.33223387598991394"/>
    <n v="3.8094267845153809"/>
    <n v="3.8094267845153809"/>
    <n v="0.62730676524824069"/>
    <n v="2.2391030788421631"/>
    <n v="1.773227334022522"/>
    <n v="0.18400000035762787"/>
    <n v="1.7226512432098389"/>
    <n v="1.7226512432098389"/>
    <n v="0.80452514344963988"/>
    <n v="0.33764532208442688"/>
    <n v="0.22480228543281555"/>
    <n v="0.32499560176236381"/>
    <n v="0.78898483514785767"/>
    <n v="0.6978413462638855"/>
    <n v="0.50981785513357281"/>
    <n v="13.467200491809406"/>
    <n v="4.6705411456586585"/>
    <n v="0"/>
    <n v="18.137741637468064"/>
    <n v="6.1117496097195939E-2"/>
    <n v="17.667159363603393"/>
    <n v="8.8188565922027315"/>
    <n v="0.48974476615603141"/>
    <n v="3.7739155509670655E-3"/>
    <n v="26.979534637513122"/>
    <n v="3.4424902331750751"/>
    <n v="38.352325394109634"/>
    <n v="7.5140284433405622"/>
    <n v="8.2163975405435217"/>
    <n v="1.8238396316411814E-2"/>
    <n v="54.100989774310129"/>
    <n v="0.58945286666967056"/>
    <n v="1.9372467954855004"/>
    <n v="1.240112004718692"/>
    <n v="0.27999725811959914"/>
    <n v="1.4775118593218743"/>
    <n v="0.27655436310293818"/>
    <n v="-9.3202010633012103E-2"/>
    <n v="0.34680861464112211"/>
    <n v="0.49916664081101253"/>
    <n v="0.19592106517991237"/>
    <n v="74.24959932161299"/>
    <n v="65.48355856011861"/>
    <n v="70.890247210082009"/>
    <n v="25.750400678387003"/>
    <n v="32.687207954805636"/>
    <n v="13.888892744266576"/>
    <n v="6.0260674874941937"/>
    <n v="4.8451456081149349"/>
    <n v="14.490436811646818"/>
    <n v="23.289644643745287"/>
    <n v="3.6192237160376894"/>
    <n v="37.780081455392107"/>
    <n v="0.80403108962353842"/>
    <x v="202"/>
    <x v="202"/>
    <x v="202"/>
    <n v="11.641091876109199"/>
    <n v="3.9737109840877967"/>
    <n v="2.92952656162575"/>
    <n v="15.614802860196995"/>
    <n v="74.551641671909877"/>
    <n v="25.448358328090119"/>
    <n v="31.375917025803382"/>
    <n v="32.326257906615439"/>
    <n v="2.6688828352256273"/>
    <n v="20.685166030506238"/>
    <n v="1.3048281488621694"/>
    <n v="1.3048281488621694"/>
    <n v="-20.685166030506242"/>
    <n v="-117.08258019747267"/>
    <n v="14.795888052152298"/>
    <n v="32.836513628876943"/>
    <n v="10.800546817878985"/>
    <n v="28.587939469192154"/>
    <n v="0.35429544942046826"/>
    <n v="0.3165309731517168"/>
    <n v="0.47895749350727562"/>
    <n v="2.6735769274256258"/>
    <n v="1.9818179529229376"/>
    <n v="1.6797422617993107"/>
    <n v="39.833306480552331"/>
    <x v="202"/>
    <m/>
    <n v="78.132427257017042"/>
    <m/>
    <n v="136.79241151585751"/>
    <n v="129.90634907195744"/>
    <n v="128.71878946555094"/>
    <n v="1.0202424615007126"/>
    <n v="0.83257112929327948"/>
    <n v="1.3775978949033634"/>
    <m/>
    <m/>
    <m/>
    <x v="202"/>
    <x v="202"/>
    <n v="54.940746087183371"/>
    <n v="84.287608572439481"/>
    <n v="81.609195402298852"/>
    <n v="46.374888853358271"/>
    <n v="1.096387652541543"/>
    <m/>
    <n v="43.008518530541686"/>
    <n v="74.10505747291586"/>
    <n v="12.76"/>
    <n v="12.559999999999999"/>
    <n v="0"/>
    <n v="25.32"/>
    <n v="1.477E-2"/>
    <n v="21.6"/>
    <n v="35.1"/>
    <n v="0.16999999999999998"/>
    <n v="1.31E-3"/>
    <n v="56.871310000000008"/>
    <n v="2.0329999999999999"/>
    <n v="28.6"/>
    <n v="54"/>
    <n v="6.3070000000000004"/>
    <n v="1.4000000000000002E-2"/>
    <n v="88.921000000000006"/>
    <n v="23.6"/>
    <n v="28.5"/>
    <n v="58.958000000000006"/>
    <x v="202"/>
    <x v="182"/>
    <n v="97.991092000000009"/>
    <n v="-2"/>
    <n v="6.6000000000000014"/>
    <n v="4.6000000000000014"/>
    <n v="41.119782000000001"/>
    <n v="41.962775555149442"/>
    <n v="0.17808038039207458"/>
    <n v="6.1759810018539425E-2"/>
    <n v="0"/>
    <n v="0.239840190410614"/>
    <n v="8.081729354381562E-4"/>
    <n v="0.23361755561828615"/>
    <n v="0.1166140904724598"/>
    <n v="6.4760255336761474E-3"/>
    <n v="4.9903490877151487E-5"/>
    <n v="0.35675757511529926"/>
    <n v="4.5520965592861173E-2"/>
    <n v="0.50714301753044133"/>
    <n v="9.9360000193119052E-2"/>
    <n v="0.10864761390924454"/>
    <n v="2.4117117404937746E-4"/>
    <n v="0.71539180280685433"/>
    <n v="7.9684296011924755E-2"/>
    <n v="6.4068651348352434E-2"/>
    <n v="0.19161090688705448"/>
    <n v="0.30796517656931161"/>
    <n v="4.7857959526777266E-2"/>
    <n v="0.49957608345636612"/>
    <n v="0.15393325960636139"/>
    <n v="5.2545439124107363E-2"/>
    <n v="0.20647869873046878"/>
    <n v="74.551641671909863"/>
    <n v="25.448358328090119"/>
    <n v="0.14281850834106685"/>
    <n v="28.587939469192158"/>
    <n v="0.25973589304575212"/>
    <n v="51.991258518370984"/>
    <n v="-0.21581571935048821"/>
    <n v="-43.199770064520706"/>
    <n v="0.47555161239624033"/>
    <n v="84.339371074084781"/>
    <n v="196.1484851757495"/>
  </r>
  <r>
    <x v="1"/>
    <n v="428"/>
    <n v="4"/>
    <s v="34N42"/>
    <x v="4"/>
    <x v="0"/>
    <n v="0"/>
    <n v="34.5"/>
    <m/>
    <n v="0"/>
    <x v="2"/>
    <n v="8"/>
    <n v="7.5"/>
    <n v="5.5"/>
    <n v="0.5"/>
    <n v="2"/>
    <n v="2.5"/>
    <n v="1.3839999999999999"/>
    <m/>
    <m/>
    <n v="2.1219999999999999"/>
    <m/>
    <n v="2.9940000000000002"/>
    <n v="2.3620000000000001"/>
    <m/>
    <m/>
    <m/>
    <x v="1"/>
    <x v="6"/>
    <n v="33.700000000000003"/>
    <m/>
    <n v="56.7"/>
    <n v="3.7"/>
    <n v="68.743173488954227"/>
    <n v="4318.5836449230828"/>
    <n v="202.531511803114"/>
    <n v="0"/>
    <n v="199.1"/>
    <n v="199.1"/>
    <x v="203"/>
    <n v="0.27483173143506068"/>
    <n v="910.42105263157896"/>
    <n v="1057.2631578947367"/>
    <n v="0"/>
    <n v="1967.6842105263156"/>
    <n v="1.7596578947368422"/>
    <n v="2023.1578947368421"/>
    <n v="3695.5263157894733"/>
    <n v="61.021052631578954"/>
    <n v="5.2047368421052633"/>
    <n v="5784.91"/>
    <n v="385.62368421052633"/>
    <n v="2365.7894736842104"/>
    <n v="4405.2631578947367"/>
    <n v="559.87631578947367"/>
    <n v="2.9368421052631577"/>
    <n v="7333.8657894736843"/>
    <n v="254.48171929824559"/>
    <n v="110.63969924812032"/>
    <n v="185.04074410163341"/>
    <n v="74.18245614035088"/>
    <n v="24.473684210526308"/>
    <n v="175.88421052631577"/>
    <n v="50.695488721804523"/>
    <n v="1.161290322580645"/>
    <n v="1.8266129032258063"/>
    <n v="1.8620689655172413"/>
    <n v="46.268656716417915"/>
    <n v="34.973022825538202"/>
    <n v="32.258423341750188"/>
    <n v="53.731343283582092"/>
    <n v="63.882174757938728"/>
    <n v="60.067408981189999"/>
    <n v="2561.5789473684208"/>
    <n v="2504.4736842105262"/>
    <n v="5508.1289473684219"/>
    <n v="3289.5914315789469"/>
    <n v="442.07631578947371"/>
    <n v="8797.7203789473697"/>
    <n v="0.97770700636942687"/>
    <n v="29.116394213871445"/>
    <n v="28.467302623116346"/>
    <n v="-538.42105263157873"/>
    <n v="1191.0526315789471"/>
    <n v="652.63157894736833"/>
    <n v="-195.78947368421041"/>
    <n v="1900.7894736842104"/>
    <n v="1705"/>
    <n v="3012.8103789473698"/>
    <n v="34.245352763846846"/>
    <n v="1.349488377571106"/>
    <n v="0.48165342211723328"/>
    <n v="6.7716078758239746"/>
    <n v="0.88318899852126398"/>
    <n v="5.786750316619873"/>
    <n v="1.0658756494522095"/>
    <n v="0.24740177392959595"/>
    <n v="2.9882807731628418"/>
    <n v="2.9882807731628418"/>
    <n v="0.56502447825438207"/>
    <n v="2.0834517478942871"/>
    <n v="2.4526398181915283"/>
    <n v="0.18597722053527832"/>
    <n v="1.6861600875854492"/>
    <n v="1.6861600875854492"/>
    <n v="1.0322933856962964"/>
    <n v="0.36568742990493774"/>
    <n v="0.20143496990203857"/>
    <n v="0.32873630519267716"/>
    <n v="0.76255965232849121"/>
    <n v="0.83581984043121338"/>
    <n v="0.49094895848089437"/>
    <n v="12.28602629222368"/>
    <n v="5.0923441807847265"/>
    <n v="0"/>
    <n v="17.378370473008406"/>
    <n v="0.10182700879511081"/>
    <n v="21.564347349969964"/>
    <n v="9.1427976612981983"/>
    <n v="1.8234803833710522"/>
    <n v="0.15553215034635445"/>
    <n v="32.686157544985569"/>
    <n v="8.0342833889785581"/>
    <n v="58.02429464616273"/>
    <n v="8.1927859783172607"/>
    <n v="9.4404109766859747"/>
    <n v="4.9519859414351608E-2"/>
    <n v="75.707011460580304"/>
    <n v="1.0205191381318108"/>
    <n v="3.0729181368281955"/>
    <n v="2.0113324478473071"/>
    <n v="0.61855473718308562"/>
    <n v="2.6042819497280547"/>
    <n v="0.27003023203423143"/>
    <n v="-6.7857977355781252E-2"/>
    <n v="0.41448260484416155"/>
    <n v="0.42397748064983443"/>
    <n v="0.14119578752792417"/>
    <n v="70.697228553770259"/>
    <n v="65.973944230952227"/>
    <n v="76.643224354953247"/>
    <n v="29.302771446229738"/>
    <n v="27.971466663571803"/>
    <n v="10.821700421477001"/>
    <n v="9.367372217617536"/>
    <n v="5.0448858119939501"/>
    <n v="18.107219586827252"/>
    <n v="25.085096983676255"/>
    <n v="3.6949615572157657"/>
    <n v="43.192316570503507"/>
    <n v="0.53855934138133865"/>
    <x v="203"/>
    <x v="203"/>
    <x v="203"/>
    <n v="12.196975132352428"/>
    <n v="4.0979118493042481"/>
    <n v="2.9763878728682891"/>
    <n v="16.294886981656674"/>
    <n v="74.851547887890789"/>
    <n v="25.148452112109222"/>
    <n v="48.109861037652735"/>
    <n v="48.656922428545194"/>
    <n v="3.1479001663233106"/>
    <n v="36.459947296192766"/>
    <n v="0.95001168298093752"/>
    <n v="0.95001168298093752"/>
    <n v="-36.459947296192766"/>
    <n v="-169.07512527265774"/>
    <n v="10.390820383156592"/>
    <n v="23.182823787247461"/>
    <n v="10.506159025517938"/>
    <n v="24.324138781416291"/>
    <n v="0.33368618891737922"/>
    <n v="0.31815451470110978"/>
    <n v="0.63459613410856985"/>
    <n v="2.6467652179034049"/>
    <n v="1.7759436127605928"/>
    <n v="1.6266934672496547"/>
    <n v="37.391406976866662"/>
    <x v="203"/>
    <m/>
    <n v="76.161495672715176"/>
    <m/>
    <n v="152.01757428604463"/>
    <n v="104.88553590010405"/>
    <n v="126.55394883203562"/>
    <n v="0.88771866273292488"/>
    <n v="1.016227490573514"/>
    <n v="1.9380191932586079"/>
    <m/>
    <m/>
    <m/>
    <x v="203"/>
    <x v="203"/>
    <n v="55.178797550657151"/>
    <n v="83.856120484116872"/>
    <n v="31.25"/>
    <n v="41.882074573419672"/>
    <n v="1.2611076123553329"/>
    <m/>
    <n v="57.849099999999993"/>
    <n v="87.977203789473705"/>
    <n v="11.16"/>
    <n v="12.959999999999999"/>
    <n v="0"/>
    <n v="24.119999999999997"/>
    <n v="2.1569999999999999E-2"/>
    <n v="24.8"/>
    <n v="45.3"/>
    <n v="0.748"/>
    <n v="6.3799999999999996E-2"/>
    <n v="70.911799999999999"/>
    <n v="4.7270000000000003"/>
    <n v="29"/>
    <n v="54"/>
    <n v="6.8629999999999995"/>
    <n v="3.5999999999999997E-2"/>
    <n v="89.899000000000001"/>
    <n v="31.4"/>
    <n v="30.7"/>
    <n v="67.519000000000005"/>
    <x v="203"/>
    <x v="183"/>
    <n v="107.84302400000001"/>
    <n v="-6.5999999999999979"/>
    <n v="14.599999999999998"/>
    <n v="8"/>
    <n v="36.931224000000014"/>
    <n v="34.245352763846839"/>
    <n v="0.15060290293693543"/>
    <n v="6.2422283506393429E-2"/>
    <n v="0"/>
    <n v="0.21302518644332885"/>
    <n v="1.2482020432949066E-3"/>
    <n v="0.26433716106414795"/>
    <n v="0.11207300359010695"/>
    <n v="2.2352340183258056E-2"/>
    <n v="1.9065231332778929E-3"/>
    <n v="0.40066902797079085"/>
    <n v="9.8484764122962962E-2"/>
    <n v="0.71126554727554325"/>
    <n v="0.10042769908905029"/>
    <n v="0.11572116681098936"/>
    <n v="6.0701763153076166E-4"/>
    <n v="0.92802143080711363"/>
    <n v="0.11482585299015044"/>
    <n v="6.184053575992584E-2"/>
    <n v="0.22195946590304372"/>
    <n v="0.3074947372192573"/>
    <n v="4.5293077152967452E-2"/>
    <n v="0.52945420312230107"/>
    <n v="0.14951130807399751"/>
    <n v="5.0232467830181114E-2"/>
    <n v="0.19974377590417863"/>
    <n v="74.851547887890774"/>
    <n v="25.148452112109215"/>
    <n v="0.12878517515151022"/>
    <n v="24.324138781416291"/>
    <n v="0.31642901667897222"/>
    <n v="59.765134512659415"/>
    <n v="-0.39856722768481256"/>
    <n v="-75.278886319983698"/>
    <n v="0.71499624436378473"/>
    <n v="102.90550646183722"/>
    <n v="203.68716191887302"/>
  </r>
  <r>
    <x v="1"/>
    <n v="429"/>
    <n v="4"/>
    <s v="34N42"/>
    <x v="4"/>
    <x v="3"/>
    <n v="3"/>
    <n v="32.5"/>
    <m/>
    <n v="0"/>
    <x v="2"/>
    <n v="11.2"/>
    <n v="10.7"/>
    <n v="5.9"/>
    <n v="0.5"/>
    <n v="4.7999999999999989"/>
    <n v="5.2999999999999989"/>
    <n v="3"/>
    <m/>
    <m/>
    <n v="4.18"/>
    <m/>
    <n v="4.5259999999999998"/>
    <n v="2.6800000000000006"/>
    <m/>
    <m/>
    <m/>
    <x v="2"/>
    <x v="4"/>
    <n v="56.6"/>
    <m/>
    <n v="52.9"/>
    <n v="16.8"/>
    <n v="252.53008965259386"/>
    <n v="15864.445292155253"/>
    <n v="249.89658655520722"/>
    <n v="0"/>
    <n v="574.20000000000005"/>
    <n v="574.20000000000005"/>
    <x v="204"/>
    <n v="0.96280986655965139"/>
    <n v="2181.3325173398616"/>
    <n v="2550.7776417788659"/>
    <n v="0.48108180334557327"/>
    <n v="4732.5912409220728"/>
    <n v="16.102185434516525"/>
    <n v="3855.0795593635253"/>
    <n v="6192.2215422276622"/>
    <n v="230.50163198694409"/>
    <n v="6.3118896368829063"/>
    <n v="10284.114623215017"/>
    <n v="1391.4427784577722"/>
    <n v="4208.4618523051822"/>
    <n v="6521.5095879232967"/>
    <n v="3120.6869033047733"/>
    <n v="10.360526315789473"/>
    <n v="13861.01886984904"/>
    <n v="370.1015588195296"/>
    <n v="255.49316047385881"/>
    <n v="314.77336651472302"/>
    <n v="111.58313613491092"/>
    <n v="25.241592352975495"/>
    <n v="242.76292669658642"/>
    <n v="23.520574692545324"/>
    <n v="1.1693667157584682"/>
    <n v="1.60625"/>
    <n v="1.5496183206106868"/>
    <n v="46.091716066204405"/>
    <n v="37.485770050259823"/>
    <n v="30.361850682272511"/>
    <n v="53.898118640009272"/>
    <n v="60.211518143229839"/>
    <n v="47.049280064895562"/>
    <n v="3437.4459404324766"/>
    <n v="3445.4773561811503"/>
    <n v="8000.4144838841285"/>
    <n v="11524.328252549978"/>
    <n v="1117.4911872705018"/>
    <n v="19524.742736434106"/>
    <n v="1.0023364485981308"/>
    <n v="17.605588902423989"/>
    <n v="17.646723455934325"/>
    <n v="417.63361893104866"/>
    <n v="2746.7441860465119"/>
    <n v="3164.3778049775601"/>
    <n v="771.0159118727056"/>
    <n v="3076.0322317421465"/>
    <n v="3847.0481436148521"/>
    <n v="9240.6281132190888"/>
    <n v="47.327784227218693"/>
    <n v="2.6873395442962646"/>
    <n v="1.1751238107681274"/>
    <n v="7.7469367980957031"/>
    <n v="1.8727980370716362"/>
    <n v="5.9176425933837891"/>
    <n v="2.3993186950683594"/>
    <n v="0.64578807353973389"/>
    <n v="3.1344799995422363"/>
    <n v="3.1344799995422363"/>
    <n v="1.360419932894575"/>
    <n v="1.7622007131576538"/>
    <n v="2.4008691310882568"/>
    <n v="0.39765951037406921"/>
    <n v="1.4097434282302856"/>
    <n v="1.4097434282302856"/>
    <n v="1.2344893372017081"/>
    <n v="0.67419141530990601"/>
    <n v="0.22536379098892212"/>
    <n v="0.44202017817566763"/>
    <n v="1.165871262550354"/>
    <n v="0.39585301280021667"/>
    <n v="0.86926767715201814"/>
    <n v="58.619811331067275"/>
    <n v="29.974795428293184"/>
    <n v="3.7269103252320621E-2"/>
    <n v="88.631875862612773"/>
    <n v="0.95286978373859044"/>
    <n v="92.495644577568001"/>
    <n v="39.988628206864419"/>
    <n v="7.2250275532492125"/>
    <n v="0.19784491826127379"/>
    <n v="139.90714525594291"/>
    <n v="24.520014565163532"/>
    <n v="101.03966150562019"/>
    <n v="25.933403096333763"/>
    <n v="43.993678534982251"/>
    <n v="0.14605683886691143"/>
    <n v="171.11279997580311"/>
    <n v="3.4183512928886755"/>
    <n v="2.228975337132872"/>
    <n v="2.8441697970065634"/>
    <n v="2.2583888831000483"/>
    <n v="0.61028692343229907"/>
    <n v="0.66758885190474904"/>
    <n v="-1.0039446507521899"/>
    <n v="0.51134240707470802"/>
    <n v="0.43232985065939461"/>
    <n v="0.25666557775325932"/>
    <n v="66.138520436973664"/>
    <n v="66.112166328859473"/>
    <n v="59.048570019255195"/>
    <n v="33.819430240601882"/>
    <n v="28.582262995724872"/>
    <n v="15.155735339495921"/>
    <n v="23.174965436314622"/>
    <n v="7.7648583875547263"/>
    <n v="35.363446356456542"/>
    <n v="134.35883129845158"/>
    <n v="4.423622532587193"/>
    <n v="169.72227765490811"/>
    <n v="0.33505372031266878"/>
    <x v="204"/>
    <x v="204"/>
    <x v="204"/>
    <n v="69.320679141253379"/>
    <n v="32.223769819309695"/>
    <n v="2.1512281005592904"/>
    <n v="101.54444896056307"/>
    <n v="68.266340357192263"/>
    <n v="31.733659642807726"/>
    <n v="91.609618245497416"/>
    <n v="77.864696069305566"/>
    <n v="18.168544708779038"/>
    <n v="8.5440169280521872"/>
    <n v="14.055225110530657"/>
    <n v="14.055225110530657"/>
    <n v="-8.5440169280521872"/>
    <n v="-9.2372099973713553"/>
    <n v="35.148055186644157"/>
    <n v="43.617569233343509"/>
    <n v="29.815132398965204"/>
    <n v="17.567011715213685"/>
    <n v="0.97903598950050341"/>
    <n v="0.94775443570143159"/>
    <n v="0.9604452948732477"/>
    <n v="1.9129000947423018"/>
    <n v="1.4354139444229879"/>
    <n v="1.2853301940165438"/>
    <n v="59.024225866213484"/>
    <x v="204"/>
    <n v="36.762217950763535"/>
    <n v="67.90109354991155"/>
    <n v="56.486589769823482"/>
    <n v="137.53061379465908"/>
    <n v="108.42837185674371"/>
    <n v="107.54523051030833"/>
    <n v="1.9539937110355758"/>
    <n v="2.2128144635781823"/>
    <n v="2.2324273421480378"/>
    <n v="60.502723325887381"/>
    <m/>
    <m/>
    <x v="204"/>
    <x v="204"/>
    <n v="19.417666310998428"/>
    <n v="77.063496560679241"/>
    <n v="47.321428571428562"/>
    <n v="22.190675604149"/>
    <n v="1.4404431136725304"/>
    <n v="65.081319478774432"/>
    <n v="102.84114623215017"/>
    <n v="195.24742736434104"/>
    <n v="27.160000000000004"/>
    <n v="31.76"/>
    <n v="5.9900000000000005E-3"/>
    <n v="58.925989999999999"/>
    <n v="0.20049"/>
    <n v="48"/>
    <n v="77.099999999999994"/>
    <n v="2.87"/>
    <n v="7.8590000000000007E-2"/>
    <n v="128.04859000000002"/>
    <n v="17.324999999999999"/>
    <n v="52.4"/>
    <n v="81.2"/>
    <n v="38.856000000000002"/>
    <n v="0.129"/>
    <n v="172.58499999999998"/>
    <n v="42.8"/>
    <n v="42.9"/>
    <n v="99.614000000000004"/>
    <x v="204"/>
    <x v="184"/>
    <n v="243.10461999999998"/>
    <n v="5.2000000000000028"/>
    <n v="34.199999999999996"/>
    <n v="39.400000000000006"/>
    <n v="115.05602999999996"/>
    <n v="47.327784227218707"/>
    <n v="0.72988142023086555"/>
    <n v="0.3732193222999573"/>
    <n v="4.6404151420593266E-4"/>
    <n v="1.1035647840450287"/>
    <n v="1.1864281635475159E-2"/>
    <n v="1.1516729736328126"/>
    <n v="0.49790260469913478"/>
    <n v="8.9959575986862189E-2"/>
    <n v="2.4633878316402437E-3"/>
    <n v="1.7419985421504498"/>
    <n v="0.30530127355456349"/>
    <n v="1.2580554246902464"/>
    <n v="0.32289952242374426"/>
    <n v="0.54776990647315982"/>
    <n v="1.8185690224170686E-3"/>
    <n v="2.1305434226095676"/>
    <n v="0.28855392575263977"/>
    <n v="9.6681066334247584E-2"/>
    <n v="0.44031398028790958"/>
    <n v="1.6729159030353304"/>
    <n v="5.5078988201022146E-2"/>
    <n v="2.1132298833232404"/>
    <n v="0.86311904788017291"/>
    <n v="0.40122153836488716"/>
    <n v="1.2643405862450601"/>
    <n v="68.266340357192277"/>
    <n v="31.733659642807723"/>
    <n v="0.37123134117279055"/>
    <n v="17.567011715213706"/>
    <n v="1.0096650992782117"/>
    <n v="47.778289870216312"/>
    <n v="-1.7313539286327284E-2"/>
    <n v="-0.81929275290675974"/>
    <n v="1.026978638564539"/>
    <n v="60.35360758100753"/>
    <n v="115.03936316559017"/>
  </r>
  <r>
    <x v="1"/>
    <n v="430"/>
    <n v="4"/>
    <n v="3335"/>
    <x v="5"/>
    <x v="3"/>
    <n v="3"/>
    <n v="32.5"/>
    <m/>
    <n v="0"/>
    <x v="2"/>
    <n v="11"/>
    <n v="10.1"/>
    <n v="5.5"/>
    <n v="0.90000000000000036"/>
    <n v="4.5999999999999996"/>
    <n v="5.5"/>
    <n v="2.8239999999999998"/>
    <m/>
    <m/>
    <n v="3.3440000000000003"/>
    <m/>
    <n v="3.7559999999999993"/>
    <n v="3.8660000000000005"/>
    <m/>
    <m/>
    <m/>
    <x v="3"/>
    <x v="0"/>
    <n v="57"/>
    <m/>
    <n v="54"/>
    <n v="10.4"/>
    <n v="239.16433735366991"/>
    <n v="15024.782001232252"/>
    <n v="268.26601584243195"/>
    <n v="0"/>
    <n v="467.1"/>
    <n v="467.1"/>
    <x v="205"/>
    <n v="0.74875414541090657"/>
    <n v="2037.0388663967608"/>
    <n v="2499.2777327935219"/>
    <n v="0.23669817813765179"/>
    <n v="4536.5532973684212"/>
    <n v="15.019575303643723"/>
    <n v="4223.9068825910927"/>
    <n v="6463.3744939271237"/>
    <n v="254.07198380566797"/>
    <n v="38.839222267206473"/>
    <n v="10980.192582591091"/>
    <n v="1585.9574898785422"/>
    <n v="5020.8704453441287"/>
    <n v="7268.3076923076906"/>
    <n v="3058.6664574898782"/>
    <n v="26.857672064777326"/>
    <n v="15374.702267206474"/>
    <n v="429.57595234817802"/>
    <n v="313.89354890109877"/>
    <n v="373.72927482200186"/>
    <n v="145.79120107962214"/>
    <n v="56.925968768074007"/>
    <n v="264.27311740890678"/>
    <n v="57.495228455754777"/>
    <n v="1.2269170579029733"/>
    <n v="1.5301886792452828"/>
    <n v="1.4476190476190476"/>
    <n v="44.902787047127013"/>
    <n v="38.468422578380142"/>
    <n v="32.656700325530288"/>
    <n v="55.091995375504823"/>
    <n v="58.863944737860919"/>
    <n v="47.274461423624793"/>
    <n v="3809.4858299595135"/>
    <n v="3514.60931174089"/>
    <n v="8864.466315789472"/>
    <n v="9986.5157787854223"/>
    <n v="1540.3711740890685"/>
    <n v="18850.982094574894"/>
    <n v="0.92259414225941416"/>
    <n v="20.208421029988894"/>
    <n v="18.64417086657971"/>
    <n v="414.42105263157919"/>
    <n v="2948.7651821862337"/>
    <n v="3363.1862348178129"/>
    <n v="1211.3846153846152"/>
    <n v="3753.6983805668006"/>
    <n v="4965.0829959514158"/>
    <n v="7870.7895119838031"/>
    <n v="41.752676186822804"/>
    <n v="2.7109329700469971"/>
    <n v="1.3923507928848267"/>
    <n v="8.2324886322021484"/>
    <n v="1.9847878294211818"/>
    <n v="5.8585357666015625"/>
    <n v="2.5127773284912109"/>
    <n v="0.64416104555130005"/>
    <n v="3.2065396308898926"/>
    <n v="3.2065396308898926"/>
    <n v="1.4313431022651768"/>
    <n v="2.135746955871582"/>
    <n v="2.1150751113891602"/>
    <n v="0.33034870028495789"/>
    <n v="1.7917547225952148"/>
    <n v="1.7917547225952148"/>
    <n v="1.2064686667954012"/>
    <n v="0.66319072246551514"/>
    <n v="0.29656484723091125"/>
    <n v="0.49727471438122828"/>
    <n v="1.208059549331665"/>
    <n v="0.54490095376968384"/>
    <n v="0.87382082396544625"/>
    <n v="55.222758241821388"/>
    <n v="34.798713328944523"/>
    <n v="1.9486150607811774E-2"/>
    <n v="90.040957721373729"/>
    <n v="0.87992719115562268"/>
    <n v="106.13737452232886"/>
    <n v="41.634540717977004"/>
    <n v="8.146918851716892"/>
    <n v="1.2453950543273873"/>
    <n v="157.16422914635015"/>
    <n v="33.872038811498321"/>
    <n v="106.19518116456774"/>
    <n v="24.010759994250073"/>
    <n v="54.803800700510649"/>
    <n v="0.4812236075997835"/>
    <n v="185.49096546692826"/>
    <n v="4.4748847616650949"/>
    <n v="2.0233383086127219"/>
    <n v="3.2913795774329149"/>
    <n v="3.3943077520338312"/>
    <n v="4.1290458742062287E-3"/>
    <n v="0.45572182593549876"/>
    <n v="-1.2588414802662093"/>
    <n v="0.6301516700154739"/>
    <n v="0.39227030916633476"/>
    <n v="0.22610027810057842"/>
    <n v="61.330709534104308"/>
    <n v="67.5327808998411"/>
    <n v="57.250864427411472"/>
    <n v="38.64764903614978"/>
    <n v="26.491104842443015"/>
    <n v="12.944436368536246"/>
    <n v="25.264156597929922"/>
    <n v="10.423095736127751"/>
    <n v="44.080749553262287"/>
    <n v="120.64305751113079"/>
    <n v="8.3934972192046118"/>
    <n v="164.72380706439307"/>
    <n v="0.41256456338549585"/>
    <x v="205"/>
    <x v="205"/>
    <x v="205"/>
    <n v="80.873217924398929"/>
    <n v="31.211444981849255"/>
    <n v="2.5911398197497761"/>
    <n v="112.08466290624818"/>
    <n v="72.153687960006025"/>
    <n v="27.846312039993983"/>
    <n v="86.125191605555528"/>
    <n v="80.931024566637817"/>
    <n v="13.587664258122322"/>
    <n v="5.7806642238887207E-2"/>
    <n v="17.623780723726931"/>
    <n v="17.623780723726931"/>
    <n v="-5.7806642238887207E-2"/>
    <n v="-5.446398358640954E-2"/>
    <n v="42.329710907840798"/>
    <n v="56.465763549159256"/>
    <n v="7.559577918042919"/>
    <n v="4.5892442948988936"/>
    <n v="1.0214657228077029"/>
    <n v="1.0216226586594599"/>
    <n v="0.97533905456539649"/>
    <n v="1.9430782503064277"/>
    <n v="1.401048704365405"/>
    <n v="1.2369736053817657"/>
    <n v="52.976103466033372"/>
    <x v="205"/>
    <n v="26.26346473509194"/>
    <n v="60.625819404972468"/>
    <n v="47.660050115491643"/>
    <n v="138.63260277381278"/>
    <n v="79.168411921729515"/>
    <n v="74.807745805967798"/>
    <n v="1.9554801077132222"/>
    <n v="3.1739645491127049"/>
    <n v="2.8273477413356698"/>
    <n v="52.429207838623469"/>
    <m/>
    <m/>
    <x v="205"/>
    <x v="205"/>
    <n v="25.034732115171998"/>
    <n v="76.209695844128035"/>
    <n v="50"/>
    <n v="6.2660695725035449"/>
    <n v="1.4654725179647137"/>
    <n v="55.105826937758813"/>
    <n v="109.8019258259109"/>
    <n v="188.50982094574894"/>
    <n v="25.56"/>
    <n v="31.360000000000003"/>
    <n v="2.97E-3"/>
    <n v="56.922970000000007"/>
    <n v="0.18846000000000002"/>
    <n v="53"/>
    <n v="81.099999999999994"/>
    <n v="3.1879999999999997"/>
    <n v="0.48734"/>
    <n v="137.77534"/>
    <n v="19.899999999999999"/>
    <n v="63"/>
    <n v="91.2"/>
    <n v="38.379000000000005"/>
    <n v="0.33700000000000002"/>
    <n v="192.916"/>
    <n v="47.8"/>
    <n v="44.1"/>
    <n v="111.22799999999999"/>
    <x v="205"/>
    <x v="185"/>
    <n v="236.535056"/>
    <n v="5.2000000000000028"/>
    <n v="36.999999999999993"/>
    <n v="42.199999999999989"/>
    <n v="98.759715999999997"/>
    <n v="41.752676186822811"/>
    <n v="0.69291446714401239"/>
    <n v="0.43664120864868172"/>
    <n v="2.445049123764038E-4"/>
    <n v="1.1298001807050706"/>
    <n v="1.1040996505737305E-2"/>
    <n v="1.3317719841003419"/>
    <n v="0.52241460794210426"/>
    <n v="0.10222448343276976"/>
    <n v="1.5626750237178803E-2"/>
    <n v="1.9720378257123945"/>
    <n v="0.42501364421844479"/>
    <n v="1.3324973201751709"/>
    <n v="0.30127801465988163"/>
    <n v="0.68765754498481757"/>
    <n v="6.038213415145874E-3"/>
    <n v="2.3274710932350158"/>
    <n v="0.31700516533851625"/>
    <n v="0.13078509762883186"/>
    <n v="0.5531087193119526"/>
    <n v="1.513783855994377"/>
    <n v="0.1053184563446045"/>
    <n v="2.0668925753063294"/>
    <n v="1.0147668187618257"/>
    <n v="0.39162951031327242"/>
    <n v="1.4063963290750978"/>
    <n v="72.153687960006039"/>
    <n v="27.846312039993986"/>
    <n v="9.4854749593934917E-2"/>
    <n v="4.5892442948989114"/>
    <n v="0.93709239460125882"/>
    <n v="45.338224433960946"/>
    <n v="-0.26057851792868636"/>
    <n v="-12.60725985674735"/>
    <n v="1.1976709125299452"/>
    <n v="61.903975979827038"/>
    <n v="114.43993694976801"/>
  </r>
  <r>
    <x v="1"/>
    <n v="431"/>
    <n v="4"/>
    <n v="1311"/>
    <x v="6"/>
    <x v="3"/>
    <n v="3"/>
    <n v="33.5"/>
    <m/>
    <n v="0"/>
    <x v="2"/>
    <n v="13.1"/>
    <n v="12.4"/>
    <n v="9.6"/>
    <n v="0.69999999999999929"/>
    <n v="2.8000000000000007"/>
    <n v="3.5"/>
    <n v="2.6179999999999999"/>
    <m/>
    <m/>
    <n v="3.5840000000000005"/>
    <m/>
    <n v="4.1820000000000004"/>
    <n v="3.4019999999999997"/>
    <m/>
    <m/>
    <m/>
    <x v="7"/>
    <x v="0"/>
    <n v="58.7"/>
    <m/>
    <n v="54.9"/>
    <n v="39.6"/>
    <n v="269.44289509641408"/>
    <n v="16926.941555746926"/>
    <n v="310.46003184150004"/>
    <n v="0"/>
    <n v="565.29999999999995"/>
    <n v="565.29999999999995"/>
    <x v="206"/>
    <n v="1.2677070929613286"/>
    <n v="2680.1492666091458"/>
    <n v="3257.6212251941324"/>
    <n v="0.48575582398619499"/>
    <n v="5938.2562476272642"/>
    <n v="16.551365401207935"/>
    <n v="3838.4900776531485"/>
    <n v="6020.9943917169967"/>
    <n v="189.88636755823984"/>
    <n v="3.9208647540983605"/>
    <n v="10053.291701682483"/>
    <n v="1617.0913287316648"/>
    <n v="4670.729076790336"/>
    <n v="6742.8343399482301"/>
    <n v="3086.3328515962035"/>
    <n v="5.0953408110440019"/>
    <n v="14504.991609145814"/>
    <n v="274.33569693701457"/>
    <n v="317.97856481880939"/>
    <n v="295.40466763857069"/>
    <n v="77.222720736266851"/>
    <n v="59.445642795513386"/>
    <n v="184.22487776819096"/>
    <n v="51.559996302230957"/>
    <n v="1.2154626108998732"/>
    <n v="1.5685840707964602"/>
    <n v="1.4436363636363636"/>
    <n v="45.133607490920369"/>
    <n v="38.18142546297301"/>
    <n v="32.200839563707895"/>
    <n v="54.858212400244142"/>
    <n v="59.890775781521832"/>
    <n v="46.486302933789212"/>
    <n v="3889.4434857635888"/>
    <n v="4220.6406384814491"/>
    <n v="9505.1035159620351"/>
    <n v="14904.131394995684"/>
    <n v="1395.0193917169975"/>
    <n v="24409.234910957715"/>
    <n v="1.0851528384279476"/>
    <n v="15.934311337294528"/>
    <n v="17.291163176059783"/>
    <n v="-50.95340811044025"/>
    <n v="1800.3537532355476"/>
    <n v="1749.4003451251074"/>
    <n v="781.28559102674717"/>
    <n v="2522.193701466781"/>
    <n v="3303.4792924935282"/>
    <n v="14355.943209275232"/>
    <n v="58.813573066276682"/>
    <n v="3.1603338718414307"/>
    <n v="1.2552987337112427"/>
    <n v="8.1343717575073242"/>
    <n v="2.1156725311792539"/>
    <n v="6.1623153686523438"/>
    <n v="2.6041259765625"/>
    <n v="0.54653090238571167"/>
    <n v="3.2479376792907715"/>
    <n v="3.2479376792907715"/>
    <n v="1.3842277181886342"/>
    <n v="2.020308256149292"/>
    <n v="1.7027770280838013"/>
    <n v="0.34011548757553101"/>
    <n v="1.6251866817474365"/>
    <n v="1.6251866817474365"/>
    <n v="1.0527893364505199"/>
    <n v="0.70414608716964722"/>
    <n v="0.23254895210266113"/>
    <n v="0.47984877208793575"/>
    <n v="0.97072017192840576"/>
    <n v="0.60269433259963989"/>
    <n v="0.77957188376906228"/>
    <n v="84.701665088558528"/>
    <n v="40.892877988970611"/>
    <n v="3.9513184556780039E-2"/>
    <n v="125.63405626208592"/>
    <n v="1.0199473338404432"/>
    <n v="99.959117219939728"/>
    <n v="32.906594981643991"/>
    <n v="6.1673908797606396"/>
    <n v="0.12734724370239212"/>
    <n v="139.16045032504675"/>
    <n v="32.670229623840108"/>
    <n v="79.532101763616453"/>
    <n v="22.933423891725262"/>
    <n v="50.158670458537379"/>
    <n v="8.2808800250728939E-2"/>
    <n v="152.70700491412981"/>
    <n v="0.90175960419738888"/>
    <n v="0.96761104207736126"/>
    <n v="0.93354995351875492"/>
    <n v="1.0171634754254133"/>
    <n v="-1.4590725325945197"/>
    <n v="-0.532418867155108"/>
    <n v="-0.71236936356562353"/>
    <n v="0.48278717952257122"/>
    <n v="0.32920053614759037"/>
    <n v="0.28835430452834598"/>
    <n v="67.419350778471966"/>
    <n v="71.830119108164908"/>
    <n v="52.081501964064415"/>
    <n v="32.549198207581348"/>
    <n v="23.646513721953159"/>
    <n v="15.017925277639479"/>
    <n v="27.387364117679045"/>
    <n v="9.8150555768076746"/>
    <n v="45.610122507031036"/>
    <n v="144.67740990193761"/>
    <n v="8.407702812544315"/>
    <n v="190.28753240896864"/>
    <n v="0.35837897851848682"/>
    <x v="206"/>
    <x v="206"/>
    <x v="206"/>
    <n v="72.571753102260686"/>
    <n v="23.091539404836318"/>
    <n v="3.1427854085406355"/>
    <n v="95.663292507096997"/>
    <n v="75.861651005663205"/>
    <n v="24.138348994336802"/>
    <n v="56.855403148310671"/>
    <n v="52.144737645937411"/>
    <n v="13.118368314917587"/>
    <n v="-20.427015456323275"/>
    <n v="9.9731710899187309"/>
    <n v="9.9731710899187291"/>
    <n v="20.427015456323275"/>
    <n v="20.435370003696391"/>
    <n v="30.3075146349295"/>
    <n v="43.189719468551061"/>
    <n v="51.127082083921891"/>
    <n v="26.868329961859427"/>
    <n v="1.20288285854249"/>
    <n v="0.9562747519867536"/>
    <n v="0.83295977410500455"/>
    <n v="1.758835048778377"/>
    <n v="1.4475209298507221"/>
    <n v="1.263913779728099"/>
    <n v="61.059395959620879"/>
    <x v="206"/>
    <n v="53.358401468384287"/>
    <n v="78.324266473557046"/>
    <n v="68.083683461418104"/>
    <n v="97.681126667703268"/>
    <n v="93.370047271068032"/>
    <n v="89.536342854503914"/>
    <n v="3.2353577191962768"/>
    <n v="2.7890378688599253"/>
    <n v="1.9017719216551039"/>
    <n v="78.246689823727337"/>
    <m/>
    <m/>
    <x v="206"/>
    <x v="206"/>
    <n v="29.827016688547459"/>
    <n v="65.564390340042621"/>
    <n v="26.717557251908396"/>
    <n v="35.338676659041546"/>
    <n v="1.1991041974934844"/>
    <n v="78.371790061302448"/>
    <n v="100.53291701682483"/>
    <n v="244.09234910957713"/>
    <n v="31.560000000000002"/>
    <n v="38.36"/>
    <n v="5.7200000000000003E-3"/>
    <n v="69.925719999999998"/>
    <n v="0.19490000000000002"/>
    <n v="45.2"/>
    <n v="70.900000000000006"/>
    <n v="2.2359999999999998"/>
    <n v="4.6170000000000003E-2"/>
    <n v="118.38217"/>
    <n v="19.041999999999998"/>
    <n v="55"/>
    <n v="79.400000000000006"/>
    <n v="36.343000000000004"/>
    <n v="0.06"/>
    <n v="170.803"/>
    <n v="45.8"/>
    <n v="49.7"/>
    <n v="111.92699999999999"/>
    <x v="206"/>
    <x v="186"/>
    <n v="287.43005599999998"/>
    <n v="-0.59999999999999432"/>
    <n v="21.200000000000003"/>
    <n v="20.600000000000009"/>
    <n v="169.04788599999998"/>
    <n v="58.813573066276682"/>
    <n v="0.99740136995315565"/>
    <n v="0.48153259425163264"/>
    <n v="4.65286064529419E-4"/>
    <n v="1.4793992502693176"/>
    <n v="1.2010352653503418E-2"/>
    <n v="1.1770649414062502"/>
    <n v="0.38749040979146959"/>
    <n v="7.2623886508941651E-2"/>
    <n v="1.4995728265285494E-3"/>
    <n v="1.63867881053319"/>
    <n v="0.38470709813594811"/>
    <n v="0.93652736544609072"/>
    <n v="0.27005169713497168"/>
    <n v="0.59064159574747099"/>
    <n v="9.7511200904846194E-4"/>
    <n v="1.7981957703375817"/>
    <n v="0.3224989079236984"/>
    <n v="0.11557682919502259"/>
    <n v="0.53708033513486386"/>
    <n v="1.7036435669428063"/>
    <n v="9.900459801614285E-2"/>
    <n v="2.2407239020776704"/>
    <n v="0.85456603348255178"/>
    <n v="0.27191358059644699"/>
    <n v="1.1264796140789988"/>
    <n v="75.861651005663205"/>
    <n v="24.138348994336795"/>
    <n v="0.60204509154448038"/>
    <n v="26.868329961859427"/>
    <n v="0.76132465180835274"/>
    <n v="33.976727391644651"/>
    <n v="0.44252813174008865"/>
    <n v="19.749337762218829"/>
    <n v="0.31879652006826409"/>
    <n v="44.688024336836619"/>
    <n v="128.27553440809271"/>
  </r>
  <r>
    <x v="1"/>
    <n v="432"/>
    <n v="4"/>
    <s v="352HYB"/>
    <x v="0"/>
    <x v="3"/>
    <n v="3"/>
    <n v="33.5"/>
    <m/>
    <n v="0"/>
    <x v="1"/>
    <n v="13.2"/>
    <n v="12.3"/>
    <n v="7"/>
    <n v="0.89999999999999858"/>
    <n v="5.3000000000000007"/>
    <n v="6.1999999999999993"/>
    <n v="3.0680000000000001"/>
    <m/>
    <m/>
    <n v="4.2680000000000007"/>
    <m/>
    <n v="4.0380000000000003"/>
    <n v="3.5179999999999998"/>
    <m/>
    <m/>
    <m/>
    <x v="7"/>
    <x v="0"/>
    <n v="56.4"/>
    <m/>
    <n v="57.9"/>
    <n v="39.9"/>
    <n v="152.41508608031566"/>
    <n v="9575.0205377375914"/>
    <n v="256.27281219077776"/>
    <n v="0"/>
    <n v="505.3"/>
    <n v="505.3"/>
    <x v="207"/>
    <n v="1.0763188737999303"/>
    <n v="2200.3784461152882"/>
    <n v="2512.8387635756058"/>
    <n v="0.64547723475355046"/>
    <n v="4713.8626869256477"/>
    <n v="20.790122807017543"/>
    <n v="3338.3918128654973"/>
    <n v="5385.8291562238919"/>
    <n v="123.1751461988304"/>
    <n v="7.1430073099415203"/>
    <n v="8854.5391225981621"/>
    <n v="1275.167000835422"/>
    <n v="4752.685881370091"/>
    <n v="7992.4060150375944"/>
    <n v="2291.238617376775"/>
    <n v="1.2333959899749372"/>
    <n v="15037.563909774437"/>
    <n v="276.04509571150095"/>
    <n v="441.64462765544823"/>
    <n v="355.98969733961343"/>
    <n v="75.86755778334728"/>
    <n v="101.02100489318526"/>
    <n v="191.53269284321908"/>
    <n v="186.18406134383591"/>
    <n v="1.1420029895366219"/>
    <n v="1.613300492610837"/>
    <n v="1.6816608996539797"/>
    <n v="46.678882951305511"/>
    <n v="37.702603903408161"/>
    <n v="31.605424321959745"/>
    <n v="53.307423878620952"/>
    <n v="60.825629450079653"/>
    <n v="53.149606299212593"/>
    <n v="3815.3049289891396"/>
    <n v="4349.7765246449453"/>
    <n v="10015.751023391811"/>
    <n v="10647.878966666665"/>
    <n v="1850.6695697577275"/>
    <n v="20663.629990058478"/>
    <n v="1.1400862068965516"/>
    <n v="18.463865888155802"/>
    <n v="21.050398825074176"/>
    <n v="-476.91311612364234"/>
    <n v="1036.0526315789466"/>
    <n v="559.13951545530381"/>
    <n v="937.38095238095138"/>
    <n v="3642.6294903926491"/>
    <n v="4580.0104427736005"/>
    <n v="11809.090867460316"/>
    <n v="57.149159528804049"/>
    <n v="2.507307767868042"/>
    <n v="1.4014556407928467"/>
    <n v="8.0650749206542969"/>
    <n v="1.9185675215258435"/>
    <n v="4.9920234680175781"/>
    <n v="2.5955173969268799"/>
    <n v="0.78323101997375488"/>
    <n v="3.2260441780090332"/>
    <n v="3.2260441780090332"/>
    <n v="1.5024626835683921"/>
    <n v="2.2630507946014404"/>
    <n v="1.9052175283432007"/>
    <n v="0.62692975997924805"/>
    <n v="1.652103066444397"/>
    <n v="1.652103066444397"/>
    <n v="1.1872253898769118"/>
    <n v="0.62074750661849976"/>
    <n v="0.69354784488677979"/>
    <n v="0.6448215527745369"/>
    <n v="1.3922513723373413"/>
    <n v="0.57992684841156006"/>
    <n v="1.0299688990351501"/>
    <n v="55.17025970194274"/>
    <n v="35.216320596159548"/>
    <n v="5.2058222578641462E-2"/>
    <n v="90.438638520680925"/>
    <n v="1.0378478095559907"/>
    <n v="86.648540280506623"/>
    <n v="42.18348463433626"/>
    <n v="3.9736846327014832"/>
    <n v="0.23043657145712809"/>
    <n v="133.0361461190015"/>
    <n v="28.857676944901371"/>
    <n v="90.54900447895551"/>
    <n v="50.106771846642175"/>
    <n v="37.853623457239905"/>
    <n v="2.0376972971778165E-2"/>
    <n v="178.52977675580937"/>
    <n v="2.8398338398880383"/>
    <n v="3.249545045486276"/>
    <n v="3.0376254563837395"/>
    <n v="2.0985520385709253"/>
    <n v="0.27860458560349194"/>
    <n v="0.46447760254511411"/>
    <n v="0.56594908659327969"/>
    <n v="0.63832073269938694"/>
    <n v="0.48683433670983961"/>
    <n v="0.55336634715059163"/>
    <n v="61.002974618339444"/>
    <n v="65.131577250440699"/>
    <n v="50.71927278708651"/>
    <n v="38.939463455220533"/>
    <n v="31.708288209583973"/>
    <n v="28.066338712324466"/>
    <n v="23.683410216592804"/>
    <n v="30.167781344066086"/>
    <n v="64.583721271066651"/>
    <n v="148.24524103823575"/>
    <n v="10.732529710407768"/>
    <n v="212.8289623093024"/>
    <n v="1.2737938104424791"/>
    <x v="207"/>
    <x v="207"/>
    <x v="207"/>
    <n v="62.965130063913819"/>
    <n v="12.015703290270174"/>
    <n v="5.2402367587505605"/>
    <n v="74.980833354184"/>
    <n v="83.9749669978832"/>
    <n v="16.025033002116785"/>
    <n v="76.072055054531035"/>
    <n v="66.865594262362706"/>
    <n v="19.93899050257609"/>
    <n v="3.900464198448887"/>
    <n v="-7.9232872123059153"/>
    <n v="-7.9232872123059153"/>
    <n v="-3.900464198448887"/>
    <n v="-4.5014771002742178"/>
    <n v="-18.782912983572167"/>
    <n v="-65.941102413221785"/>
    <n v="79.792816190300897"/>
    <n v="37.491521513100615"/>
    <n v="1.0014923457262783"/>
    <n v="0.99032144333577921"/>
    <n v="0.95194077288690537"/>
    <n v="1.9157086219510804"/>
    <n v="1.5171464716622982"/>
    <n v="1.2471630837667242"/>
    <n v="51.529566546582032"/>
    <x v="207"/>
    <n v="41.99401672479538"/>
    <n v="50.030216052983427"/>
    <n v="77.46520159763655"/>
    <n v="139.43056047547074"/>
    <n v="127.84598810576934"/>
    <n v="84.962484388636625"/>
    <n v="1.7982483605587594"/>
    <n v="2.0301907282218044"/>
    <n v="2.2424221020048418"/>
    <n v="55.901364575000009"/>
    <m/>
    <m/>
    <x v="207"/>
    <x v="207"/>
    <n v="71.51562182587044"/>
    <n v="73.844648703899267"/>
    <n v="46.969696969696969"/>
    <n v="53.824875342690127"/>
    <n v="1.0414265030670304"/>
    <n v="54.210169029078749"/>
    <n v="88.545391225981618"/>
    <n v="206.63629990058479"/>
    <n v="26.76"/>
    <n v="30.560000000000002"/>
    <n v="7.8499999999999993E-3"/>
    <n v="57.327849999999998"/>
    <n v="0.25284000000000001"/>
    <n v="40.6"/>
    <n v="65.5"/>
    <n v="1.498"/>
    <n v="8.6870000000000003E-2"/>
    <n v="107.68487"/>
    <n v="15.508000000000001"/>
    <n v="57.8"/>
    <n v="97.2"/>
    <n v="27.864999999999998"/>
    <n v="1.4999999999999999E-2"/>
    <n v="182.88000000000002"/>
    <n v="46.4"/>
    <n v="52.9"/>
    <n v="121.80699999999999"/>
    <x v="207"/>
    <x v="187"/>
    <n v="251.30165200000002"/>
    <n v="-5.7999999999999972"/>
    <n v="12.600000000000001"/>
    <n v="6.7999999999999972"/>
    <n v="143.616782"/>
    <n v="57.149159528804049"/>
    <n v="0.67095555868148804"/>
    <n v="0.42828484382629395"/>
    <n v="6.3310838127136231E-4"/>
    <n v="1.0998735108890534"/>
    <n v="1.2621832136535645E-2"/>
    <n v="1.0537800631523133"/>
    <n v="0.51301631808280934"/>
    <n v="4.8326141786575322E-2"/>
    <n v="2.8024645774364474E-3"/>
    <n v="1.6179249875991344"/>
    <n v="0.35095391722679137"/>
    <n v="1.1012157313823701"/>
    <n v="0.60937572669982909"/>
    <n v="0.46035851946473122"/>
    <n v="2.4781545996665957E-4"/>
    <n v="2.1711977930068969"/>
    <n v="0.28802684307098386"/>
    <n v="0.36688680994510653"/>
    <n v="0.78543778878808013"/>
    <n v="1.8028910695734643"/>
    <n v="0.13052413577198982"/>
    <n v="2.5883288583615447"/>
    <n v="0.76575322008132951"/>
    <n v="0.14612950813770281"/>
    <n v="0.91188272821903227"/>
    <n v="83.974966997883229"/>
    <n v="16.025033002116785"/>
    <n v="0.9704038707624103"/>
    <n v="37.491521513100622"/>
    <n v="1.4884553474724913"/>
    <n v="57.506423214502519"/>
    <n v="0.41713106535464783"/>
    <n v="16.115844940147937"/>
    <n v="1.0713242821178435"/>
    <n v="82.559361050284437"/>
    <n v="97.090310293522052"/>
  </r>
  <r>
    <x v="1"/>
    <n v="433"/>
    <n v="4"/>
    <n v="3382"/>
    <x v="3"/>
    <x v="3"/>
    <n v="3"/>
    <n v="32.5"/>
    <m/>
    <n v="0"/>
    <x v="2"/>
    <n v="13.3"/>
    <n v="12.7"/>
    <n v="9.1999999999999993"/>
    <n v="0.60000000000000142"/>
    <n v="3.5"/>
    <n v="4.1000000000000014"/>
    <n v="3.1160000000000001"/>
    <m/>
    <m/>
    <n v="3.16"/>
    <m/>
    <n v="4.0299999999999994"/>
    <n v="4.2279999999999998"/>
    <m/>
    <m/>
    <m/>
    <x v="5"/>
    <x v="10"/>
    <n v="57"/>
    <m/>
    <n v="59.2"/>
    <n v="50.5"/>
    <n v="206.15068824382891"/>
    <n v="12950.798536853821"/>
    <n v="207.81811508606143"/>
    <n v="0"/>
    <n v="592.6"/>
    <n v="592.6"/>
    <x v="208"/>
    <n v="1.0067819346346623"/>
    <n v="2269.2894736842109"/>
    <n v="2336.1315789473683"/>
    <n v="0.21055263157894738"/>
    <n v="4605.6316052631582"/>
    <n v="4.8034407894736839"/>
    <n v="3876.8421052631579"/>
    <n v="6358.355263157895"/>
    <n v="116.80657894736841"/>
    <n v="21.119598684210526"/>
    <n v="10373.123546052631"/>
    <n v="245.14342105263157"/>
    <n v="3291.9736842105258"/>
    <n v="6350"/>
    <n v="1073.2335526315787"/>
    <n v="6.2664473684210522"/>
    <n v="10721.473684210525"/>
    <n v="384.49946271929821"/>
    <n v="24.882152725563824"/>
    <n v="210.89110617059885"/>
    <n v="107.17017543859647"/>
    <n v="-41.77631578947372"/>
    <n v="268.14824561403509"/>
    <n v="-0.59680451127821599"/>
    <n v="1.0294550810014726"/>
    <n v="1.6400862068965518"/>
    <n v="1.9289340101522845"/>
    <n v="49.272057953809082"/>
    <n v="37.373912380889784"/>
    <n v="30.704488778054863"/>
    <n v="50.723370411947776"/>
    <n v="61.2964381936576"/>
    <n v="59.226932668329177"/>
    <n v="3943.6842105263158"/>
    <n v="4436.644736842105"/>
    <n v="10317.830921052631"/>
    <n v="10289.758490131579"/>
    <n v="1937.501973684211"/>
    <n v="20607.589411184206"/>
    <n v="1.125"/>
    <n v="19.13704767616337"/>
    <n v="21.529178635683792"/>
    <n v="-66.842105263157919"/>
    <n v="1921.71052631579"/>
    <n v="1854.8684210526335"/>
    <n v="-651.71052631579005"/>
    <n v="1913.355263157895"/>
    <n v="1261.644736842105"/>
    <n v="10234.465865131575"/>
    <n v="49.663576175373031"/>
    <n v="2.7804336547851562"/>
    <n v="1.1680194139480591"/>
    <n v="7.166165828704834"/>
    <n v="1.9627633064642349"/>
    <n v="7.6639103889465332"/>
    <n v="2.5295634269714355"/>
    <n v="0.65269136428833008"/>
    <n v="3.3923449516296387"/>
    <n v="3.3923449516296387"/>
    <n v="1.3905796726803885"/>
    <n v="2.6990702152252197"/>
    <n v="1.884066104888916"/>
    <n v="0.57983243465423584"/>
    <n v="2.0292091369628906"/>
    <n v="2.0292091369628906"/>
    <n v="1.1262223473808117"/>
    <n v="1.0279741287231445"/>
    <n v="0.55001199245452881"/>
    <n v="0.72158626784991731"/>
    <n v="1.2948160171508789"/>
    <n v="0.49083405733108521"/>
    <n v="1.0078107049723093"/>
    <n v="63.096088250812741"/>
    <n v="27.286470377476594"/>
    <n v="1.5088550735649311E-2"/>
    <n v="90.397647179024986"/>
    <n v="0.36813139769136904"/>
    <n v="98.06718001616629"/>
    <n v="41.500435713404109"/>
    <n v="3.9624820840923407"/>
    <n v="0.71644963976825549"/>
    <n v="144.24654745343099"/>
    <n v="6.6165930622157294"/>
    <n v="62.022960366073406"/>
    <n v="36.819359600543976"/>
    <n v="21.778153310951428"/>
    <n v="0.12715932256297061"/>
    <n v="120.74763260013178"/>
    <n v="3.5899266849604006"/>
    <n v="-1.6784939180928009"/>
    <n v="1.0465512214174757"/>
    <n v="2.3314061176902365"/>
    <n v="-2.5745871178637776"/>
    <n v="0.94759768906183439"/>
    <n v="-0.33436257949000947"/>
    <n v="0.4324589865065861"/>
    <n v="0.42318373697054201"/>
    <n v="0.59364079662157154"/>
    <n v="69.798374426555824"/>
    <n v="67.985807457767137"/>
    <n v="51.365777556458461"/>
    <n v="30.184934264315551"/>
    <n v="28.770488060937637"/>
    <n v="30.49282110770244"/>
    <n v="40.540053402750118"/>
    <n v="24.402078115234247"/>
    <n v="74.452051066288433"/>
    <n v="133.2334410563661"/>
    <n v="9.509919548304067"/>
    <n v="207.68549212265452"/>
    <n v="0.60192515961458704"/>
    <x v="208"/>
    <x v="208"/>
    <x v="208"/>
    <n v="57.527126613416172"/>
    <n v="17.098357598169862"/>
    <n v="3.3644825991692699"/>
    <n v="74.625484211586041"/>
    <n v="77.087776677346838"/>
    <n v="22.912223322653151"/>
    <n v="24.390268900328948"/>
    <n v="21.482906963323288"/>
    <n v="12.417281485309729"/>
    <n v="-36.044219650092884"/>
    <n v="4.6810761128601328"/>
    <n v="4.6810761128601328"/>
    <n v="36.044219650092884"/>
    <n v="36.754620296159253"/>
    <n v="11.279583051096028"/>
    <n v="27.377343619022078"/>
    <n v="63.438944669223531"/>
    <n v="30.545679440987566"/>
    <n v="1.0157948720001384"/>
    <n v="0.97185952009494114"/>
    <n v="0.79678175834617249"/>
    <n v="1.9322437635459608"/>
    <n v="1.4308443184716064"/>
    <n v="1.4134640202085418"/>
    <n v="49.931888125386919"/>
    <x v="208"/>
    <n v="37.081325301688061"/>
    <n v="49.544907470256376"/>
    <n v="69.492329371629552"/>
    <n v="137.31170201662934"/>
    <n v="81.509638881346746"/>
    <n v="122.41896158919221"/>
    <n v="2.0249065549041316"/>
    <n v="3.1033917726634899"/>
    <n v="1.5390312745923924"/>
    <n v="54.021232073190788"/>
    <m/>
    <m/>
    <x v="208"/>
    <x v="208"/>
    <n v="58.799570885836957"/>
    <n v="34.637022864639739"/>
    <n v="30.827067669172941"/>
    <n v="47.614881193667344"/>
    <n v="1.1612399916826712"/>
    <n v="53.360314205882148"/>
    <n v="103.73123546052632"/>
    <n v="206.07589411184208"/>
    <n v="27.160000000000004"/>
    <n v="27.96"/>
    <n v="2.5200000000000001E-3"/>
    <n v="55.122520000000009"/>
    <n v="5.7489999999999999E-2"/>
    <n v="46.4"/>
    <n v="76.099999999999994"/>
    <n v="1.3980000000000001"/>
    <n v="0.25276999999999999"/>
    <n v="124.15077000000001"/>
    <n v="2.9340000000000002"/>
    <n v="39.4"/>
    <n v="76"/>
    <n v="12.844999999999999"/>
    <n v="7.4999999999999997E-2"/>
    <n v="128.32"/>
    <n v="47.2"/>
    <n v="53.1"/>
    <n v="123.489"/>
    <x v="208"/>
    <x v="188"/>
    <n v="246.64201499999999"/>
    <n v="-0.80000000000000426"/>
    <n v="22.999999999999993"/>
    <n v="22.199999999999989"/>
    <n v="122.49124499999998"/>
    <n v="49.663576175373038"/>
    <n v="0.75516578063964857"/>
    <n v="0.32657822813987736"/>
    <n v="1.8058737888336184E-4"/>
    <n v="1.0819245961584094"/>
    <n v="4.4059820826053619E-3"/>
    <n v="1.1737174301147462"/>
    <n v="0.49669812822341919"/>
    <n v="4.7424982423782354E-2"/>
    <n v="8.5748303342342378E-3"/>
    <n v="1.726415371096182"/>
    <n v="7.9190720114707958E-2"/>
    <n v="0.74232204532623292"/>
    <n v="0.44067265033721925"/>
    <n v="0.26065191364288326"/>
    <n v="1.5219068527221678E-3"/>
    <n v="1.4451685161590575"/>
    <n v="0.48520378875732423"/>
    <n v="0.29205636799335477"/>
    <n v="0.89107966630518443"/>
    <n v="1.5946049638242246"/>
    <n v="0.11381950955450536"/>
    <n v="2.4856846301294087"/>
    <n v="0.68851364135742199"/>
    <n v="0.20464176023006442"/>
    <n v="0.8931554015874863"/>
    <n v="77.087776677346866"/>
    <n v="22.912223322653148"/>
    <n v="0.75926925903322662"/>
    <n v="30.545679440987566"/>
    <n v="1.4037600339709992"/>
    <n v="56.473778570128474"/>
    <n v="1.0405161139703512"/>
    <n v="41.860343076433644"/>
    <n v="0.36324392000064809"/>
    <n v="88.031836462145719"/>
    <n v="99.22498293243234"/>
  </r>
  <r>
    <x v="1"/>
    <n v="434"/>
    <n v="4"/>
    <s v="354A"/>
    <x v="1"/>
    <x v="3"/>
    <n v="3"/>
    <n v="33.5"/>
    <m/>
    <n v="0"/>
    <x v="2"/>
    <n v="11.9"/>
    <n v="11.3"/>
    <n v="4.8"/>
    <n v="0.59999999999999964"/>
    <n v="6.5000000000000009"/>
    <n v="7.1000000000000005"/>
    <n v="2.9539999999999997"/>
    <m/>
    <m/>
    <n v="4.0039999999999996"/>
    <m/>
    <n v="4.5359999999999996"/>
    <n v="3.6466666666666665"/>
    <m/>
    <m/>
    <m/>
    <x v="3"/>
    <x v="0"/>
    <n v="54.3"/>
    <m/>
    <n v="58.9"/>
    <n v="37.1"/>
    <n v="178.81128954856246"/>
    <n v="11233.282832019791"/>
    <n v="235.33836436170213"/>
    <n v="0"/>
    <n v="526.4"/>
    <n v="526.4"/>
    <x v="209"/>
    <n v="1.1152053871497352"/>
    <n v="1840.4210526315787"/>
    <n v="1204.1052631578946"/>
    <n v="5.46578947368421E-2"/>
    <n v="3044.5809736842107"/>
    <n v="5.6428157894736843"/>
    <n v="3458.9473684210525"/>
    <n v="5604.4736842105258"/>
    <n v="213.65526315789475"/>
    <n v="12.579473684210527"/>
    <n v="9289.6557894736834"/>
    <n v="1216.0157894736842"/>
    <n v="4013.6842105263158"/>
    <n v="5955.2631578947367"/>
    <n v="1485.5526315789473"/>
    <n v="18.436842105263157"/>
    <n v="11472.936842105262"/>
    <n v="416.3383210526315"/>
    <n v="155.94864661654134"/>
    <n v="290.63296098003627"/>
    <n v="107.90175438596492"/>
    <n v="39.624060150375954"/>
    <n v="293.35789473684213"/>
    <n v="25.056390977443634"/>
    <n v="0.6542553191489362"/>
    <n v="1.6202830188679245"/>
    <n v="1.4837398373983739"/>
    <n v="60.449075539104726"/>
    <n v="37.234397557985552"/>
    <n v="34.983930145908587"/>
    <n v="39.549129209095113"/>
    <n v="60.330262080981299"/>
    <n v="51.907050826246483"/>
    <n v="4405.2631578947367"/>
    <n v="3728.1578947368421"/>
    <n v="9951.5710526315779"/>
    <n v="10106.172539473684"/>
    <n v="1818.15"/>
    <n v="20057.74359210526"/>
    <n v="0.84629629629629632"/>
    <n v="21.962904938263598"/>
    <n v="18.587125105160123"/>
    <n v="-946.31578947368416"/>
    <n v="1876.3157894736837"/>
    <n v="930"/>
    <n v="-391.57894736842081"/>
    <n v="2227.1052631578946"/>
    <n v="1835.5263157894738"/>
    <n v="10768.087802631577"/>
    <n v="53.685439507113365"/>
    <m/>
    <n v="1.2378309965133667"/>
    <n v="7.8193230628967285"/>
    <m/>
    <n v="6.9554157257080078"/>
    <n v="2.4079093933105469"/>
    <n v="0.72944116592407227"/>
    <n v="2.9137833118438721"/>
    <n v="2.9137833118438721"/>
    <n v="1.4076048644962675"/>
    <n v="1.9594826698303223"/>
    <n v="1.5291894674301147"/>
    <n v="0.57825648784637451"/>
    <n v="1.8740462064743042"/>
    <n v="1.8740462064743042"/>
    <n v="1.0807955379341512"/>
    <n v="0.95671314001083374"/>
    <n v="0.41595759987831116"/>
    <n v="0.68284123243858297"/>
    <n v="1.502145528793335"/>
    <n v="0.56651777029037476"/>
    <n v="1.0956509058333628"/>
    <m/>
    <n v="14.904788178017261"/>
    <n v="4.273877368851711E-3"/>
    <m/>
    <n v="0.39248129679378713"/>
    <n v="83.288318593878486"/>
    <n v="40.881338186013068"/>
    <n v="6.2254514027708456"/>
    <n v="0.3665386049283178"/>
    <n v="130.76164678759071"/>
    <n v="23.827618657137219"/>
    <n v="61.376836203273974"/>
    <n v="34.436695578851193"/>
    <n v="27.83994273728446"/>
    <n v="0.34551494006734146"/>
    <n v="123.99898945947697"/>
    <m/>
    <n v="-0.48304695200812375"/>
    <m/>
    <m/>
    <n v="-1.5651058850431794"/>
    <n v="1.7317700005330536"/>
    <n v="-0.46033161479727674"/>
    <m/>
    <n v="0.49084119929655728"/>
    <n v="0.56106990371416809"/>
    <m/>
    <n v="63.694761147488506"/>
    <n v="49.497851934778872"/>
    <m/>
    <n v="31.264012950541019"/>
    <n v="27.771755019104528"/>
    <n v="42.145731483635146"/>
    <n v="15.507556098621141"/>
    <n v="67.953430422790731"/>
    <n v="151.8094189338438"/>
    <n v="10.30014284053445"/>
    <n v="219.76284935663455"/>
    <n v="0.36795081145151332"/>
    <x v="209"/>
    <x v="209"/>
    <x v="209"/>
    <n v="41.14258711024334"/>
    <n v="25.373782087391927"/>
    <n v="1.6214605677837375"/>
    <n v="66.516369197635271"/>
    <n v="61.853326642047094"/>
    <n v="38.146673357952906"/>
    <n v="27.860101359334436"/>
    <n v="19.231104719638829"/>
    <n v="18.929139480230052"/>
    <n v="-21.911482390604512"/>
    <n v="6.4446426071618745"/>
    <n v="6.4446426071618745"/>
    <n v="21.911482390604512"/>
    <n v="26.307989836422223"/>
    <n v="15.7642652934654"/>
    <n v="25.398825389787582"/>
    <n v="89.001202569043841"/>
    <n v="40.498748004769134"/>
    <m/>
    <n v="0.9444124469349271"/>
    <n v="0.78405084829706129"/>
    <n v="2.2520277168590974"/>
    <n v="1.4904556468570727"/>
    <n v="1.3784763326021672"/>
    <n v="50.385391024000725"/>
    <x v="209"/>
    <n v="31.716097629994731"/>
    <n v="45.986719634642299"/>
    <n v="74.643348429102375"/>
    <n v="160.50674902768247"/>
    <n v="115.75776019476565"/>
    <n v="113.01337529504328"/>
    <m/>
    <n v="2.0801278370099525"/>
    <n v="1.3531048545695321"/>
    <n v="53.057405832236832"/>
    <m/>
    <m/>
    <x v="209"/>
    <x v="209"/>
    <n v="37.933093158694149"/>
    <n v="31.332838101897799"/>
    <n v="59.663865546218489"/>
    <n v="58.626930525193032"/>
    <n v="1.0840020528286805"/>
    <n v="42.490186061413453"/>
    <n v="92.89655789473683"/>
    <n v="200.5774359210526"/>
    <n v="22.56"/>
    <n v="14.76"/>
    <n v="6.7000000000000002E-4"/>
    <n v="37.32067"/>
    <n v="6.9169999999999995E-2"/>
    <n v="42.4"/>
    <n v="68.7"/>
    <n v="2.6190000000000002"/>
    <n v="0.1542"/>
    <n v="113.8732"/>
    <n v="14.906000000000001"/>
    <n v="49.2"/>
    <n v="73"/>
    <n v="18.21"/>
    <n v="0.22599999999999998"/>
    <n v="140.636"/>
    <n v="54"/>
    <n v="45.7"/>
    <n v="121.98699999999999"/>
    <x v="209"/>
    <x v="189"/>
    <n v="245.86911499999997"/>
    <n v="-11.600000000000001"/>
    <n v="23"/>
    <n v="11.399999999999991"/>
    <n v="131.99591499999997"/>
    <n v="53.685439507113365"/>
    <m/>
    <n v="0.1827038550853729"/>
    <n v="5.2389464521408083E-5"/>
    <m/>
    <n v="4.8110610574722294E-3"/>
    <n v="1.0209535827636718"/>
    <n v="0.50112608098983769"/>
    <n v="7.6311984937191005E-2"/>
    <n v="4.4930538668632508E-3"/>
    <n v="1.6028847025575637"/>
    <n v="0.29208048676490789"/>
    <n v="0.7523612179756165"/>
    <n v="0.42212723612785336"/>
    <n v="0.34126381419897084"/>
    <n v="4.2353444266319271E-3"/>
    <n v="1.5199876127290726"/>
    <n v="0.51662509560585013"/>
    <n v="0.19009262314438821"/>
    <n v="0.83297753421485421"/>
    <n v="1.8608896514471174"/>
    <n v="0.12625981546461582"/>
    <n v="2.693867185661972"/>
    <n v="0.50432848715782164"/>
    <n v="0.31103345784544945"/>
    <n v="0.81536194500327108"/>
    <n v="61.853326642047094"/>
    <n v="38.146673357952906"/>
    <n v="1.0909824831044084"/>
    <n v="40.498748004769134"/>
    <m/>
    <m/>
    <n v="1.1738795729328995"/>
    <n v="43.576000301011078"/>
    <n v="1.5199876127290726"/>
    <m/>
    <n v="91.269946903333263"/>
  </r>
  <r>
    <x v="1"/>
    <n v="435"/>
    <n v="4"/>
    <n v="3390"/>
    <x v="2"/>
    <x v="3"/>
    <n v="3"/>
    <n v="35"/>
    <m/>
    <n v="0"/>
    <x v="2"/>
    <n v="13.8"/>
    <n v="13.3"/>
    <n v="5.6"/>
    <n v="0.5"/>
    <n v="7.7000000000000011"/>
    <n v="8.2000000000000011"/>
    <n v="2.95"/>
    <m/>
    <m/>
    <n v="4.1280000000000001"/>
    <m/>
    <n v="4.8499999999999996"/>
    <n v="3.504"/>
    <m/>
    <m/>
    <m/>
    <x v="4"/>
    <x v="10"/>
    <n v="55"/>
    <m/>
    <n v="57"/>
    <n v="34.4"/>
    <n v="196.05163220638772"/>
    <n v="12316.355638469689"/>
    <n v="224.27372403865925"/>
    <n v="0"/>
    <n v="486.3"/>
    <n v="486.3"/>
    <x v="210"/>
    <n v="0.8926579855409108"/>
    <n v="1809.8544407894733"/>
    <n v="2165.9975328947367"/>
    <n v="6.5562705592105253E-2"/>
    <n v="3975.9175363898025"/>
    <n v="2.1684257812499999"/>
    <n v="3318.6060855263149"/>
    <n v="5803.5135690789466"/>
    <n v="95.106393914473671"/>
    <n v="5.9038811677631573"/>
    <n v="9223.1299296874968"/>
    <n v="235.70197368421049"/>
    <n v="3415.7360197368416"/>
    <n v="6119.1858552631575"/>
    <n v="1148.2377055921052"/>
    <n v="2.1044819078947365"/>
    <n v="10685.264062499999"/>
    <n v="349.81415955317959"/>
    <n v="104.43815234375013"/>
    <n v="231.35677676242054"/>
    <n v="100.58344298245611"/>
    <n v="6.9378524436090503"/>
    <n v="242.50106907894732"/>
    <n v="22.548020441729346"/>
    <n v="1.1967799642218249"/>
    <n v="1.7487804878048783"/>
    <n v="1.7914691943127963"/>
    <n v="45.520421996298502"/>
    <n v="35.981343761019289"/>
    <n v="31.966790897797171"/>
    <n v="54.477929008092495"/>
    <n v="62.923471894270321"/>
    <n v="57.267521134442326"/>
    <n v="3253.8527960526312"/>
    <n v="4111.8338815789466"/>
    <n v="8580.5393297697337"/>
    <n v="8827.8412077302601"/>
    <n v="1214.8526521381577"/>
    <n v="17408.380537499994"/>
    <n v="1.2636815920398008"/>
    <n v="18.691300945790992"/>
    <n v="23.619852936472196"/>
    <n v="64.753289473683708"/>
    <n v="1691.6796875"/>
    <n v="1756.4329769736833"/>
    <n v="161.88322368421041"/>
    <n v="2007.3519736842109"/>
    <n v="2169.2351973684213"/>
    <n v="8185.250607812497"/>
    <n v="47.019023913111077"/>
    <n v="2.9283561706542969"/>
    <n v="1.6357817649841309"/>
    <n v="6.8316454887390137"/>
    <n v="2.2242527686259916"/>
    <n v="7.5347671508789062"/>
    <n v="2.8045282363891602"/>
    <n v="0.87968099117279053"/>
    <n v="3.5482542514801025"/>
    <n v="3.5482542514801025"/>
    <n v="1.6014926919226162"/>
    <n v="2.6294465065002441"/>
    <n v="2.4526886940002441"/>
    <n v="0.53879636526107788"/>
    <n v="2.0112783908843994"/>
    <n v="2.0112783908843994"/>
    <n v="1.3091291442580744"/>
    <n v="0.72754973173141479"/>
    <n v="0.42944827675819397"/>
    <n v="0.56157006712463819"/>
    <n v="1.3143069744110107"/>
    <n v="0.56419545412063599"/>
    <n v="0.94328517694819458"/>
    <n v="52.998984196719363"/>
    <n v="35.430992673098253"/>
    <n v="4.4790116188782991E-3"/>
    <n v="88.434455881436492"/>
    <n v="0.16338583345681426"/>
    <n v="93.071244723114503"/>
    <n v="51.05240568732107"/>
    <n v="3.3746166654997256"/>
    <n v="0.20948471453748937"/>
    <n v="147.7077517904728"/>
    <n v="6.1976573127915975"/>
    <n v="83.777371172979457"/>
    <n v="32.969950971727897"/>
    <n v="23.094256848560843"/>
    <n v="4.2326989853558566E-2"/>
    <n v="139.88390598312176"/>
    <n v="3.9515530606024205"/>
    <n v="-0.55884612909650244"/>
    <n v="1.7741189690236301"/>
    <n v="2.6714840350930094"/>
    <n v="-0.66384811072393191"/>
    <n v="1.0414275342815211"/>
    <n v="-1.2916039082566553"/>
    <n v="0.66852210868017792"/>
    <n v="0.54853038485948236"/>
    <n v="0.39354243884847068"/>
    <n v="59.930242877023822"/>
    <n v="63.010399653999492"/>
    <n v="59.890643304661474"/>
    <n v="40.064692341863172"/>
    <n v="34.563118772358138"/>
    <n v="23.569509830320303"/>
    <n v="23.673397288616059"/>
    <n v="17.658199747600342"/>
    <n v="48.185740473843872"/>
    <n v="116.02493268312801"/>
    <n v="6.854143437627469"/>
    <n v="164.21067315697189"/>
    <n v="0.74590898519207149"/>
    <x v="210"/>
    <x v="210"/>
    <x v="210"/>
    <n v="69.397847434498445"/>
    <n v="33.394205939720727"/>
    <n v="2.078140368415025"/>
    <n v="102.79205337421917"/>
    <n v="67.512852556658643"/>
    <n v="32.487147443341357"/>
    <n v="68.56158167086349"/>
    <n v="60.103973884363398"/>
    <n v="15.311751224127555"/>
    <n v="-9.2938735501350465"/>
    <n v="18.082454715593173"/>
    <n v="18.082454715593173"/>
    <n v="9.2938735501350465"/>
    <n v="9.9857626034595057"/>
    <n v="35.419397915040804"/>
    <n v="54.148479374636068"/>
    <n v="16.502921366499095"/>
    <n v="10.049846973542127"/>
    <n v="1.0901770847432146"/>
    <n v="1.0716452049154119"/>
    <n v="0.92502638443631335"/>
    <n v="2.0402674021990679"/>
    <n v="1.4944243529266077"/>
    <n v="1.4152343828071705"/>
    <n v="50.710295473573218"/>
    <x v="210"/>
    <n v="35.986198336906703"/>
    <n v="53.75924133318405"/>
    <n v="60.078659936611821"/>
    <n v="162.99653350648387"/>
    <n v="124.38957482793018"/>
    <n v="141.9898953541983"/>
    <n v="1.7965757354820122"/>
    <n v="2.2546328663545179"/>
    <n v="1.7273684777933909"/>
    <n v="46.346166340583864"/>
    <m/>
    <m/>
    <x v="210"/>
    <x v="210"/>
    <n v="34.58837935228933"/>
    <n v="71.742492086871081"/>
    <n v="59.420289855072475"/>
    <n v="14.223599173782498"/>
    <n v="1.2456743334402764"/>
    <n v="59.89847039676858"/>
    <n v="92.231299296874965"/>
    <n v="174.08380537499994"/>
    <n v="22.36"/>
    <n v="26.76"/>
    <n v="8.0999999999999996E-4"/>
    <n v="49.120810000000006"/>
    <n v="2.6790000000000001E-2"/>
    <n v="41"/>
    <n v="71.7"/>
    <n v="1.175"/>
    <n v="7.2940000000000005E-2"/>
    <n v="113.94793999999999"/>
    <n v="2.9119999999999999"/>
    <n v="42.2"/>
    <n v="75.599999999999994"/>
    <n v="14.186000000000002"/>
    <n v="2.6000000000000002E-2"/>
    <n v="132.012"/>
    <n v="40.200000000000003"/>
    <n v="50.8"/>
    <n v="106.00899999999999"/>
    <x v="210"/>
    <x v="190"/>
    <n v="215.07331199999999"/>
    <n v="0.79999999999999716"/>
    <n v="20.900000000000006"/>
    <n v="21.700000000000003"/>
    <n v="101.125372"/>
    <n v="47.019023913111077"/>
    <n v="0.6547804397583008"/>
    <n v="0.43773520030975349"/>
    <n v="5.5336328458786001E-5"/>
    <n v="1.092570976396513"/>
    <n v="2.0185641197204588E-3"/>
    <n v="1.1498565769195557"/>
    <n v="0.63073127067089085"/>
    <n v="4.1691987454891208E-2"/>
    <n v="2.5880966510295872E-3"/>
    <n v="1.8248679316963672"/>
    <n v="7.6569482269287101E-2"/>
    <n v="1.0350346288681032"/>
    <n v="0.40733005213737483"/>
    <n v="0.28531995253086095"/>
    <n v="5.2293238162994394E-4"/>
    <n v="1.728207565917969"/>
    <n v="0.29247499215602873"/>
    <n v="0.21815972459316252"/>
    <n v="0.59531481245815765"/>
    <n v="1.4334398592093849"/>
    <n v="8.4680095708966258E-2"/>
    <n v="2.0287546716675426"/>
    <n v="0.85738158476352688"/>
    <n v="0.41257154607772833"/>
    <n v="1.2699531308412553"/>
    <n v="67.512852556658643"/>
    <n v="32.48714744334135"/>
    <n v="0.20388673997117546"/>
    <n v="10.049846973542147"/>
    <n v="0.93618369527102963"/>
    <n v="46.145732076196765"/>
    <n v="0.30054710574957366"/>
    <n v="14.814364198236834"/>
    <n v="0.63563658952145596"/>
    <n v="65.310287645230019"/>
    <n v="106.0124789870327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8">
  <location ref="A6:B14" firstHeaderRow="1" firstDataRow="1" firstDataCol="1" rowPageCount="2" colPageCount="1"/>
  <pivotFields count="265">
    <pivotField axis="axisPage" multipleItemSelectionAllowed="1" showAll="0">
      <items count="3">
        <item x="0"/>
        <item x="1"/>
        <item t="default"/>
      </items>
    </pivotField>
    <pivotField showAll="0"/>
    <pivotField multipleItemSelectionAllowed="1" showAll="0"/>
    <pivotField showAll="0"/>
    <pivotField axis="axisRow" multipleItemSelectionAllowed="1" showAll="0">
      <items count="8">
        <item x="0"/>
        <item x="1"/>
        <item x="2"/>
        <item x="3"/>
        <item x="5"/>
        <item x="4"/>
        <item x="6"/>
        <item t="default"/>
      </items>
    </pivotField>
    <pivotField axis="axisPage" showAll="0">
      <items count="6">
        <item x="0"/>
        <item x="2"/>
        <item x="4"/>
        <item x="3"/>
        <item x="1"/>
        <item t="default"/>
      </items>
    </pivotField>
    <pivotField showAll="0"/>
    <pivotField showAll="0"/>
    <pivotField showAll="0"/>
    <pivotField showAll="0"/>
    <pivotField showAll="0">
      <items count="9">
        <item x="2"/>
        <item x="1"/>
        <item x="0"/>
        <item x="3"/>
        <item x="7"/>
        <item x="6"/>
        <item x="5"/>
        <item x="4"/>
        <item t="default"/>
      </items>
    </pivotField>
    <pivotField showAll="0"/>
    <pivotField showAll="0"/>
    <pivotField showAll="0"/>
    <pivotField showAll="0" defaultSubtotal="0"/>
    <pivotField showAll="0" defaultSubtotal="0"/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10">
        <item x="7"/>
        <item x="4"/>
        <item x="2"/>
        <item x="3"/>
        <item x="5"/>
        <item x="1"/>
        <item x="8"/>
        <item x="0"/>
        <item x="6"/>
        <item t="default"/>
      </items>
    </pivotField>
    <pivotField showAll="0">
      <items count="15">
        <item x="8"/>
        <item x="3"/>
        <item x="5"/>
        <item x="1"/>
        <item x="2"/>
        <item x="4"/>
        <item x="0"/>
        <item x="10"/>
        <item x="6"/>
        <item x="9"/>
        <item x="11"/>
        <item x="12"/>
        <item x="13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>
      <items count="212">
        <item x="198"/>
        <item x="199"/>
        <item x="200"/>
        <item x="122"/>
        <item x="202"/>
        <item x="201"/>
        <item x="203"/>
        <item x="175"/>
        <item x="121"/>
        <item x="197"/>
        <item x="170"/>
        <item x="90"/>
        <item x="89"/>
        <item x="98"/>
        <item x="173"/>
        <item x="58"/>
        <item x="0"/>
        <item x="120"/>
        <item x="40"/>
        <item x="91"/>
        <item x="93"/>
        <item x="100"/>
        <item x="123"/>
        <item x="39"/>
        <item x="124"/>
        <item x="169"/>
        <item x="14"/>
        <item x="102"/>
        <item x="174"/>
        <item x="92"/>
        <item x="171"/>
        <item x="79"/>
        <item x="118"/>
        <item x="28"/>
        <item x="94"/>
        <item x="22"/>
        <item x="56"/>
        <item x="80"/>
        <item x="49"/>
        <item x="47"/>
        <item x="125"/>
        <item x="2"/>
        <item x="60"/>
        <item x="132"/>
        <item x="126"/>
        <item x="152"/>
        <item x="50"/>
        <item x="16"/>
        <item x="48"/>
        <item x="8"/>
        <item x="68"/>
        <item x="52"/>
        <item x="176"/>
        <item x="88"/>
        <item x="149"/>
        <item x="153"/>
        <item x="67"/>
        <item x="61"/>
        <item x="1"/>
        <item x="172"/>
        <item x="115"/>
        <item x="87"/>
        <item x="15"/>
        <item x="59"/>
        <item x="195"/>
        <item x="97"/>
        <item x="135"/>
        <item x="155"/>
        <item x="4"/>
        <item x="114"/>
        <item x="5"/>
        <item x="7"/>
        <item x="38"/>
        <item x="134"/>
        <item x="75"/>
        <item x="43"/>
        <item x="9"/>
        <item x="29"/>
        <item x="6"/>
        <item x="138"/>
        <item x="177"/>
        <item x="19"/>
        <item x="182"/>
        <item x="105"/>
        <item x="161"/>
        <item x="196"/>
        <item x="106"/>
        <item x="57"/>
        <item x="78"/>
        <item x="210"/>
        <item x="133"/>
        <item x="157"/>
        <item x="167"/>
        <item x="127"/>
        <item x="192"/>
        <item x="99"/>
        <item x="178"/>
        <item x="189"/>
        <item x="17"/>
        <item x="64"/>
        <item x="145"/>
        <item x="101"/>
        <item x="30"/>
        <item x="81"/>
        <item x="180"/>
        <item x="142"/>
        <item x="191"/>
        <item x="108"/>
        <item x="3"/>
        <item x="42"/>
        <item x="151"/>
        <item x="21"/>
        <item x="117"/>
        <item x="128"/>
        <item x="109"/>
        <item x="65"/>
        <item x="181"/>
        <item x="70"/>
        <item x="71"/>
        <item x="10"/>
        <item x="185"/>
        <item x="188"/>
        <item x="143"/>
        <item x="165"/>
        <item x="51"/>
        <item x="205"/>
        <item x="72"/>
        <item x="76"/>
        <item x="162"/>
        <item x="150"/>
        <item x="209"/>
        <item x="110"/>
        <item x="136"/>
        <item x="85"/>
        <item x="186"/>
        <item x="107"/>
        <item x="141"/>
        <item x="158"/>
        <item x="129"/>
        <item x="208"/>
        <item x="159"/>
        <item x="83"/>
        <item x="37"/>
        <item x="18"/>
        <item x="164"/>
        <item x="116"/>
        <item x="23"/>
        <item x="24"/>
        <item x="12"/>
        <item x="207"/>
        <item x="63"/>
        <item x="31"/>
        <item x="193"/>
        <item x="74"/>
        <item x="73"/>
        <item x="77"/>
        <item x="147"/>
        <item x="53"/>
        <item x="204"/>
        <item x="95"/>
        <item x="36"/>
        <item x="184"/>
        <item x="156"/>
        <item x="144"/>
        <item x="55"/>
        <item x="183"/>
        <item x="112"/>
        <item x="113"/>
        <item x="103"/>
        <item x="96"/>
        <item x="26"/>
        <item x="154"/>
        <item x="148"/>
        <item x="45"/>
        <item x="194"/>
        <item x="190"/>
        <item x="32"/>
        <item x="140"/>
        <item x="179"/>
        <item x="46"/>
        <item x="168"/>
        <item x="41"/>
        <item x="131"/>
        <item x="84"/>
        <item x="69"/>
        <item x="166"/>
        <item x="137"/>
        <item x="130"/>
        <item x="13"/>
        <item x="11"/>
        <item x="119"/>
        <item x="163"/>
        <item x="25"/>
        <item x="187"/>
        <item x="44"/>
        <item x="34"/>
        <item x="27"/>
        <item x="146"/>
        <item x="86"/>
        <item x="82"/>
        <item x="104"/>
        <item x="66"/>
        <item x="54"/>
        <item x="111"/>
        <item x="62"/>
        <item x="33"/>
        <item x="206"/>
        <item x="139"/>
        <item x="35"/>
        <item x="160"/>
        <item x="20"/>
        <item t="default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/>
    <pivotField showAll="0" defaultSubtotal="0"/>
    <pivotField showAll="0" defaultSubtotal="0"/>
    <pivotField showAll="0"/>
    <pivotField showAll="0" defaultSubtotal="0"/>
    <pivotField showAll="0" defaultSubtotal="0"/>
    <pivotField showAll="0"/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/>
    <pivotField showAll="0" defaultSubtotal="0"/>
    <pivotField showAll="0" defaultSubtotal="0"/>
    <pivotField showAll="0"/>
    <pivotField showAll="0" defaultSubtotal="0"/>
    <pivotField showAll="0" defaultSubtotal="0"/>
    <pivotField showAll="0"/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>
      <items count="212">
        <item x="207"/>
        <item x="184"/>
        <item x="163"/>
        <item x="177"/>
        <item x="179"/>
        <item x="65"/>
        <item x="107"/>
        <item x="180"/>
        <item x="190"/>
        <item x="156"/>
        <item x="131"/>
        <item x="60"/>
        <item x="9"/>
        <item x="183"/>
        <item x="204"/>
        <item x="105"/>
        <item x="29"/>
        <item x="192"/>
        <item x="187"/>
        <item x="147"/>
        <item x="129"/>
        <item x="158"/>
        <item x="206"/>
        <item x="210"/>
        <item x="151"/>
        <item x="63"/>
        <item x="164"/>
        <item x="194"/>
        <item x="152"/>
        <item x="67"/>
        <item x="148"/>
        <item x="189"/>
        <item x="150"/>
        <item x="166"/>
        <item x="154"/>
        <item x="33"/>
        <item x="140"/>
        <item x="133"/>
        <item x="205"/>
        <item x="196"/>
        <item x="168"/>
        <item x="195"/>
        <item x="178"/>
        <item x="59"/>
        <item x="157"/>
        <item x="201"/>
        <item x="193"/>
        <item x="159"/>
        <item x="202"/>
        <item x="23"/>
        <item x="43"/>
        <item x="46"/>
        <item x="161"/>
        <item x="57"/>
        <item x="54"/>
        <item x="146"/>
        <item x="144"/>
        <item x="173"/>
        <item x="200"/>
        <item x="106"/>
        <item x="191"/>
        <item x="84"/>
        <item x="8"/>
        <item x="26"/>
        <item x="56"/>
        <item x="155"/>
        <item x="52"/>
        <item x="186"/>
        <item x="125"/>
        <item x="130"/>
        <item x="185"/>
        <item x="62"/>
        <item x="53"/>
        <item x="39"/>
        <item x="139"/>
        <item x="4"/>
        <item x="149"/>
        <item x="68"/>
        <item x="41"/>
        <item x="22"/>
        <item x="142"/>
        <item x="181"/>
        <item x="61"/>
        <item x="138"/>
        <item x="30"/>
        <item x="119"/>
        <item x="143"/>
        <item x="110"/>
        <item x="50"/>
        <item x="172"/>
        <item x="136"/>
        <item x="25"/>
        <item x="169"/>
        <item x="100"/>
        <item x="12"/>
        <item x="1"/>
        <item x="102"/>
        <item x="188"/>
        <item x="108"/>
        <item x="182"/>
        <item x="127"/>
        <item x="132"/>
        <item x="115"/>
        <item x="153"/>
        <item x="82"/>
        <item x="92"/>
        <item x="21"/>
        <item x="64"/>
        <item x="167"/>
        <item x="137"/>
        <item x="209"/>
        <item x="109"/>
        <item x="170"/>
        <item x="18"/>
        <item x="36"/>
        <item x="87"/>
        <item x="6"/>
        <item x="24"/>
        <item x="208"/>
        <item x="58"/>
        <item x="162"/>
        <item x="113"/>
        <item x="176"/>
        <item x="197"/>
        <item x="31"/>
        <item x="47"/>
        <item x="48"/>
        <item x="160"/>
        <item x="66"/>
        <item x="116"/>
        <item x="95"/>
        <item x="7"/>
        <item x="2"/>
        <item x="88"/>
        <item x="93"/>
        <item x="86"/>
        <item x="44"/>
        <item x="111"/>
        <item x="19"/>
        <item x="70"/>
        <item x="103"/>
        <item x="141"/>
        <item x="76"/>
        <item x="198"/>
        <item x="96"/>
        <item x="117"/>
        <item x="14"/>
        <item x="134"/>
        <item x="45"/>
        <item x="37"/>
        <item x="75"/>
        <item x="128"/>
        <item x="11"/>
        <item x="203"/>
        <item x="3"/>
        <item x="74"/>
        <item x="10"/>
        <item x="174"/>
        <item x="15"/>
        <item x="104"/>
        <item x="90"/>
        <item x="5"/>
        <item x="55"/>
        <item x="97"/>
        <item x="123"/>
        <item x="85"/>
        <item x="165"/>
        <item x="99"/>
        <item x="79"/>
        <item x="42"/>
        <item x="17"/>
        <item x="81"/>
        <item x="135"/>
        <item x="78"/>
        <item x="94"/>
        <item x="51"/>
        <item x="83"/>
        <item x="40"/>
        <item x="175"/>
        <item x="101"/>
        <item x="16"/>
        <item x="171"/>
        <item x="112"/>
        <item x="49"/>
        <item x="34"/>
        <item x="28"/>
        <item x="38"/>
        <item x="35"/>
        <item x="80"/>
        <item x="73"/>
        <item x="124"/>
        <item x="32"/>
        <item x="91"/>
        <item x="71"/>
        <item x="0"/>
        <item x="89"/>
        <item x="120"/>
        <item x="122"/>
        <item x="77"/>
        <item x="27"/>
        <item x="69"/>
        <item x="72"/>
        <item x="118"/>
        <item x="13"/>
        <item x="126"/>
        <item x="114"/>
        <item x="145"/>
        <item x="121"/>
        <item x="199"/>
        <item x="98"/>
        <item x="20"/>
        <item t="default"/>
      </items>
    </pivotField>
    <pivotField showAll="0">
      <items count="212">
        <item x="131"/>
        <item x="193"/>
        <item x="204"/>
        <item x="178"/>
        <item x="190"/>
        <item x="130"/>
        <item x="160"/>
        <item x="158"/>
        <item x="206"/>
        <item x="151"/>
        <item x="192"/>
        <item x="163"/>
        <item x="139"/>
        <item x="156"/>
        <item x="166"/>
        <item x="179"/>
        <item x="181"/>
        <item x="194"/>
        <item x="162"/>
        <item x="127"/>
        <item x="150"/>
        <item x="119"/>
        <item x="157"/>
        <item x="111"/>
        <item x="144"/>
        <item x="183"/>
        <item x="205"/>
        <item x="195"/>
        <item x="146"/>
        <item x="185"/>
        <item x="95"/>
        <item x="44"/>
        <item x="184"/>
        <item x="164"/>
        <item x="154"/>
        <item x="19"/>
        <item x="35"/>
        <item x="187"/>
        <item x="18"/>
        <item x="69"/>
        <item x="137"/>
        <item x="129"/>
        <item x="209"/>
        <item x="124"/>
        <item x="186"/>
        <item x="176"/>
        <item x="113"/>
        <item x="168"/>
        <item x="17"/>
        <item x="133"/>
        <item x="116"/>
        <item x="3"/>
        <item x="101"/>
        <item x="148"/>
        <item x="82"/>
        <item x="36"/>
        <item x="57"/>
        <item x="86"/>
        <item x="76"/>
        <item x="180"/>
        <item x="34"/>
        <item x="104"/>
        <item x="46"/>
        <item x="159"/>
        <item x="128"/>
        <item x="112"/>
        <item x="62"/>
        <item x="138"/>
        <item x="84"/>
        <item x="13"/>
        <item x="140"/>
        <item x="182"/>
        <item x="45"/>
        <item x="153"/>
        <item x="54"/>
        <item x="152"/>
        <item x="161"/>
        <item x="147"/>
        <item x="120"/>
        <item x="33"/>
        <item x="61"/>
        <item x="197"/>
        <item x="32"/>
        <item x="177"/>
        <item x="27"/>
        <item x="142"/>
        <item x="196"/>
        <item x="167"/>
        <item x="170"/>
        <item x="143"/>
        <item x="107"/>
        <item x="189"/>
        <item x="16"/>
        <item x="12"/>
        <item x="125"/>
        <item x="117"/>
        <item x="78"/>
        <item x="30"/>
        <item x="191"/>
        <item x="6"/>
        <item x="15"/>
        <item x="132"/>
        <item x="155"/>
        <item x="172"/>
        <item x="92"/>
        <item x="103"/>
        <item x="91"/>
        <item x="210"/>
        <item x="11"/>
        <item x="55"/>
        <item x="171"/>
        <item x="141"/>
        <item x="126"/>
        <item x="96"/>
        <item x="169"/>
        <item x="29"/>
        <item x="42"/>
        <item x="77"/>
        <item x="149"/>
        <item x="203"/>
        <item x="115"/>
        <item x="208"/>
        <item x="5"/>
        <item x="123"/>
        <item x="165"/>
        <item x="88"/>
        <item x="41"/>
        <item x="4"/>
        <item x="173"/>
        <item x="53"/>
        <item x="60"/>
        <item x="136"/>
        <item x="202"/>
        <item x="97"/>
        <item x="85"/>
        <item x="118"/>
        <item x="2"/>
        <item x="66"/>
        <item x="108"/>
        <item x="174"/>
        <item x="59"/>
        <item x="114"/>
        <item x="56"/>
        <item x="43"/>
        <item x="81"/>
        <item x="145"/>
        <item x="106"/>
        <item x="207"/>
        <item x="64"/>
        <item x="110"/>
        <item x="201"/>
        <item x="31"/>
        <item x="109"/>
        <item x="74"/>
        <item x="80"/>
        <item x="83"/>
        <item x="94"/>
        <item x="73"/>
        <item x="188"/>
        <item x="102"/>
        <item x="87"/>
        <item x="51"/>
        <item x="48"/>
        <item x="38"/>
        <item x="134"/>
        <item x="99"/>
        <item x="25"/>
        <item x="89"/>
        <item x="93"/>
        <item x="71"/>
        <item x="37"/>
        <item x="100"/>
        <item x="1"/>
        <item x="9"/>
        <item x="10"/>
        <item x="105"/>
        <item x="28"/>
        <item x="135"/>
        <item x="21"/>
        <item x="72"/>
        <item x="23"/>
        <item x="122"/>
        <item x="24"/>
        <item x="121"/>
        <item x="70"/>
        <item x="26"/>
        <item x="79"/>
        <item x="90"/>
        <item x="63"/>
        <item x="50"/>
        <item x="0"/>
        <item x="75"/>
        <item x="52"/>
        <item x="14"/>
        <item x="49"/>
        <item x="65"/>
        <item x="47"/>
        <item x="7"/>
        <item x="98"/>
        <item x="175"/>
        <item x="8"/>
        <item x="67"/>
        <item x="22"/>
        <item x="68"/>
        <item x="40"/>
        <item x="58"/>
        <item x="200"/>
        <item x="199"/>
        <item x="39"/>
        <item x="198"/>
        <item x="20"/>
        <item t="default"/>
      </items>
    </pivotField>
    <pivotField showAll="0">
      <items count="212">
        <item x="144"/>
        <item x="104"/>
        <item x="73"/>
        <item x="32"/>
        <item x="66"/>
        <item x="25"/>
        <item x="11"/>
        <item x="77"/>
        <item x="49"/>
        <item x="70"/>
        <item x="23"/>
        <item x="55"/>
        <item x="62"/>
        <item x="36"/>
        <item x="45"/>
        <item x="35"/>
        <item x="105"/>
        <item x="27"/>
        <item x="69"/>
        <item x="34"/>
        <item x="71"/>
        <item x="8"/>
        <item x="204"/>
        <item x="26"/>
        <item x="65"/>
        <item x="41"/>
        <item x="84"/>
        <item x="72"/>
        <item x="96"/>
        <item x="28"/>
        <item x="46"/>
        <item x="112"/>
        <item x="24"/>
        <item x="53"/>
        <item x="10"/>
        <item x="42"/>
        <item x="54"/>
        <item x="44"/>
        <item x="74"/>
        <item x="137"/>
        <item x="64"/>
        <item x="47"/>
        <item x="85"/>
        <item x="50"/>
        <item x="22"/>
        <item x="13"/>
        <item x="81"/>
        <item x="18"/>
        <item x="119"/>
        <item x="79"/>
        <item x="101"/>
        <item x="12"/>
        <item x="31"/>
        <item x="33"/>
        <item x="37"/>
        <item x="40"/>
        <item x="78"/>
        <item x="21"/>
        <item x="130"/>
        <item x="82"/>
        <item x="193"/>
        <item x="4"/>
        <item x="86"/>
        <item x="160"/>
        <item x="75"/>
        <item x="83"/>
        <item x="183"/>
        <item x="111"/>
        <item x="56"/>
        <item x="7"/>
        <item x="67"/>
        <item x="39"/>
        <item x="88"/>
        <item x="156"/>
        <item x="51"/>
        <item x="76"/>
        <item x="68"/>
        <item x="48"/>
        <item x="9"/>
        <item x="17"/>
        <item x="38"/>
        <item x="181"/>
        <item x="103"/>
        <item x="167"/>
        <item x="163"/>
        <item x="30"/>
        <item x="3"/>
        <item x="145"/>
        <item x="16"/>
        <item x="113"/>
        <item x="159"/>
        <item x="63"/>
        <item x="128"/>
        <item x="165"/>
        <item x="15"/>
        <item x="87"/>
        <item x="80"/>
        <item x="43"/>
        <item x="95"/>
        <item x="146"/>
        <item x="121"/>
        <item x="0"/>
        <item x="136"/>
        <item x="61"/>
        <item x="172"/>
        <item x="161"/>
        <item x="210"/>
        <item x="109"/>
        <item x="188"/>
        <item x="89"/>
        <item x="134"/>
        <item x="168"/>
        <item x="57"/>
        <item x="139"/>
        <item x="19"/>
        <item x="127"/>
        <item x="117"/>
        <item x="97"/>
        <item x="141"/>
        <item x="185"/>
        <item x="206"/>
        <item x="147"/>
        <item x="114"/>
        <item x="6"/>
        <item x="138"/>
        <item x="179"/>
        <item x="190"/>
        <item x="154"/>
        <item x="208"/>
        <item x="149"/>
        <item x="187"/>
        <item x="148"/>
        <item x="209"/>
        <item x="110"/>
        <item x="184"/>
        <item x="122"/>
        <item x="94"/>
        <item x="124"/>
        <item x="194"/>
        <item x="2"/>
        <item x="186"/>
        <item x="58"/>
        <item x="207"/>
        <item x="29"/>
        <item x="1"/>
        <item x="59"/>
        <item x="205"/>
        <item x="52"/>
        <item x="135"/>
        <item x="192"/>
        <item x="5"/>
        <item x="14"/>
        <item x="116"/>
        <item x="140"/>
        <item x="108"/>
        <item x="90"/>
        <item x="100"/>
        <item x="158"/>
        <item x="91"/>
        <item x="115"/>
        <item x="106"/>
        <item x="142"/>
        <item x="129"/>
        <item x="191"/>
        <item x="199"/>
        <item x="98"/>
        <item x="195"/>
        <item x="107"/>
        <item x="189"/>
        <item x="99"/>
        <item x="143"/>
        <item x="102"/>
        <item x="157"/>
        <item x="133"/>
        <item x="177"/>
        <item x="120"/>
        <item x="162"/>
        <item x="132"/>
        <item x="180"/>
        <item x="92"/>
        <item x="178"/>
        <item x="176"/>
        <item x="60"/>
        <item x="164"/>
        <item x="171"/>
        <item x="174"/>
        <item x="126"/>
        <item x="151"/>
        <item x="182"/>
        <item x="196"/>
        <item x="123"/>
        <item x="152"/>
        <item x="153"/>
        <item x="155"/>
        <item x="93"/>
        <item x="170"/>
        <item x="175"/>
        <item x="173"/>
        <item x="150"/>
        <item x="169"/>
        <item x="203"/>
        <item x="200"/>
        <item x="118"/>
        <item x="197"/>
        <item x="201"/>
        <item x="202"/>
        <item x="166"/>
        <item x="198"/>
        <item x="125"/>
        <item x="131"/>
        <item x="20"/>
        <item t="default"/>
      </items>
    </pivotField>
    <pivotField showAll="0"/>
    <pivotField showAll="0"/>
    <pivotField showAll="0" defaultSubtotal="0"/>
    <pivotField showAl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/>
    <pivotField showAll="0"/>
    <pivotField showAll="0" defaultSubtotal="0"/>
    <pivotField showAll="0"/>
    <pivotField showAll="0" defaultSubtotal="0"/>
    <pivotField showAll="0" defaultSubtotal="0"/>
    <pivotField showAll="0"/>
    <pivotField showAll="0" defaultSubtotal="0"/>
    <pivotField showAll="0"/>
    <pivotField showAll="0">
      <items count="212">
        <item x="198"/>
        <item x="199"/>
        <item x="98"/>
        <item x="175"/>
        <item x="200"/>
        <item x="39"/>
        <item x="40"/>
        <item x="58"/>
        <item x="121"/>
        <item x="0"/>
        <item x="122"/>
        <item x="14"/>
        <item x="118"/>
        <item x="49"/>
        <item x="90"/>
        <item x="72"/>
        <item x="68"/>
        <item x="89"/>
        <item x="7"/>
        <item x="22"/>
        <item x="75"/>
        <item x="145"/>
        <item x="135"/>
        <item x="114"/>
        <item x="47"/>
        <item x="93"/>
        <item x="99"/>
        <item x="71"/>
        <item x="126"/>
        <item x="79"/>
        <item x="38"/>
        <item x="28"/>
        <item x="52"/>
        <item x="80"/>
        <item x="51"/>
        <item x="8"/>
        <item x="94"/>
        <item x="134"/>
        <item x="67"/>
        <item x="10"/>
        <item x="50"/>
        <item x="174"/>
        <item x="37"/>
        <item x="203"/>
        <item x="73"/>
        <item x="100"/>
        <item x="70"/>
        <item x="83"/>
        <item x="1"/>
        <item x="171"/>
        <item x="91"/>
        <item x="123"/>
        <item x="120"/>
        <item x="102"/>
        <item x="24"/>
        <item x="21"/>
        <item x="48"/>
        <item x="125"/>
        <item x="74"/>
        <item x="201"/>
        <item x="87"/>
        <item x="97"/>
        <item x="77"/>
        <item x="81"/>
        <item x="5"/>
        <item x="188"/>
        <item x="2"/>
        <item x="26"/>
        <item x="63"/>
        <item x="202"/>
        <item x="197"/>
        <item x="169"/>
        <item x="85"/>
        <item x="165"/>
        <item x="109"/>
        <item x="13"/>
        <item x="25"/>
        <item x="27"/>
        <item x="65"/>
        <item x="108"/>
        <item x="110"/>
        <item x="31"/>
        <item x="16"/>
        <item x="42"/>
        <item x="173"/>
        <item x="23"/>
        <item x="124"/>
        <item x="170"/>
        <item x="15"/>
        <item x="64"/>
        <item x="115"/>
        <item x="141"/>
        <item x="106"/>
        <item x="32"/>
        <item x="88"/>
        <item x="92"/>
        <item x="78"/>
        <item x="208"/>
        <item x="132"/>
        <item x="69"/>
        <item x="136"/>
        <item x="117"/>
        <item x="55"/>
        <item x="66"/>
        <item x="153"/>
        <item x="112"/>
        <item x="103"/>
        <item x="9"/>
        <item x="34"/>
        <item x="96"/>
        <item x="155"/>
        <item x="182"/>
        <item x="101"/>
        <item x="11"/>
        <item x="59"/>
        <item x="6"/>
        <item x="128"/>
        <item x="56"/>
        <item x="149"/>
        <item x="105"/>
        <item x="143"/>
        <item x="43"/>
        <item x="17"/>
        <item x="176"/>
        <item x="3"/>
        <item x="35"/>
        <item x="4"/>
        <item x="172"/>
        <item x="116"/>
        <item x="142"/>
        <item x="53"/>
        <item x="41"/>
        <item x="76"/>
        <item x="60"/>
        <item x="167"/>
        <item x="45"/>
        <item x="191"/>
        <item x="104"/>
        <item x="30"/>
        <item x="196"/>
        <item x="86"/>
        <item x="12"/>
        <item x="166"/>
        <item x="162"/>
        <item x="61"/>
        <item x="19"/>
        <item x="138"/>
        <item x="131"/>
        <item x="113"/>
        <item x="152"/>
        <item x="209"/>
        <item x="189"/>
        <item x="95"/>
        <item x="82"/>
        <item x="207"/>
        <item x="29"/>
        <item x="111"/>
        <item x="44"/>
        <item x="36"/>
        <item x="161"/>
        <item x="186"/>
        <item x="210"/>
        <item x="140"/>
        <item x="127"/>
        <item x="137"/>
        <item x="18"/>
        <item x="150"/>
        <item x="133"/>
        <item x="57"/>
        <item x="107"/>
        <item x="159"/>
        <item x="160"/>
        <item x="62"/>
        <item x="54"/>
        <item x="84"/>
        <item x="185"/>
        <item x="147"/>
        <item x="33"/>
        <item x="180"/>
        <item x="157"/>
        <item x="164"/>
        <item x="177"/>
        <item x="148"/>
        <item x="195"/>
        <item x="46"/>
        <item x="181"/>
        <item x="119"/>
        <item x="139"/>
        <item x="168"/>
        <item x="178"/>
        <item x="129"/>
        <item x="146"/>
        <item x="205"/>
        <item x="151"/>
        <item x="154"/>
        <item x="130"/>
        <item x="194"/>
        <item x="187"/>
        <item x="158"/>
        <item x="192"/>
        <item x="144"/>
        <item x="206"/>
        <item x="193"/>
        <item x="183"/>
        <item x="179"/>
        <item x="190"/>
        <item x="184"/>
        <item x="156"/>
        <item x="204"/>
        <item x="163"/>
        <item x="2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>
      <items count="212">
        <item x="96"/>
        <item x="98"/>
        <item x="44"/>
        <item x="95"/>
        <item x="99"/>
        <item x="45"/>
        <item x="97"/>
        <item x="72"/>
        <item x="128"/>
        <item x="46"/>
        <item x="77"/>
        <item x="100"/>
        <item x="101"/>
        <item x="94"/>
        <item x="35"/>
        <item x="114"/>
        <item x="103"/>
        <item x="141"/>
        <item x="182"/>
        <item x="27"/>
        <item x="38"/>
        <item x="174"/>
        <item x="145"/>
        <item x="153"/>
        <item x="134"/>
        <item x="102"/>
        <item x="15"/>
        <item x="42"/>
        <item x="32"/>
        <item x="71"/>
        <item x="197"/>
        <item x="31"/>
        <item x="89"/>
        <item x="78"/>
        <item x="13"/>
        <item x="91"/>
        <item x="16"/>
        <item x="82"/>
        <item x="112"/>
        <item x="69"/>
        <item x="149"/>
        <item x="176"/>
        <item x="85"/>
        <item x="119"/>
        <item x="51"/>
        <item x="28"/>
        <item x="155"/>
        <item x="194"/>
        <item x="83"/>
        <item x="130"/>
        <item x="191"/>
        <item x="37"/>
        <item x="116"/>
        <item x="25"/>
        <item x="118"/>
        <item x="11"/>
        <item x="121"/>
        <item x="126"/>
        <item x="40"/>
        <item x="34"/>
        <item x="104"/>
        <item x="165"/>
        <item x="111"/>
        <item x="209"/>
        <item x="66"/>
        <item x="138"/>
        <item x="73"/>
        <item x="133"/>
        <item x="33"/>
        <item x="7"/>
        <item x="199"/>
        <item x="18"/>
        <item x="5"/>
        <item x="17"/>
        <item x="47"/>
        <item x="81"/>
        <item x="41"/>
        <item x="36"/>
        <item x="14"/>
        <item x="76"/>
        <item x="75"/>
        <item x="3"/>
        <item x="139"/>
        <item x="0"/>
        <item x="43"/>
        <item x="54"/>
        <item x="181"/>
        <item x="80"/>
        <item x="132"/>
        <item x="74"/>
        <item x="88"/>
        <item x="151"/>
        <item x="86"/>
        <item x="79"/>
        <item x="175"/>
        <item x="203"/>
        <item x="135"/>
        <item x="48"/>
        <item x="123"/>
        <item x="10"/>
        <item x="201"/>
        <item x="24"/>
        <item x="120"/>
        <item x="142"/>
        <item x="140"/>
        <item x="143"/>
        <item x="108"/>
        <item x="110"/>
        <item x="87"/>
        <item x="68"/>
        <item x="19"/>
        <item x="129"/>
        <item x="137"/>
        <item x="26"/>
        <item x="117"/>
        <item x="30"/>
        <item x="208"/>
        <item x="127"/>
        <item x="171"/>
        <item x="162"/>
        <item x="200"/>
        <item x="148"/>
        <item x="84"/>
        <item x="180"/>
        <item x="53"/>
        <item x="160"/>
        <item x="136"/>
        <item x="70"/>
        <item x="146"/>
        <item x="190"/>
        <item x="58"/>
        <item x="188"/>
        <item x="159"/>
        <item x="6"/>
        <item x="192"/>
        <item x="21"/>
        <item x="150"/>
        <item x="166"/>
        <item x="55"/>
        <item x="122"/>
        <item x="1"/>
        <item x="113"/>
        <item x="185"/>
        <item x="49"/>
        <item x="124"/>
        <item x="61"/>
        <item x="2"/>
        <item x="154"/>
        <item x="109"/>
        <item x="115"/>
        <item x="131"/>
        <item x="156"/>
        <item x="62"/>
        <item x="23"/>
        <item x="106"/>
        <item x="168"/>
        <item x="173"/>
        <item x="90"/>
        <item x="63"/>
        <item x="12"/>
        <item x="202"/>
        <item x="64"/>
        <item x="196"/>
        <item x="8"/>
        <item x="39"/>
        <item x="22"/>
        <item x="164"/>
        <item x="177"/>
        <item x="193"/>
        <item x="158"/>
        <item x="157"/>
        <item x="57"/>
        <item x="195"/>
        <item x="167"/>
        <item x="147"/>
        <item x="178"/>
        <item x="169"/>
        <item x="172"/>
        <item x="93"/>
        <item x="29"/>
        <item x="144"/>
        <item x="105"/>
        <item x="161"/>
        <item x="189"/>
        <item x="92"/>
        <item x="4"/>
        <item x="187"/>
        <item x="183"/>
        <item x="67"/>
        <item x="59"/>
        <item x="107"/>
        <item x="186"/>
        <item x="206"/>
        <item x="207"/>
        <item x="65"/>
        <item x="50"/>
        <item x="179"/>
        <item x="52"/>
        <item x="198"/>
        <item x="152"/>
        <item x="60"/>
        <item x="210"/>
        <item x="170"/>
        <item x="204"/>
        <item x="163"/>
        <item x="56"/>
        <item x="205"/>
        <item x="125"/>
        <item x="9"/>
        <item x="184"/>
        <item x="20"/>
        <item t="default"/>
      </items>
    </pivotField>
    <pivotField showAll="0">
      <items count="212">
        <item x="99"/>
        <item x="100"/>
        <item x="96"/>
        <item x="200"/>
        <item x="40"/>
        <item x="14"/>
        <item x="102"/>
        <item x="58"/>
        <item x="175"/>
        <item x="98"/>
        <item x="47"/>
        <item x="198"/>
        <item x="39"/>
        <item x="0"/>
        <item x="46"/>
        <item x="1"/>
        <item x="79"/>
        <item x="45"/>
        <item x="94"/>
        <item x="174"/>
        <item x="199"/>
        <item x="43"/>
        <item x="103"/>
        <item x="44"/>
        <item x="89"/>
        <item x="155"/>
        <item x="37"/>
        <item x="38"/>
        <item x="134"/>
        <item x="77"/>
        <item x="63"/>
        <item x="48"/>
        <item x="97"/>
        <item x="149"/>
        <item x="93"/>
        <item x="31"/>
        <item x="68"/>
        <item x="121"/>
        <item x="33"/>
        <item x="207"/>
        <item x="173"/>
        <item x="59"/>
        <item x="88"/>
        <item x="95"/>
        <item x="4"/>
        <item x="42"/>
        <item x="41"/>
        <item x="128"/>
        <item x="65"/>
        <item x="182"/>
        <item x="28"/>
        <item x="191"/>
        <item x="201"/>
        <item x="25"/>
        <item x="153"/>
        <item x="81"/>
        <item x="126"/>
        <item x="80"/>
        <item x="7"/>
        <item x="148"/>
        <item x="26"/>
        <item x="8"/>
        <item x="16"/>
        <item x="90"/>
        <item x="15"/>
        <item x="5"/>
        <item x="66"/>
        <item x="72"/>
        <item x="114"/>
        <item x="67"/>
        <item x="78"/>
        <item x="208"/>
        <item x="177"/>
        <item x="172"/>
        <item x="22"/>
        <item x="122"/>
        <item x="194"/>
        <item x="141"/>
        <item x="118"/>
        <item x="10"/>
        <item x="75"/>
        <item x="60"/>
        <item x="203"/>
        <item x="202"/>
        <item x="18"/>
        <item x="180"/>
        <item x="6"/>
        <item x="3"/>
        <item x="56"/>
        <item x="52"/>
        <item x="196"/>
        <item x="129"/>
        <item x="74"/>
        <item x="36"/>
        <item x="145"/>
        <item x="76"/>
        <item x="71"/>
        <item x="2"/>
        <item x="159"/>
        <item x="17"/>
        <item x="197"/>
        <item x="135"/>
        <item x="116"/>
        <item x="53"/>
        <item x="142"/>
        <item x="132"/>
        <item x="24"/>
        <item x="115"/>
        <item x="123"/>
        <item x="83"/>
        <item x="30"/>
        <item x="101"/>
        <item x="23"/>
        <item x="85"/>
        <item x="82"/>
        <item x="188"/>
        <item x="140"/>
        <item x="154"/>
        <item x="73"/>
        <item x="108"/>
        <item x="61"/>
        <item x="92"/>
        <item x="9"/>
        <item x="117"/>
        <item x="133"/>
        <item x="147"/>
        <item x="51"/>
        <item x="64"/>
        <item x="57"/>
        <item x="106"/>
        <item x="171"/>
        <item x="165"/>
        <item x="125"/>
        <item x="91"/>
        <item x="136"/>
        <item x="105"/>
        <item x="19"/>
        <item x="35"/>
        <item x="32"/>
        <item x="110"/>
        <item x="49"/>
        <item x="21"/>
        <item x="70"/>
        <item x="119"/>
        <item x="156"/>
        <item x="169"/>
        <item x="109"/>
        <item x="138"/>
        <item x="130"/>
        <item x="190"/>
        <item x="150"/>
        <item x="113"/>
        <item x="50"/>
        <item x="166"/>
        <item x="29"/>
        <item x="120"/>
        <item x="167"/>
        <item x="152"/>
        <item x="192"/>
        <item x="209"/>
        <item x="54"/>
        <item x="181"/>
        <item x="11"/>
        <item x="161"/>
        <item x="143"/>
        <item x="55"/>
        <item x="87"/>
        <item x="34"/>
        <item x="112"/>
        <item x="107"/>
        <item x="210"/>
        <item x="179"/>
        <item x="111"/>
        <item x="137"/>
        <item x="139"/>
        <item x="86"/>
        <item x="168"/>
        <item x="124"/>
        <item x="62"/>
        <item x="127"/>
        <item x="146"/>
        <item x="104"/>
        <item x="84"/>
        <item x="13"/>
        <item x="131"/>
        <item x="157"/>
        <item x="189"/>
        <item x="170"/>
        <item x="160"/>
        <item x="206"/>
        <item x="27"/>
        <item x="183"/>
        <item x="187"/>
        <item x="176"/>
        <item x="12"/>
        <item x="151"/>
        <item x="144"/>
        <item x="158"/>
        <item x="164"/>
        <item x="205"/>
        <item x="162"/>
        <item x="69"/>
        <item x="193"/>
        <item x="195"/>
        <item x="185"/>
        <item x="184"/>
        <item x="186"/>
        <item x="163"/>
        <item x="204"/>
        <item x="178"/>
        <item x="20"/>
        <item t="default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dataField="1" showAll="0" defaultSubtotal="0">
      <items count="211">
        <item x="198"/>
        <item x="199"/>
        <item x="200"/>
        <item x="122"/>
        <item x="201"/>
        <item x="202"/>
        <item x="203"/>
        <item x="175"/>
        <item x="197"/>
        <item x="121"/>
        <item x="170"/>
        <item x="90"/>
        <item x="89"/>
        <item x="98"/>
        <item x="58"/>
        <item x="120"/>
        <item x="0"/>
        <item x="40"/>
        <item x="173"/>
        <item x="93"/>
        <item x="91"/>
        <item x="100"/>
        <item x="39"/>
        <item x="123"/>
        <item x="124"/>
        <item x="169"/>
        <item x="94"/>
        <item x="174"/>
        <item x="79"/>
        <item x="102"/>
        <item x="14"/>
        <item x="171"/>
        <item x="49"/>
        <item x="80"/>
        <item x="28"/>
        <item x="47"/>
        <item x="92"/>
        <item x="56"/>
        <item x="118"/>
        <item x="125"/>
        <item x="2"/>
        <item x="59"/>
        <item x="22"/>
        <item x="50"/>
        <item x="126"/>
        <item x="48"/>
        <item x="8"/>
        <item x="52"/>
        <item x="16"/>
        <item x="132"/>
        <item x="68"/>
        <item x="152"/>
        <item x="67"/>
        <item x="15"/>
        <item x="149"/>
        <item x="61"/>
        <item x="60"/>
        <item x="176"/>
        <item x="88"/>
        <item x="172"/>
        <item x="153"/>
        <item x="1"/>
        <item x="115"/>
        <item x="87"/>
        <item x="97"/>
        <item x="4"/>
        <item x="135"/>
        <item x="9"/>
        <item x="75"/>
        <item x="195"/>
        <item x="105"/>
        <item x="38"/>
        <item x="114"/>
        <item x="7"/>
        <item x="43"/>
        <item x="155"/>
        <item x="29"/>
        <item x="177"/>
        <item x="182"/>
        <item x="19"/>
        <item x="78"/>
        <item x="5"/>
        <item x="17"/>
        <item x="99"/>
        <item x="106"/>
        <item x="192"/>
        <item x="6"/>
        <item x="196"/>
        <item x="57"/>
        <item x="127"/>
        <item x="161"/>
        <item x="210"/>
        <item x="71"/>
        <item x="133"/>
        <item x="157"/>
        <item x="167"/>
        <item x="189"/>
        <item x="30"/>
        <item x="81"/>
        <item x="145"/>
        <item x="178"/>
        <item x="101"/>
        <item x="64"/>
        <item x="3"/>
        <item x="51"/>
        <item x="142"/>
        <item x="108"/>
        <item x="65"/>
        <item x="191"/>
        <item x="134"/>
        <item x="143"/>
        <item x="138"/>
        <item x="42"/>
        <item x="151"/>
        <item x="70"/>
        <item x="181"/>
        <item x="109"/>
        <item x="180"/>
        <item x="21"/>
        <item x="117"/>
        <item x="18"/>
        <item x="208"/>
        <item x="188"/>
        <item x="110"/>
        <item x="209"/>
        <item x="72"/>
        <item x="165"/>
        <item x="186"/>
        <item x="83"/>
        <item x="150"/>
        <item x="10"/>
        <item x="205"/>
        <item x="63"/>
        <item x="158"/>
        <item x="107"/>
        <item x="162"/>
        <item x="31"/>
        <item x="37"/>
        <item x="24"/>
        <item x="136"/>
        <item x="85"/>
        <item x="129"/>
        <item x="23"/>
        <item x="159"/>
        <item x="207"/>
        <item x="128"/>
        <item x="12"/>
        <item x="164"/>
        <item x="141"/>
        <item x="113"/>
        <item x="185"/>
        <item x="116"/>
        <item x="193"/>
        <item x="74"/>
        <item x="77"/>
        <item x="147"/>
        <item x="73"/>
        <item x="36"/>
        <item x="76"/>
        <item x="184"/>
        <item x="53"/>
        <item x="96"/>
        <item x="144"/>
        <item x="55"/>
        <item x="204"/>
        <item x="168"/>
        <item x="95"/>
        <item x="156"/>
        <item x="26"/>
        <item x="112"/>
        <item x="148"/>
        <item x="44"/>
        <item x="103"/>
        <item x="154"/>
        <item x="45"/>
        <item x="194"/>
        <item x="190"/>
        <item x="32"/>
        <item x="137"/>
        <item x="11"/>
        <item x="140"/>
        <item x="46"/>
        <item x="166"/>
        <item x="179"/>
        <item x="84"/>
        <item x="69"/>
        <item x="13"/>
        <item x="183"/>
        <item x="187"/>
        <item x="41"/>
        <item x="119"/>
        <item x="25"/>
        <item x="27"/>
        <item x="130"/>
        <item x="163"/>
        <item x="82"/>
        <item x="33"/>
        <item x="104"/>
        <item x="131"/>
        <item x="34"/>
        <item x="146"/>
        <item x="54"/>
        <item x="66"/>
        <item x="86"/>
        <item x="206"/>
        <item x="62"/>
        <item x="111"/>
        <item x="35"/>
        <item x="139"/>
        <item x="160"/>
        <item x="20"/>
      </items>
    </pivotField>
    <pivotField showAll="0" defaultSubtotal="0">
      <items count="191">
        <item x="178"/>
        <item x="179"/>
        <item x="183"/>
        <item x="182"/>
        <item x="102"/>
        <item x="48"/>
        <item x="73"/>
        <item x="104"/>
        <item x="4"/>
        <item x="152"/>
        <item x="177"/>
        <item x="74"/>
        <item x="181"/>
        <item x="62"/>
        <item x="77"/>
        <item x="100"/>
        <item x="17"/>
        <item x="101"/>
        <item x="59"/>
        <item x="155"/>
        <item x="75"/>
        <item x="6"/>
        <item x="78"/>
        <item x="151"/>
        <item x="40"/>
        <item x="32"/>
        <item x="49"/>
        <item x="35"/>
        <item x="28"/>
        <item x="44"/>
        <item x="16"/>
        <item x="150"/>
        <item x="34"/>
        <item x="153"/>
        <item x="51"/>
        <item x="25"/>
        <item x="39"/>
        <item x="0"/>
        <item x="2"/>
        <item x="149"/>
        <item x="80"/>
        <item x="173"/>
        <item x="180"/>
        <item x="76"/>
        <item x="84"/>
        <item x="161"/>
        <item x="63"/>
        <item x="85"/>
        <item x="184"/>
        <item x="64"/>
        <item x="21"/>
        <item x="9"/>
        <item x="23"/>
        <item x="156"/>
        <item x="24"/>
        <item x="11"/>
        <item x="82"/>
        <item x="164"/>
        <item x="106"/>
        <item x="93"/>
        <item x="42"/>
        <item x="43"/>
        <item x="13"/>
        <item x="8"/>
        <item x="1"/>
        <item x="67"/>
        <item x="175"/>
        <item x="190"/>
        <item x="103"/>
        <item x="107"/>
        <item x="38"/>
        <item x="124"/>
        <item x="30"/>
        <item x="31"/>
        <item x="56"/>
        <item x="147"/>
        <item x="170"/>
        <item x="33"/>
        <item x="115"/>
        <item x="27"/>
        <item x="5"/>
        <item x="52"/>
        <item x="125"/>
        <item x="65"/>
        <item x="50"/>
        <item x="71"/>
        <item x="117"/>
        <item x="66"/>
        <item x="129"/>
        <item x="136"/>
        <item x="154"/>
        <item x="18"/>
        <item x="141"/>
        <item x="143"/>
        <item x="79"/>
        <item x="57"/>
        <item x="134"/>
        <item x="86"/>
        <item x="186"/>
        <item x="110"/>
        <item x="55"/>
        <item x="112"/>
        <item x="97"/>
        <item x="126"/>
        <item x="81"/>
        <item x="137"/>
        <item x="99"/>
        <item x="159"/>
        <item x="7"/>
        <item x="61"/>
        <item x="83"/>
        <item x="12"/>
        <item x="163"/>
        <item x="60"/>
        <item x="15"/>
        <item x="132"/>
        <item x="41"/>
        <item x="10"/>
        <item x="54"/>
        <item x="14"/>
        <item x="140"/>
        <item x="69"/>
        <item x="3"/>
        <item x="95"/>
        <item x="68"/>
        <item x="94"/>
        <item x="90"/>
        <item x="22"/>
        <item x="133"/>
        <item x="37"/>
        <item x="172"/>
        <item x="53"/>
        <item x="58"/>
        <item x="45"/>
        <item x="26"/>
        <item x="92"/>
        <item x="70"/>
        <item x="72"/>
        <item x="46"/>
        <item x="185"/>
        <item x="113"/>
        <item x="105"/>
        <item x="160"/>
        <item x="36"/>
        <item x="131"/>
        <item x="119"/>
        <item x="118"/>
        <item x="165"/>
        <item x="20"/>
        <item x="29"/>
        <item x="47"/>
        <item x="91"/>
        <item x="171"/>
        <item x="109"/>
        <item x="135"/>
        <item x="174"/>
        <item x="158"/>
        <item x="169"/>
        <item x="162"/>
        <item x="145"/>
        <item x="122"/>
        <item x="116"/>
        <item x="138"/>
        <item x="189"/>
        <item x="96"/>
        <item x="128"/>
        <item x="88"/>
        <item x="114"/>
        <item x="187"/>
        <item x="166"/>
        <item x="168"/>
        <item x="108"/>
        <item x="176"/>
        <item x="87"/>
        <item x="148"/>
        <item x="188"/>
        <item x="157"/>
        <item x="120"/>
        <item x="127"/>
        <item x="89"/>
        <item x="139"/>
        <item x="123"/>
        <item x="144"/>
        <item x="167"/>
        <item x="121"/>
        <item x="130"/>
        <item x="142"/>
        <item x="98"/>
        <item x="146"/>
        <item x="111"/>
        <item x="19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pageFields count="2">
    <pageField fld="0" hier="-1"/>
    <pageField fld="5" hier="-1"/>
  </pageFields>
  <dataFields count="1">
    <dataField name="Average of R6KerDwgP" fld="221" subtotal="average" baseField="0" baseItem="0"/>
  </dataFields>
  <formats count="4">
    <format dxfId="36">
      <pivotArea outline="0" collapsedLevelsAreSubtotals="1" fieldPosition="0"/>
    </format>
    <format dxfId="35">
      <pivotArea collapsedLevelsAreSubtotals="1" fieldPosition="0">
        <references count="1">
          <reference field="5" count="0"/>
        </references>
      </pivotArea>
    </format>
    <format dxfId="34">
      <pivotArea grandRow="1" outline="0" collapsedLevelsAreSubtotals="1" fieldPosition="0"/>
    </format>
    <format dxfId="1">
      <pivotArea collapsedLevelsAreSubtotals="1" fieldPosition="0">
        <references count="1">
          <reference field="4" count="0"/>
        </references>
      </pivotArea>
    </format>
  </formats>
  <chartFormats count="36">
    <chartFormat chart="20" format="18" series="1">
      <pivotArea type="data" outline="0" fieldPosition="0">
        <references count="1">
          <reference field="5" count="1" selected="0">
            <x v="0"/>
          </reference>
        </references>
      </pivotArea>
    </chartFormat>
    <chartFormat chart="20" format="19" series="1">
      <pivotArea type="data" outline="0" fieldPosition="0">
        <references count="1">
          <reference field="5" count="1" selected="0">
            <x v="1"/>
          </reference>
        </references>
      </pivotArea>
    </chartFormat>
    <chartFormat chart="20" format="20" series="1">
      <pivotArea type="data" outline="0" fieldPosition="0">
        <references count="1">
          <reference field="5" count="1" selected="0">
            <x v="2"/>
          </reference>
        </references>
      </pivotArea>
    </chartFormat>
    <chartFormat chart="20" format="21" series="1">
      <pivotArea type="data" outline="0" fieldPosition="0">
        <references count="1">
          <reference field="5" count="1" selected="0">
            <x v="3"/>
          </reference>
        </references>
      </pivotArea>
    </chartFormat>
    <chartFormat chart="20" format="22" series="1">
      <pivotArea type="data" outline="0" fieldPosition="0">
        <references count="1">
          <reference field="5" count="1" selected="0">
            <x v="4"/>
          </reference>
        </references>
      </pivotArea>
    </chartFormat>
    <chartFormat chart="22" format="41" series="1">
      <pivotArea type="data" outline="0" fieldPosition="0">
        <references count="1">
          <reference field="5" count="1" selected="0">
            <x v="0"/>
          </reference>
        </references>
      </pivotArea>
    </chartFormat>
    <chartFormat chart="22" format="42" series="1">
      <pivotArea type="data" outline="0" fieldPosition="0">
        <references count="1">
          <reference field="5" count="1" selected="0">
            <x v="1"/>
          </reference>
        </references>
      </pivotArea>
    </chartFormat>
    <chartFormat chart="22" format="43" series="1">
      <pivotArea type="data" outline="0" fieldPosition="0">
        <references count="1">
          <reference field="5" count="1" selected="0">
            <x v="2"/>
          </reference>
        </references>
      </pivotArea>
    </chartFormat>
    <chartFormat chart="22" format="44" series="1">
      <pivotArea type="data" outline="0" fieldPosition="0">
        <references count="1">
          <reference field="5" count="1" selected="0">
            <x v="3"/>
          </reference>
        </references>
      </pivotArea>
    </chartFormat>
    <chartFormat chart="22" format="45" series="1">
      <pivotArea type="data" outline="0" fieldPosition="0">
        <references count="1">
          <reference field="5" count="1" selected="0">
            <x v="4"/>
          </reference>
        </references>
      </pivotArea>
    </chartFormat>
    <chartFormat chart="23" format="18" series="1">
      <pivotArea type="data" outline="0" fieldPosition="0">
        <references count="1">
          <reference field="5" count="1" selected="0">
            <x v="0"/>
          </reference>
        </references>
      </pivotArea>
    </chartFormat>
    <chartFormat chart="23" format="19" series="1">
      <pivotArea type="data" outline="0" fieldPosition="0">
        <references count="1">
          <reference field="5" count="1" selected="0">
            <x v="4"/>
          </reference>
        </references>
      </pivotArea>
    </chartFormat>
    <chartFormat chart="21" format="109" series="1">
      <pivotArea type="data" outline="0" fieldPosition="0">
        <references count="1">
          <reference field="5" count="1" selected="0">
            <x v="0"/>
          </reference>
        </references>
      </pivotArea>
    </chartFormat>
    <chartFormat chart="21" format="110" series="1">
      <pivotArea type="data" outline="0" fieldPosition="0">
        <references count="1">
          <reference field="5" count="1" selected="0">
            <x v="4"/>
          </reference>
        </references>
      </pivotArea>
    </chartFormat>
    <chartFormat chart="21" format="116" series="1">
      <pivotArea type="data" outline="0" fieldPosition="0">
        <references count="1">
          <reference field="5" count="1" selected="0">
            <x v="1"/>
          </reference>
        </references>
      </pivotArea>
    </chartFormat>
    <chartFormat chart="21" format="117" series="1">
      <pivotArea type="data" outline="0" fieldPosition="0">
        <references count="1">
          <reference field="5" count="1" selected="0">
            <x v="2"/>
          </reference>
        </references>
      </pivotArea>
    </chartFormat>
    <chartFormat chart="21" format="118" series="1">
      <pivotArea type="data" outline="0" fieldPosition="0">
        <references count="1">
          <reference field="5" count="1" selected="0">
            <x v="3"/>
          </reference>
        </references>
      </pivotArea>
    </chartFormat>
    <chartFormat chart="21" format="432" series="1">
      <pivotArea type="data" outline="0" fieldPosition="0">
        <references count="1">
          <reference field="4" count="1" selected="0">
            <x v="0"/>
          </reference>
        </references>
      </pivotArea>
    </chartFormat>
    <chartFormat chart="21" format="433" series="1">
      <pivotArea type="data" outline="0" fieldPosition="0">
        <references count="1">
          <reference field="4" count="1" selected="0">
            <x v="1"/>
          </reference>
        </references>
      </pivotArea>
    </chartFormat>
    <chartFormat chart="21" format="434" series="1">
      <pivotArea type="data" outline="0" fieldPosition="0">
        <references count="1">
          <reference field="4" count="1" selected="0">
            <x v="2"/>
          </reference>
        </references>
      </pivotArea>
    </chartFormat>
    <chartFormat chart="21" format="435" series="1">
      <pivotArea type="data" outline="0" fieldPosition="0">
        <references count="1">
          <reference field="4" count="1" selected="0">
            <x v="3"/>
          </reference>
        </references>
      </pivotArea>
    </chartFormat>
    <chartFormat chart="21" format="436" series="1">
      <pivotArea type="data" outline="0" fieldPosition="0">
        <references count="1">
          <reference field="4" count="1" selected="0">
            <x v="4"/>
          </reference>
        </references>
      </pivotArea>
    </chartFormat>
    <chartFormat chart="21" format="437" series="1">
      <pivotArea type="data" outline="0" fieldPosition="0">
        <references count="1">
          <reference field="4" count="1" selected="0">
            <x v="5"/>
          </reference>
        </references>
      </pivotArea>
    </chartFormat>
    <chartFormat chart="21" format="438" series="1">
      <pivotArea type="data" outline="0" fieldPosition="0">
        <references count="1">
          <reference field="4" count="1" selected="0">
            <x v="6"/>
          </reference>
        </references>
      </pivotArea>
    </chartFormat>
    <chartFormat chart="24" format="579" series="1">
      <pivotArea type="data" outline="0" fieldPosition="0">
        <references count="1">
          <reference field="5" count="1" selected="0">
            <x v="0"/>
          </reference>
        </references>
      </pivotArea>
    </chartFormat>
    <chartFormat chart="24" format="580" series="1">
      <pivotArea type="data" outline="0" fieldPosition="0">
        <references count="1">
          <reference field="5" count="1" selected="0">
            <x v="1"/>
          </reference>
        </references>
      </pivotArea>
    </chartFormat>
    <chartFormat chart="24" format="581" series="1">
      <pivotArea type="data" outline="0" fieldPosition="0">
        <references count="1">
          <reference field="5" count="1" selected="0">
            <x v="2"/>
          </reference>
        </references>
      </pivotArea>
    </chartFormat>
    <chartFormat chart="24" format="582" series="1">
      <pivotArea type="data" outline="0" fieldPosition="0">
        <references count="1">
          <reference field="5" count="1" selected="0">
            <x v="3"/>
          </reference>
        </references>
      </pivotArea>
    </chartFormat>
    <chartFormat chart="24" format="583" series="1">
      <pivotArea type="data" outline="0" fieldPosition="0">
        <references count="1">
          <reference field="5" count="1" selected="0">
            <x v="4"/>
          </reference>
        </references>
      </pivotArea>
    </chartFormat>
    <chartFormat chart="24" format="597" series="1">
      <pivotArea type="data" outline="0" fieldPosition="0">
        <references count="1">
          <reference field="4" count="1" selected="0">
            <x v="0"/>
          </reference>
        </references>
      </pivotArea>
    </chartFormat>
    <chartFormat chart="24" format="598" series="1">
      <pivotArea type="data" outline="0" fieldPosition="0">
        <references count="1">
          <reference field="4" count="1" selected="0">
            <x v="1"/>
          </reference>
        </references>
      </pivotArea>
    </chartFormat>
    <chartFormat chart="24" format="599" series="1">
      <pivotArea type="data" outline="0" fieldPosition="0">
        <references count="1">
          <reference field="4" count="1" selected="0">
            <x v="2"/>
          </reference>
        </references>
      </pivotArea>
    </chartFormat>
    <chartFormat chart="24" format="600" series="1">
      <pivotArea type="data" outline="0" fieldPosition="0">
        <references count="1">
          <reference field="4" count="1" selected="0">
            <x v="3"/>
          </reference>
        </references>
      </pivotArea>
    </chartFormat>
    <chartFormat chart="24" format="601" series="1">
      <pivotArea type="data" outline="0" fieldPosition="0">
        <references count="1">
          <reference field="4" count="1" selected="0">
            <x v="4"/>
          </reference>
        </references>
      </pivotArea>
    </chartFormat>
    <chartFormat chart="24" format="602" series="1">
      <pivotArea type="data" outline="0" fieldPosition="0">
        <references count="1">
          <reference field="4" count="1" selected="0">
            <x v="5"/>
          </reference>
        </references>
      </pivotArea>
    </chartFormat>
    <chartFormat chart="24" format="603" series="1">
      <pivotArea type="data" outline="0" fieldPosition="0">
        <references count="1">
          <reference field="4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E246"/>
  <sheetViews>
    <sheetView zoomScale="110" zoomScaleNormal="110" zoomScalePageLayoutView="110" workbookViewId="0">
      <pane xSplit="6" ySplit="1" topLeftCell="EQ2" activePane="bottomRight" state="frozen"/>
      <selection pane="topRight" activeCell="F1" sqref="F1"/>
      <selection pane="bottomLeft" activeCell="A3" sqref="A3"/>
      <selection pane="bottomRight" activeCell="EX2" sqref="EX2:EX246"/>
    </sheetView>
  </sheetViews>
  <sheetFormatPr baseColWidth="10" defaultColWidth="8.83203125" defaultRowHeight="15" x14ac:dyDescent="0.2"/>
  <cols>
    <col min="25" max="41" width="9.1640625" customWidth="1"/>
    <col min="56" max="183" width="9.1640625" customWidth="1"/>
    <col min="202" max="202" width="8.83203125" style="23"/>
  </cols>
  <sheetData>
    <row r="1" spans="1:265" x14ac:dyDescent="0.2">
      <c r="A1" t="s">
        <v>117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414</v>
      </c>
      <c r="H1" t="s">
        <v>5</v>
      </c>
      <c r="I1" s="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290</v>
      </c>
      <c r="P1" t="s">
        <v>291</v>
      </c>
      <c r="Q1" t="s">
        <v>292</v>
      </c>
      <c r="R1" s="3" t="s">
        <v>123</v>
      </c>
      <c r="S1" s="1" t="s">
        <v>12</v>
      </c>
      <c r="T1" s="1" t="s">
        <v>13</v>
      </c>
      <c r="U1" t="s">
        <v>14</v>
      </c>
      <c r="V1" s="1" t="s">
        <v>15</v>
      </c>
      <c r="W1" t="s">
        <v>16</v>
      </c>
      <c r="X1" t="s">
        <v>17</v>
      </c>
      <c r="Y1" s="1" t="s">
        <v>18</v>
      </c>
      <c r="Z1" s="1" t="s">
        <v>19</v>
      </c>
      <c r="AA1" s="1" t="s">
        <v>20</v>
      </c>
      <c r="AB1" t="s">
        <v>21</v>
      </c>
      <c r="AC1" t="s">
        <v>22</v>
      </c>
      <c r="AD1" t="s">
        <v>23</v>
      </c>
      <c r="AE1" s="1" t="s">
        <v>24</v>
      </c>
      <c r="AF1" t="s">
        <v>25</v>
      </c>
      <c r="AG1" t="s">
        <v>26</v>
      </c>
      <c r="AH1" t="s">
        <v>27</v>
      </c>
      <c r="AI1" t="s">
        <v>28</v>
      </c>
      <c r="AJ1" t="s">
        <v>124</v>
      </c>
      <c r="AK1" t="s">
        <v>29</v>
      </c>
      <c r="AL1" t="s">
        <v>293</v>
      </c>
      <c r="AM1" t="s">
        <v>294</v>
      </c>
      <c r="AN1" t="s">
        <v>30</v>
      </c>
      <c r="AO1" t="s">
        <v>289</v>
      </c>
      <c r="AP1" t="s">
        <v>295</v>
      </c>
      <c r="AQ1" t="s">
        <v>296</v>
      </c>
      <c r="AR1" t="s">
        <v>297</v>
      </c>
      <c r="AS1" t="s">
        <v>298</v>
      </c>
      <c r="AT1" t="s">
        <v>299</v>
      </c>
      <c r="AU1" t="s">
        <v>32</v>
      </c>
      <c r="AV1" t="s">
        <v>33</v>
      </c>
      <c r="AW1" t="s">
        <v>34</v>
      </c>
      <c r="AX1" t="s">
        <v>35</v>
      </c>
      <c r="AY1" t="s">
        <v>36</v>
      </c>
      <c r="AZ1" t="s">
        <v>341</v>
      </c>
      <c r="BA1" t="s">
        <v>342</v>
      </c>
      <c r="BB1" t="s">
        <v>343</v>
      </c>
      <c r="BC1" t="s">
        <v>344</v>
      </c>
      <c r="BD1" t="s">
        <v>345</v>
      </c>
      <c r="BE1" t="s">
        <v>346</v>
      </c>
      <c r="BF1" t="s">
        <v>300</v>
      </c>
      <c r="BG1" t="s">
        <v>347</v>
      </c>
      <c r="BH1" t="s">
        <v>147</v>
      </c>
      <c r="BI1" t="s">
        <v>301</v>
      </c>
      <c r="BJ1" t="s">
        <v>348</v>
      </c>
      <c r="BK1" t="s">
        <v>302</v>
      </c>
      <c r="BL1" t="s">
        <v>349</v>
      </c>
      <c r="BM1" t="s">
        <v>303</v>
      </c>
      <c r="BN1" t="s">
        <v>40</v>
      </c>
      <c r="BO1" t="s">
        <v>350</v>
      </c>
      <c r="BP1" t="s">
        <v>304</v>
      </c>
      <c r="BQ1" t="s">
        <v>41</v>
      </c>
      <c r="BR1" t="s">
        <v>351</v>
      </c>
      <c r="BS1" t="s">
        <v>305</v>
      </c>
      <c r="BT1" t="s">
        <v>42</v>
      </c>
      <c r="BU1" t="s">
        <v>352</v>
      </c>
      <c r="BV1" t="s">
        <v>43</v>
      </c>
      <c r="BW1" t="s">
        <v>44</v>
      </c>
      <c r="BX1" t="s">
        <v>45</v>
      </c>
      <c r="BY1" t="s">
        <v>46</v>
      </c>
      <c r="BZ1" t="s">
        <v>47</v>
      </c>
      <c r="CA1" t="s">
        <v>48</v>
      </c>
      <c r="CB1" t="s">
        <v>49</v>
      </c>
      <c r="CC1" t="s">
        <v>50</v>
      </c>
      <c r="CD1" t="s">
        <v>51</v>
      </c>
      <c r="CE1" t="s">
        <v>52</v>
      </c>
      <c r="CF1" t="s">
        <v>53</v>
      </c>
      <c r="CG1" t="s">
        <v>54</v>
      </c>
      <c r="CH1" t="s">
        <v>209</v>
      </c>
      <c r="CI1" t="s">
        <v>208</v>
      </c>
      <c r="CJ1" t="s">
        <v>210</v>
      </c>
      <c r="CK1" t="s">
        <v>55</v>
      </c>
      <c r="CL1" t="s">
        <v>56</v>
      </c>
      <c r="CM1" t="s">
        <v>306</v>
      </c>
      <c r="CN1" t="s">
        <v>307</v>
      </c>
      <c r="CO1" t="s">
        <v>308</v>
      </c>
      <c r="CP1" t="s">
        <v>309</v>
      </c>
      <c r="CQ1" t="s">
        <v>310</v>
      </c>
      <c r="CR1" t="s">
        <v>57</v>
      </c>
      <c r="CS1" t="s">
        <v>58</v>
      </c>
      <c r="CT1" t="s">
        <v>59</v>
      </c>
      <c r="CU1" t="s">
        <v>60</v>
      </c>
      <c r="CV1" t="s">
        <v>61</v>
      </c>
      <c r="CW1" t="s">
        <v>353</v>
      </c>
      <c r="CX1" t="s">
        <v>354</v>
      </c>
      <c r="CY1" t="s">
        <v>355</v>
      </c>
      <c r="CZ1" t="s">
        <v>356</v>
      </c>
      <c r="DA1" t="s">
        <v>357</v>
      </c>
      <c r="DB1" t="s">
        <v>358</v>
      </c>
      <c r="DC1" t="s">
        <v>62</v>
      </c>
      <c r="DD1" t="s">
        <v>63</v>
      </c>
      <c r="DE1" t="s">
        <v>64</v>
      </c>
      <c r="DF1" t="s">
        <v>65</v>
      </c>
      <c r="DG1" t="s">
        <v>66</v>
      </c>
      <c r="DH1" t="s">
        <v>67</v>
      </c>
      <c r="DI1" t="s">
        <v>311</v>
      </c>
      <c r="DJ1" t="s">
        <v>312</v>
      </c>
      <c r="DK1" t="s">
        <v>313</v>
      </c>
      <c r="DL1" t="s">
        <v>314</v>
      </c>
      <c r="DM1" t="s">
        <v>315</v>
      </c>
      <c r="DN1" t="s">
        <v>69</v>
      </c>
      <c r="DO1" t="s">
        <v>70</v>
      </c>
      <c r="DP1" t="s">
        <v>71</v>
      </c>
      <c r="DQ1" t="s">
        <v>72</v>
      </c>
      <c r="DR1" t="s">
        <v>73</v>
      </c>
      <c r="DS1" t="s">
        <v>359</v>
      </c>
      <c r="DT1" t="s">
        <v>360</v>
      </c>
      <c r="DU1" t="s">
        <v>361</v>
      </c>
      <c r="DV1" t="s">
        <v>362</v>
      </c>
      <c r="DW1" t="s">
        <v>363</v>
      </c>
      <c r="DX1" t="s">
        <v>364</v>
      </c>
      <c r="DY1" t="s">
        <v>316</v>
      </c>
      <c r="DZ1" t="s">
        <v>365</v>
      </c>
      <c r="EA1" t="s">
        <v>148</v>
      </c>
      <c r="EB1" t="s">
        <v>317</v>
      </c>
      <c r="EC1" t="s">
        <v>366</v>
      </c>
      <c r="ED1" t="s">
        <v>318</v>
      </c>
      <c r="EE1" t="s">
        <v>367</v>
      </c>
      <c r="EF1" t="s">
        <v>319</v>
      </c>
      <c r="EG1" t="s">
        <v>77</v>
      </c>
      <c r="EH1" s="13" t="s">
        <v>368</v>
      </c>
      <c r="EI1" t="s">
        <v>320</v>
      </c>
      <c r="EJ1" t="s">
        <v>78</v>
      </c>
      <c r="EK1" t="s">
        <v>369</v>
      </c>
      <c r="EL1" t="s">
        <v>321</v>
      </c>
      <c r="EM1" t="s">
        <v>79</v>
      </c>
      <c r="EN1" t="s">
        <v>370</v>
      </c>
      <c r="EO1" t="s">
        <v>80</v>
      </c>
      <c r="EP1" t="s">
        <v>81</v>
      </c>
      <c r="EQ1" t="s">
        <v>82</v>
      </c>
      <c r="ER1" t="s">
        <v>83</v>
      </c>
      <c r="ES1" t="s">
        <v>84</v>
      </c>
      <c r="ET1" t="s">
        <v>85</v>
      </c>
      <c r="EU1" t="s">
        <v>86</v>
      </c>
      <c r="EV1" t="s">
        <v>87</v>
      </c>
      <c r="EW1" t="s">
        <v>88</v>
      </c>
      <c r="EX1" t="s">
        <v>427</v>
      </c>
      <c r="EY1" t="s">
        <v>89</v>
      </c>
      <c r="EZ1" t="s">
        <v>90</v>
      </c>
      <c r="FA1" t="s">
        <v>156</v>
      </c>
      <c r="FB1" t="s">
        <v>91</v>
      </c>
      <c r="FC1" t="s">
        <v>92</v>
      </c>
      <c r="FD1" t="s">
        <v>93</v>
      </c>
      <c r="FE1" t="s">
        <v>149</v>
      </c>
      <c r="FF1" t="s">
        <v>150</v>
      </c>
      <c r="FG1" t="s">
        <v>151</v>
      </c>
      <c r="FH1" t="s">
        <v>322</v>
      </c>
      <c r="FI1" t="s">
        <v>323</v>
      </c>
      <c r="FJ1" t="s">
        <v>324</v>
      </c>
      <c r="FK1" t="s">
        <v>325</v>
      </c>
      <c r="FL1" t="s">
        <v>326</v>
      </c>
      <c r="FM1" t="s">
        <v>327</v>
      </c>
      <c r="FN1" t="s">
        <v>152</v>
      </c>
      <c r="FO1" t="s">
        <v>94</v>
      </c>
      <c r="FP1" t="s">
        <v>95</v>
      </c>
      <c r="FQ1" t="s">
        <v>328</v>
      </c>
      <c r="FR1" t="s">
        <v>96</v>
      </c>
      <c r="FS1" t="s">
        <v>371</v>
      </c>
      <c r="FT1" t="s">
        <v>329</v>
      </c>
      <c r="FU1" t="s">
        <v>97</v>
      </c>
      <c r="FV1" t="s">
        <v>372</v>
      </c>
      <c r="FW1" t="s">
        <v>98</v>
      </c>
      <c r="FX1" t="s">
        <v>99</v>
      </c>
      <c r="FY1" t="s">
        <v>100</v>
      </c>
      <c r="FZ1" t="s">
        <v>101</v>
      </c>
      <c r="GA1" t="s">
        <v>102</v>
      </c>
      <c r="GB1" t="s">
        <v>103</v>
      </c>
      <c r="GC1" t="s">
        <v>104</v>
      </c>
      <c r="GD1" t="s">
        <v>105</v>
      </c>
      <c r="GE1" t="s">
        <v>106</v>
      </c>
      <c r="GF1" t="s">
        <v>107</v>
      </c>
      <c r="GG1" t="s">
        <v>108</v>
      </c>
      <c r="GH1" t="s">
        <v>413</v>
      </c>
      <c r="GI1" s="1" t="s">
        <v>109</v>
      </c>
      <c r="GJ1" s="1" t="s">
        <v>110</v>
      </c>
      <c r="GK1" t="s">
        <v>111</v>
      </c>
      <c r="GL1" t="s">
        <v>112</v>
      </c>
      <c r="GM1" t="s">
        <v>183</v>
      </c>
      <c r="GN1" t="s">
        <v>153</v>
      </c>
      <c r="GO1" t="s">
        <v>330</v>
      </c>
      <c r="GP1" t="s">
        <v>133</v>
      </c>
      <c r="GQ1" t="s">
        <v>145</v>
      </c>
      <c r="GR1" t="s">
        <v>146</v>
      </c>
      <c r="GS1" t="s">
        <v>192</v>
      </c>
      <c r="GT1" s="23" t="s">
        <v>193</v>
      </c>
      <c r="GU1" t="s">
        <v>331</v>
      </c>
      <c r="GV1" t="s">
        <v>332</v>
      </c>
      <c r="GW1" t="s">
        <v>333</v>
      </c>
      <c r="GX1" t="s">
        <v>334</v>
      </c>
      <c r="GY1" t="s">
        <v>335</v>
      </c>
      <c r="GZ1" t="s">
        <v>236</v>
      </c>
      <c r="HA1" t="s">
        <v>237</v>
      </c>
      <c r="HB1" t="s">
        <v>238</v>
      </c>
      <c r="HC1" t="s">
        <v>239</v>
      </c>
      <c r="HD1" t="s">
        <v>240</v>
      </c>
      <c r="HE1" t="s">
        <v>373</v>
      </c>
      <c r="HF1" t="s">
        <v>374</v>
      </c>
      <c r="HG1" t="s">
        <v>375</v>
      </c>
      <c r="HH1" t="s">
        <v>376</v>
      </c>
      <c r="HI1" t="s">
        <v>377</v>
      </c>
      <c r="HJ1" t="s">
        <v>378</v>
      </c>
      <c r="HK1" t="s">
        <v>256</v>
      </c>
      <c r="HL1" t="s">
        <v>257</v>
      </c>
      <c r="HM1" t="s">
        <v>258</v>
      </c>
      <c r="HN1" t="s">
        <v>259</v>
      </c>
      <c r="HO1" t="s">
        <v>260</v>
      </c>
      <c r="HP1" t="s">
        <v>261</v>
      </c>
      <c r="HQ1" t="s">
        <v>262</v>
      </c>
      <c r="HR1" t="s">
        <v>263</v>
      </c>
      <c r="HS1" t="s">
        <v>264</v>
      </c>
      <c r="HT1" t="s">
        <v>55</v>
      </c>
      <c r="HU1" t="s">
        <v>56</v>
      </c>
      <c r="HV1" t="s">
        <v>336</v>
      </c>
      <c r="HW1" t="s">
        <v>337</v>
      </c>
      <c r="HX1" t="s">
        <v>338</v>
      </c>
      <c r="HY1" t="s">
        <v>339</v>
      </c>
      <c r="HZ1" t="s">
        <v>340</v>
      </c>
      <c r="IA1" t="s">
        <v>242</v>
      </c>
      <c r="IB1" t="s">
        <v>243</v>
      </c>
      <c r="IC1" t="s">
        <v>244</v>
      </c>
      <c r="ID1" t="s">
        <v>245</v>
      </c>
      <c r="IE1" t="s">
        <v>246</v>
      </c>
      <c r="IF1" t="s">
        <v>379</v>
      </c>
      <c r="IG1" t="s">
        <v>380</v>
      </c>
      <c r="IH1" t="s">
        <v>381</v>
      </c>
      <c r="II1" t="s">
        <v>382</v>
      </c>
      <c r="IJ1" t="s">
        <v>383</v>
      </c>
      <c r="IK1" t="s">
        <v>384</v>
      </c>
      <c r="IL1" t="s">
        <v>248</v>
      </c>
      <c r="IM1" t="s">
        <v>249</v>
      </c>
      <c r="IN1" t="s">
        <v>250</v>
      </c>
      <c r="IO1" t="s">
        <v>251</v>
      </c>
      <c r="IP1" t="s">
        <v>252</v>
      </c>
      <c r="IQ1" t="s">
        <v>253</v>
      </c>
      <c r="IR1" t="s">
        <v>254</v>
      </c>
      <c r="IS1" t="s">
        <v>255</v>
      </c>
      <c r="IT1" t="s">
        <v>265</v>
      </c>
      <c r="IU1" t="s">
        <v>266</v>
      </c>
      <c r="IV1" t="s">
        <v>267</v>
      </c>
      <c r="IW1" t="s">
        <v>268</v>
      </c>
      <c r="IX1" t="s">
        <v>269</v>
      </c>
      <c r="IY1" t="s">
        <v>274</v>
      </c>
      <c r="IZ1" t="s">
        <v>275</v>
      </c>
      <c r="JA1" t="s">
        <v>277</v>
      </c>
      <c r="JB1" t="s">
        <v>278</v>
      </c>
      <c r="JC1" t="s">
        <v>285</v>
      </c>
      <c r="JD1" t="s">
        <v>288</v>
      </c>
      <c r="JE1" t="s">
        <v>410</v>
      </c>
    </row>
    <row r="2" spans="1:265" x14ac:dyDescent="0.2">
      <c r="A2" s="6">
        <v>2016</v>
      </c>
      <c r="B2">
        <v>101</v>
      </c>
      <c r="C2">
        <v>1</v>
      </c>
      <c r="D2" t="s">
        <v>113</v>
      </c>
      <c r="E2">
        <v>1946</v>
      </c>
      <c r="F2" t="s">
        <v>114</v>
      </c>
      <c r="G2">
        <v>0</v>
      </c>
      <c r="H2">
        <v>32.5</v>
      </c>
      <c r="I2">
        <v>290</v>
      </c>
      <c r="J2">
        <v>3</v>
      </c>
      <c r="K2">
        <v>2</v>
      </c>
      <c r="L2">
        <v>11.7</v>
      </c>
      <c r="M2">
        <v>10.9</v>
      </c>
      <c r="N2" s="2">
        <v>7.2</v>
      </c>
      <c r="O2">
        <f>L2-M2</f>
        <v>0.79999999999999893</v>
      </c>
      <c r="P2" s="2">
        <f>M2-N2</f>
        <v>3.7</v>
      </c>
      <c r="Q2" s="2">
        <f>L2-N2</f>
        <v>4.4999999999999991</v>
      </c>
      <c r="R2" s="2"/>
      <c r="S2">
        <v>5.2140000000000004</v>
      </c>
      <c r="T2">
        <v>3.504</v>
      </c>
      <c r="U2">
        <v>3.718</v>
      </c>
      <c r="V2">
        <v>4.3420000000000005</v>
      </c>
      <c r="W2">
        <v>3.8780000000000001</v>
      </c>
      <c r="X2">
        <v>5.072000000000001</v>
      </c>
      <c r="Y2">
        <v>18</v>
      </c>
      <c r="Z2">
        <v>47</v>
      </c>
      <c r="AA2">
        <v>851.6</v>
      </c>
      <c r="AB2">
        <v>5</v>
      </c>
      <c r="AC2">
        <v>65</v>
      </c>
      <c r="AD2">
        <v>52.8</v>
      </c>
      <c r="AE2">
        <v>45.6</v>
      </c>
      <c r="AF2">
        <v>50.8</v>
      </c>
      <c r="AG2">
        <v>24.1</v>
      </c>
      <c r="AH2">
        <v>86.632615705711004</v>
      </c>
      <c r="AI2">
        <v>5442.4341838641767</v>
      </c>
      <c r="AJ2">
        <v>227.57110213521847</v>
      </c>
      <c r="AK2">
        <v>30</v>
      </c>
      <c r="AL2">
        <v>287.39999999999998</v>
      </c>
      <c r="AM2">
        <v>410.57142857142856</v>
      </c>
      <c r="AN2">
        <v>6020.397896050189</v>
      </c>
      <c r="AO2">
        <f>AN2/$AN$9</f>
        <v>0.63755595703617662</v>
      </c>
      <c r="AP2">
        <v>2905.8096767509328</v>
      </c>
      <c r="AQ2">
        <v>4038.9945089100706</v>
      </c>
      <c r="AR2">
        <v>0.1513611168669706</v>
      </c>
      <c r="AS2">
        <v>6944.95554677787</v>
      </c>
      <c r="AT2">
        <v>12.4078812230851</v>
      </c>
      <c r="AU2">
        <v>3804.2633651056781</v>
      </c>
      <c r="AV2">
        <v>6216.3282221301288</v>
      </c>
      <c r="AW2">
        <v>98.910847492747621</v>
      </c>
      <c r="AX2">
        <v>11.089023000414425</v>
      </c>
      <c r="AY2">
        <v>10130.591457728968</v>
      </c>
      <c r="AZ2">
        <v>725.23829258184833</v>
      </c>
      <c r="BA2">
        <v>4354.9418053341005</v>
      </c>
      <c r="BB2">
        <v>8560.6214923402185</v>
      </c>
      <c r="BC2">
        <v>1316.1406786685116</v>
      </c>
      <c r="BD2">
        <v>4.9168697802159205</v>
      </c>
      <c r="BE2">
        <v>14236.620846123045</v>
      </c>
      <c r="BF2">
        <v>289.60326463191797</v>
      </c>
      <c r="BG2">
        <v>293.28781345671985</v>
      </c>
      <c r="BH2">
        <f>(BE2-AS2)/25</f>
        <v>291.66661197380699</v>
      </c>
      <c r="BI2">
        <v>81.677608032249566</v>
      </c>
      <c r="BJ2">
        <v>39.334174302030178</v>
      </c>
      <c r="BK2">
        <v>197.93942847455074</v>
      </c>
      <c r="BL2">
        <v>167.44951930072071</v>
      </c>
      <c r="BM2">
        <v>1.3899721448467965</v>
      </c>
      <c r="BN2">
        <v>1.6340425531914893</v>
      </c>
      <c r="BO2">
        <v>1.965725806451613</v>
      </c>
      <c r="BP2">
        <v>41.840579931416414</v>
      </c>
      <c r="BQ2">
        <v>37.552233558913066</v>
      </c>
      <c r="BR2">
        <v>30.589715441639015</v>
      </c>
      <c r="BS2">
        <v>58.157240628904702</v>
      </c>
      <c r="BT2">
        <v>61.361947602649437</v>
      </c>
      <c r="BU2">
        <v>60.130993055641227</v>
      </c>
      <c r="BV2">
        <v>4431.1262711594245</v>
      </c>
      <c r="BW2">
        <v>6495.2660269693006</v>
      </c>
      <c r="BX2">
        <v>11974.401479167329</v>
      </c>
      <c r="BY2">
        <v>5212.4657108659649</v>
      </c>
      <c r="BZ2">
        <v>1048.009181038605</v>
      </c>
      <c r="CA2">
        <v>17525.263795466861</v>
      </c>
      <c r="CB2">
        <v>1.4658273381294964</v>
      </c>
      <c r="CC2">
        <v>25.284220100045474</v>
      </c>
      <c r="CD2">
        <v>37.062301045929971</v>
      </c>
      <c r="CE2">
        <v>-626.86290605374643</v>
      </c>
      <c r="CF2">
        <v>-278.9378048391718</v>
      </c>
      <c r="CG2">
        <v>-1953.8098919315216</v>
      </c>
      <c r="CH2">
        <f>BA2-BV2</f>
        <v>-76.184465825323969</v>
      </c>
      <c r="CI2">
        <f>BB2-BW2</f>
        <v>2065.355465370918</v>
      </c>
      <c r="CJ2">
        <f>CI2+CH2</f>
        <v>1989.170999545594</v>
      </c>
      <c r="CK2">
        <v>7394.672337737893</v>
      </c>
      <c r="CL2">
        <v>42.1943568099136</v>
      </c>
      <c r="CM2">
        <v>2.1794822216033936</v>
      </c>
      <c r="CN2">
        <v>0.81425589323043823</v>
      </c>
      <c r="CP2">
        <v>1.3854567601820418</v>
      </c>
      <c r="CQ2">
        <v>4.9238133430480957</v>
      </c>
      <c r="CR2">
        <v>1.8982422351837158</v>
      </c>
      <c r="CS2">
        <v>0.45560017228126526</v>
      </c>
      <c r="CT2">
        <v>3.3093295097351074</v>
      </c>
      <c r="CU2">
        <v>3.3093295097351074</v>
      </c>
      <c r="CV2">
        <v>1.0283308199056069</v>
      </c>
      <c r="CW2">
        <v>2.126612663269043</v>
      </c>
      <c r="CX2">
        <v>1.6134588718414307</v>
      </c>
      <c r="CY2">
        <v>0.26403036713600159</v>
      </c>
      <c r="CZ2">
        <v>1.6172119379043579</v>
      </c>
      <c r="DA2">
        <v>1.6172119379043579</v>
      </c>
      <c r="DB2">
        <v>0.80238236932643459</v>
      </c>
      <c r="DC2">
        <v>0.75595718622207642</v>
      </c>
      <c r="DD2">
        <v>0.42154267430305481</v>
      </c>
      <c r="DE2">
        <v>0.55337675661096564</v>
      </c>
      <c r="DF2">
        <v>1.2729341983795166</v>
      </c>
      <c r="DG2">
        <v>0.51390951871871948</v>
      </c>
      <c r="DH2">
        <v>0.75670651631339814</v>
      </c>
      <c r="DI2">
        <v>63.331605298417621</v>
      </c>
      <c r="DJ2">
        <v>32.887750816054051</v>
      </c>
      <c r="DL2">
        <v>96.21935611447168</v>
      </c>
      <c r="DM2">
        <v>0.61094091125182348</v>
      </c>
      <c r="DN2">
        <v>72.214133934057273</v>
      </c>
      <c r="DO2">
        <v>28.321602089593778</v>
      </c>
      <c r="DP2">
        <v>3.2732858644065845</v>
      </c>
      <c r="DQ2">
        <v>0.36697231049402795</v>
      </c>
      <c r="DR2">
        <v>104.17599419855168</v>
      </c>
      <c r="DS2">
        <v>15.423009368921781</v>
      </c>
      <c r="DT2">
        <v>70.265194921694402</v>
      </c>
      <c r="DU2">
        <v>22.602640355349337</v>
      </c>
      <c r="DV2">
        <v>21.284784175042606</v>
      </c>
      <c r="DW2">
        <v>7.9516205056863631E-2</v>
      </c>
      <c r="DX2">
        <v>114.2321356571432</v>
      </c>
      <c r="DY2">
        <v>0.72333073491636346</v>
      </c>
      <c r="DZ2">
        <v>0.71829581847082324</v>
      </c>
      <c r="EA2">
        <f>(DX2-DL2)/25</f>
        <v>0.7205111817068609</v>
      </c>
      <c r="EB2">
        <v>0.80750260323996836</v>
      </c>
      <c r="EC2">
        <v>-0.13920992945449079</v>
      </c>
      <c r="ED2">
        <v>-0.41510442967820665</v>
      </c>
      <c r="EE2">
        <v>-0.4084972667317458</v>
      </c>
      <c r="EF2">
        <v>0.51929444486820509</v>
      </c>
      <c r="EG2">
        <v>0.39218918162829181</v>
      </c>
      <c r="EH2">
        <v>0.3216761923244984</v>
      </c>
      <c r="EI2">
        <v>65.820026090251872</v>
      </c>
      <c r="EJ2">
        <v>69.319361422577373</v>
      </c>
      <c r="EK2">
        <v>61.510882657913925</v>
      </c>
      <c r="EL2">
        <v>34.179973909748121</v>
      </c>
      <c r="EM2">
        <v>27.186303627316398</v>
      </c>
      <c r="EN2">
        <v>19.786586519916771</v>
      </c>
      <c r="EO2">
        <v>33.497417477404007</v>
      </c>
      <c r="EP2">
        <v>27.380318113184167</v>
      </c>
      <c r="EQ2">
        <v>66.263554528991662</v>
      </c>
      <c r="ER2">
        <v>66.351258612418846</v>
      </c>
      <c r="ES2">
        <v>5.3858189384034887</v>
      </c>
      <c r="ET2">
        <v>132.61481314141051</v>
      </c>
      <c r="EU2">
        <v>0.81738594121931385</v>
      </c>
      <c r="EV2">
        <v>25.25918235218932</v>
      </c>
      <c r="EW2">
        <v>20.64650054137455</v>
      </c>
      <c r="EX2">
        <f>ES2/ET2*100</f>
        <v>4.0612498791220659</v>
      </c>
      <c r="EY2">
        <v>38.716716456653266</v>
      </c>
      <c r="EZ2">
        <v>0.94128397640961126</v>
      </c>
      <c r="FA2">
        <f>EY2/EZ2</f>
        <v>41.131812956523987</v>
      </c>
      <c r="FB2">
        <v>39.658000433062881</v>
      </c>
      <c r="FC2">
        <v>97.626496630866782</v>
      </c>
      <c r="FD2">
        <v>2.3735033691332119</v>
      </c>
      <c r="FE2">
        <f>(DT2+DU2)-EQ2</f>
        <v>26.604280748052076</v>
      </c>
      <c r="FF2">
        <f>DT2-EO2</f>
        <v>36.767777444290395</v>
      </c>
      <c r="FG2">
        <f>DU2-EP2</f>
        <v>-4.7776777578348302</v>
      </c>
      <c r="FH2">
        <f>FF2-EY2</f>
        <v>-1.9489390123628709</v>
      </c>
      <c r="FI2">
        <f>EZ2-FG2</f>
        <v>5.7189617342444414</v>
      </c>
      <c r="FJ2">
        <f>DO2-DU2</f>
        <v>5.7189617342444414</v>
      </c>
      <c r="FK2">
        <f>DN2-DT2</f>
        <v>1.9489390123628709</v>
      </c>
      <c r="FL2">
        <f>(DN2-DT2)/DN2*100</f>
        <v>2.6988331870635673</v>
      </c>
      <c r="FM2">
        <f>(DO2-DU2)/DO2*100</f>
        <v>20.192931586824894</v>
      </c>
      <c r="FN2">
        <f t="shared" ref="FN2:FN21" si="0">(EZ2-FG2)/EZ2*100</f>
        <v>607.57028458707816</v>
      </c>
      <c r="FO2">
        <v>28.43881894285883</v>
      </c>
      <c r="FP2">
        <v>21.444677460378276</v>
      </c>
      <c r="FQ2">
        <v>0.83470259377527956</v>
      </c>
      <c r="FR2">
        <v>0.71242444334505772</v>
      </c>
      <c r="FS2">
        <v>0.63046795924585119</v>
      </c>
      <c r="FT2">
        <v>1.6598208397984653</v>
      </c>
      <c r="FU2">
        <v>1.4434243932974409</v>
      </c>
      <c r="FV2">
        <v>1.2726774732315069</v>
      </c>
      <c r="FW2">
        <v>29.742580606485582</v>
      </c>
      <c r="FX2">
        <v>50.033067227314064</v>
      </c>
      <c r="FZ2">
        <v>39.305305247519989</v>
      </c>
      <c r="GB2">
        <f t="shared" ref="GB2:GB21" si="1">S2/(AP2/10)*10000</f>
        <v>179.4336374373259</v>
      </c>
      <c r="GC2">
        <f>U2/(AU2/10)*10000</f>
        <v>97.732455489361683</v>
      </c>
      <c r="GD2">
        <f t="shared" ref="GD2:GD21" si="2">V2/(BA2/10)*10000</f>
        <v>99.702824838709716</v>
      </c>
      <c r="GE2">
        <f t="shared" ref="GE2:GE21" si="3">(DI2/10)/S2</f>
        <v>1.2146452876566478</v>
      </c>
      <c r="GF2">
        <f t="shared" ref="GF2:GF21" si="4">(DN2/10)/U2</f>
        <v>1.9422843984415621</v>
      </c>
      <c r="GG2">
        <f t="shared" ref="GG2:GG21" si="5">(DT2/10)/V2</f>
        <v>1.6182679622684106</v>
      </c>
      <c r="GI2">
        <f t="shared" ref="GI2:GI21" si="6">AM2/AA2*100</f>
        <v>48.21176944239415</v>
      </c>
      <c r="GJ2">
        <f t="shared" ref="GJ2:GJ21" si="7">AL2/AA2*100</f>
        <v>33.748238609675902</v>
      </c>
      <c r="GK2">
        <f t="shared" ref="GK2:GK21" si="8">EY2/DN2*100</f>
        <v>53.613765543470535</v>
      </c>
      <c r="GL2">
        <f>EZ2/DO2*100</f>
        <v>3.3235548378651494</v>
      </c>
      <c r="GM2">
        <f>EP2/DO2*100</f>
        <v>96.676445162134854</v>
      </c>
      <c r="GN2">
        <f>(DT2-EO2)/DT2*100</f>
        <v>52.327154980877069</v>
      </c>
      <c r="GO2">
        <f t="shared" ref="GO2:GO21" si="9">(L2-N2)/L2*100</f>
        <v>38.46153846153846</v>
      </c>
      <c r="GP2">
        <f>FO2/ER2*100</f>
        <v>42.861009026188974</v>
      </c>
      <c r="GQ2">
        <f>AN2/CK2</f>
        <v>0.81415343656618211</v>
      </c>
      <c r="GS2">
        <f>DR2/CV2</f>
        <v>101.30591457728968</v>
      </c>
      <c r="GT2" s="23">
        <f>ET2/DH2</f>
        <v>175.25263795466861</v>
      </c>
      <c r="GU2">
        <v>35.9</v>
      </c>
      <c r="GV2">
        <v>49.9</v>
      </c>
      <c r="GW2">
        <v>1.8700000000000001E-3</v>
      </c>
      <c r="GX2">
        <v>85.801869999999994</v>
      </c>
      <c r="GY2">
        <v>0.16527</v>
      </c>
      <c r="GZ2">
        <v>47</v>
      </c>
      <c r="HA2">
        <v>76.8</v>
      </c>
      <c r="HB2">
        <v>1.222</v>
      </c>
      <c r="HC2">
        <v>0.13700000000000001</v>
      </c>
      <c r="HD2">
        <v>125.15899999999999</v>
      </c>
      <c r="HE2">
        <v>9.8000000000000007</v>
      </c>
      <c r="HF2">
        <v>49.6</v>
      </c>
      <c r="HG2">
        <v>97.5</v>
      </c>
      <c r="HH2">
        <v>14.99</v>
      </c>
      <c r="HI2">
        <v>5.6000000000000008E-2</v>
      </c>
      <c r="HJ2">
        <v>162.14600000000002</v>
      </c>
      <c r="HK2">
        <v>55.6</v>
      </c>
      <c r="HL2">
        <v>81.5</v>
      </c>
      <c r="HM2">
        <v>150.25</v>
      </c>
      <c r="HN2">
        <v>65.403934753661787</v>
      </c>
      <c r="HO2">
        <v>13.15</v>
      </c>
      <c r="HP2">
        <v>219.9</v>
      </c>
      <c r="HQ2">
        <v>-8.6000000000000014</v>
      </c>
      <c r="HR2">
        <v>-4.7000000000000028</v>
      </c>
      <c r="HS2">
        <v>-13.299999999999997</v>
      </c>
      <c r="HT2">
        <v>94.741000000000014</v>
      </c>
      <c r="HU2">
        <v>43.083674397453393</v>
      </c>
      <c r="HV2">
        <v>0.78243411755561831</v>
      </c>
      <c r="HW2">
        <v>0.4063136907219887</v>
      </c>
      <c r="HX2">
        <v>0</v>
      </c>
      <c r="HY2">
        <v>1.1887478082776073</v>
      </c>
      <c r="HZ2">
        <v>8.1375863120555884E-3</v>
      </c>
      <c r="IA2">
        <v>0.89217385053634646</v>
      </c>
      <c r="IB2">
        <v>0.34990093231201169</v>
      </c>
      <c r="IC2">
        <v>4.0440006608963013E-2</v>
      </c>
      <c r="ID2">
        <v>4.5337814283370973E-3</v>
      </c>
      <c r="IE2">
        <v>1.2870485708856585</v>
      </c>
      <c r="IF2">
        <v>0.20840804100036625</v>
      </c>
      <c r="IG2">
        <v>0.80027560043334955</v>
      </c>
      <c r="IH2">
        <v>0.25742960795760156</v>
      </c>
      <c r="II2">
        <v>0.24242006949186326</v>
      </c>
      <c r="IJ2">
        <v>9.0563868522644064E-4</v>
      </c>
      <c r="IK2">
        <v>1.3010309165680409</v>
      </c>
      <c r="IL2">
        <v>0.42031219553947452</v>
      </c>
      <c r="IM2">
        <v>0.34355727955698967</v>
      </c>
      <c r="IN2">
        <v>0.8314485768079759</v>
      </c>
      <c r="IO2">
        <v>0.83254905256518674</v>
      </c>
      <c r="IP2">
        <v>6.7579101711511616E-2</v>
      </c>
      <c r="IQ2">
        <v>1.6639976293731626</v>
      </c>
      <c r="IR2">
        <v>0.47186165499687194</v>
      </c>
      <c r="IS2">
        <v>6.3436527550220223E-3</v>
      </c>
      <c r="IT2">
        <v>0.47820530775189407</v>
      </c>
      <c r="IU2">
        <v>98.673445766454478</v>
      </c>
      <c r="IV2">
        <v>6.4289360787465706E-3</v>
      </c>
      <c r="IW2">
        <v>0.37694905848750415</v>
      </c>
      <c r="IX2">
        <v>22.65322088406478</v>
      </c>
      <c r="IY2">
        <f>IQ2-HY2</f>
        <v>0.47524982109555536</v>
      </c>
      <c r="IZ2">
        <f>IY2/IQ2*100</f>
        <v>28.560727053113933</v>
      </c>
      <c r="JA2">
        <f>IQ2-IK2</f>
        <v>0.36296671280512172</v>
      </c>
      <c r="JB2">
        <f>JA2/IQ2*100</f>
        <v>21.812934489687542</v>
      </c>
      <c r="JC2">
        <f>IK2-HY2</f>
        <v>0.11228310829043364</v>
      </c>
      <c r="JD2">
        <f>IY2/IO2*100</f>
        <v>57.083702111155112</v>
      </c>
      <c r="JE2">
        <f t="shared" ref="JE2:JE8" si="10">CA2/ET2</f>
        <v>132.15163057824643</v>
      </c>
    </row>
    <row r="3" spans="1:265" x14ac:dyDescent="0.2">
      <c r="A3" s="6">
        <v>2016</v>
      </c>
      <c r="B3">
        <v>102</v>
      </c>
      <c r="C3">
        <v>1</v>
      </c>
      <c r="D3" t="s">
        <v>115</v>
      </c>
      <c r="E3">
        <v>1958</v>
      </c>
      <c r="F3" t="s">
        <v>114</v>
      </c>
      <c r="G3">
        <v>0</v>
      </c>
      <c r="H3">
        <v>32</v>
      </c>
      <c r="I3">
        <v>279.60000000000002</v>
      </c>
      <c r="J3">
        <v>1</v>
      </c>
      <c r="K3">
        <v>1</v>
      </c>
      <c r="L3">
        <v>10.4</v>
      </c>
      <c r="M3">
        <v>9.6</v>
      </c>
      <c r="N3" s="2">
        <v>6.1</v>
      </c>
      <c r="O3">
        <f t="shared" ref="O3:P21" si="11">L3-M3</f>
        <v>0.80000000000000071</v>
      </c>
      <c r="P3" s="2">
        <f t="shared" si="11"/>
        <v>3.5</v>
      </c>
      <c r="Q3" s="2">
        <f t="shared" ref="Q3:Q21" si="12">L3-N3</f>
        <v>4.3000000000000007</v>
      </c>
      <c r="R3" s="2"/>
      <c r="S3">
        <v>5.4139999999999997</v>
      </c>
      <c r="T3">
        <v>6.2460000000000004</v>
      </c>
      <c r="U3">
        <v>4.2840000000000007</v>
      </c>
      <c r="V3">
        <v>3.972</v>
      </c>
      <c r="W3">
        <v>4.4060000000000006</v>
      </c>
      <c r="X3">
        <v>2.9739999999999998</v>
      </c>
      <c r="Y3">
        <v>16.399999999999999</v>
      </c>
      <c r="Z3">
        <v>47.6</v>
      </c>
      <c r="AA3">
        <v>780.4</v>
      </c>
      <c r="AB3">
        <v>3</v>
      </c>
      <c r="AC3">
        <v>62</v>
      </c>
      <c r="AD3">
        <v>46.2</v>
      </c>
      <c r="AE3">
        <v>43.5</v>
      </c>
      <c r="AF3">
        <v>40.9</v>
      </c>
      <c r="AG3">
        <v>15.7</v>
      </c>
      <c r="AH3">
        <v>94.536623814637707</v>
      </c>
      <c r="AI3">
        <v>5938.9797812831703</v>
      </c>
      <c r="AJ3">
        <v>213.09343702467888</v>
      </c>
      <c r="AK3">
        <v>10</v>
      </c>
      <c r="AL3">
        <v>432.3</v>
      </c>
      <c r="AM3">
        <v>480.33333333333331</v>
      </c>
      <c r="AN3">
        <v>8679.9307404579195</v>
      </c>
      <c r="AO3">
        <f>AN3/$AN$10</f>
        <v>1.0556723265068757</v>
      </c>
      <c r="AP3">
        <v>2921.9980314960635</v>
      </c>
      <c r="AQ3">
        <v>4314.1965395772895</v>
      </c>
      <c r="AR3">
        <v>1.6358332469954415</v>
      </c>
      <c r="AS3">
        <v>7237.8304043203489</v>
      </c>
      <c r="AT3">
        <v>24.815154684611791</v>
      </c>
      <c r="AU3">
        <v>3881.0938106420908</v>
      </c>
      <c r="AV3">
        <v>6430.1172879705828</v>
      </c>
      <c r="AW3">
        <v>152.85918207592471</v>
      </c>
      <c r="AX3">
        <v>9.7027345266052265</v>
      </c>
      <c r="AY3">
        <v>10473.773015215202</v>
      </c>
      <c r="AZ3">
        <v>1191.4629092416078</v>
      </c>
      <c r="BA3">
        <v>4458.1747855680715</v>
      </c>
      <c r="BB3">
        <v>7087.5560411407896</v>
      </c>
      <c r="BC3">
        <v>1977.137726205277</v>
      </c>
      <c r="BD3">
        <v>4.3168945987014782</v>
      </c>
      <c r="BE3">
        <v>13527.18544751284</v>
      </c>
      <c r="BF3">
        <v>294.17660099044116</v>
      </c>
      <c r="BG3">
        <v>218.10088802125989</v>
      </c>
      <c r="BH3">
        <f t="shared" ref="BH3:BH21" si="13">(BE3-AS3)/25</f>
        <v>251.57420172769966</v>
      </c>
      <c r="BI3">
        <v>87.19052537691158</v>
      </c>
      <c r="BJ3">
        <v>41.220069637570042</v>
      </c>
      <c r="BK3">
        <v>192.35643167211757</v>
      </c>
      <c r="BL3">
        <v>46.95991094072906</v>
      </c>
      <c r="BM3">
        <v>1.4764542936288085</v>
      </c>
      <c r="BN3">
        <v>1.6567796610169492</v>
      </c>
      <c r="BO3">
        <v>1.5897887323943662</v>
      </c>
      <c r="BP3">
        <v>40.37118678204849</v>
      </c>
      <c r="BQ3">
        <v>37.055355362428074</v>
      </c>
      <c r="BR3">
        <v>32.957149902811217</v>
      </c>
      <c r="BS3">
        <v>59.606212063246097</v>
      </c>
      <c r="BT3">
        <v>61.392559096226172</v>
      </c>
      <c r="BU3">
        <v>52.394905567321359</v>
      </c>
      <c r="BV3">
        <v>4666.3251221239279</v>
      </c>
      <c r="BW3">
        <v>5718.6956479176115</v>
      </c>
      <c r="BX3">
        <v>11600.549516888506</v>
      </c>
      <c r="BY3">
        <v>7515.0915501800182</v>
      </c>
      <c r="BZ3">
        <v>1215.5287468469674</v>
      </c>
      <c r="CA3">
        <v>19538.196971130783</v>
      </c>
      <c r="CB3">
        <v>1.2255244755244756</v>
      </c>
      <c r="CC3">
        <v>23.883089770354903</v>
      </c>
      <c r="CD3">
        <v>29.269311064718163</v>
      </c>
      <c r="CE3">
        <v>-785.23131148183711</v>
      </c>
      <c r="CF3">
        <v>711.42164005297127</v>
      </c>
      <c r="CG3">
        <v>-1289.3384182758327</v>
      </c>
      <c r="CH3">
        <f t="shared" ref="CH3:CH21" si="14">BA3-BV3</f>
        <v>-208.15033655585648</v>
      </c>
      <c r="CI3">
        <f t="shared" ref="CI3:CI21" si="15">BB3-BW3</f>
        <v>1368.8603932231781</v>
      </c>
      <c r="CJ3">
        <f t="shared" ref="CJ3:CJ21" si="16">CI3+CH3</f>
        <v>1160.7100566673216</v>
      </c>
      <c r="CK3">
        <v>9064.4239559155812</v>
      </c>
      <c r="CL3">
        <v>46.39334923948703</v>
      </c>
      <c r="CM3">
        <v>2.1731100082397461</v>
      </c>
      <c r="CN3">
        <v>0.77116310596466064</v>
      </c>
      <c r="CO3">
        <v>6.7480797770000001</v>
      </c>
      <c r="CP3">
        <v>1.3384965606507122</v>
      </c>
      <c r="CQ3">
        <v>4.0594968795776367</v>
      </c>
      <c r="CR3">
        <v>1.9294562339782715</v>
      </c>
      <c r="CS3">
        <v>0.44526216387748718</v>
      </c>
      <c r="CT3">
        <v>2.8159582614898682</v>
      </c>
      <c r="CU3">
        <v>2.8159582614898682</v>
      </c>
      <c r="CV3">
        <v>1.0320307821817076</v>
      </c>
      <c r="CW3">
        <v>1.9137169122695923</v>
      </c>
      <c r="CX3">
        <v>1.4148503541946411</v>
      </c>
      <c r="CY3">
        <v>0.32682883739471436</v>
      </c>
      <c r="CZ3">
        <v>1.4354063272476196</v>
      </c>
      <c r="DA3">
        <v>1.4354063272476196</v>
      </c>
      <c r="DB3">
        <v>0.8477935354455568</v>
      </c>
      <c r="DC3">
        <v>0.61365276575088501</v>
      </c>
      <c r="DD3">
        <v>0.47264546155929565</v>
      </c>
      <c r="DE3">
        <v>0.54675773796317617</v>
      </c>
      <c r="DF3">
        <v>1.189990758895874</v>
      </c>
      <c r="DG3">
        <v>0.63862854242324829</v>
      </c>
      <c r="DH3">
        <v>0.78234341339377989</v>
      </c>
      <c r="DI3">
        <v>63.498231663009321</v>
      </c>
      <c r="DJ3">
        <v>33.269492032024132</v>
      </c>
      <c r="DK3">
        <v>0.11038733252594185</v>
      </c>
      <c r="DL3">
        <v>96.878111027559399</v>
      </c>
      <c r="DM3">
        <v>1.0073704300841795</v>
      </c>
      <c r="DN3">
        <v>74.884006475978666</v>
      </c>
      <c r="DO3">
        <v>28.630879376278212</v>
      </c>
      <c r="DP3">
        <v>4.3044507661128417</v>
      </c>
      <c r="DQ3">
        <v>0.27322495449236972</v>
      </c>
      <c r="DR3">
        <v>108.09256157286208</v>
      </c>
      <c r="DS3">
        <v>22.801227197575951</v>
      </c>
      <c r="DT3">
        <v>63.076501744226043</v>
      </c>
      <c r="DU3">
        <v>23.164177008959285</v>
      </c>
      <c r="DV3">
        <v>28.379960020350264</v>
      </c>
      <c r="DW3">
        <v>6.1964978210371759E-2</v>
      </c>
      <c r="DX3">
        <v>114.68260375174597</v>
      </c>
      <c r="DY3">
        <v>1.0194955041184257</v>
      </c>
      <c r="DZ3">
        <v>0.47071729849170652</v>
      </c>
      <c r="EA3">
        <f t="shared" ref="EA3:EA21" si="17">(DX3-DL3)/25</f>
        <v>0.71217970896746297</v>
      </c>
      <c r="EB3">
        <v>1.0350704375426678</v>
      </c>
      <c r="EC3">
        <v>-0.84339319512518729</v>
      </c>
      <c r="ED3">
        <v>-0.42169205961326545</v>
      </c>
      <c r="EE3">
        <v>-0.39047874052278048</v>
      </c>
      <c r="EF3">
        <v>0.52394359906884092</v>
      </c>
      <c r="EG3">
        <v>0.38233637225944156</v>
      </c>
      <c r="EH3">
        <v>0.36723940561715934</v>
      </c>
      <c r="EI3">
        <v>65.544456832922421</v>
      </c>
      <c r="EJ3">
        <v>69.277668496644438</v>
      </c>
      <c r="EK3">
        <v>55.000932731496107</v>
      </c>
      <c r="EL3">
        <v>34.341598612053645</v>
      </c>
      <c r="EM3">
        <v>26.487372451599235</v>
      </c>
      <c r="EN3">
        <v>20.198509844703995</v>
      </c>
      <c r="EO3">
        <v>28.635033170841847</v>
      </c>
      <c r="EP3">
        <v>27.029155440271548</v>
      </c>
      <c r="EQ3">
        <v>63.426902129837757</v>
      </c>
      <c r="ER3">
        <v>89.428894969706903</v>
      </c>
      <c r="ES3">
        <v>7.7627135187243628</v>
      </c>
      <c r="ET3">
        <v>152.85579709954467</v>
      </c>
      <c r="EU3">
        <v>0.94391912448680126</v>
      </c>
      <c r="EV3">
        <v>18.733364199588571</v>
      </c>
      <c r="EW3">
        <v>17.682780733968031</v>
      </c>
      <c r="EX3">
        <f t="shared" ref="EX3:EX21" si="18">ES3/ET3*100</f>
        <v>5.0784554240157673</v>
      </c>
      <c r="EY3">
        <v>46.248973305136815</v>
      </c>
      <c r="EZ3">
        <v>1.601723936006664</v>
      </c>
      <c r="FA3">
        <f t="shared" ref="FA3:FA21" si="19">EY3/EZ3</f>
        <v>28.874497199837311</v>
      </c>
      <c r="FB3">
        <v>47.850697241143486</v>
      </c>
      <c r="FC3">
        <v>96.652663329157377</v>
      </c>
      <c r="FD3">
        <v>3.3473366708425996</v>
      </c>
      <c r="FE3">
        <f t="shared" ref="FE3:FE21" si="20">(DT3+DU3)-EQ3</f>
        <v>22.813776623347579</v>
      </c>
      <c r="FF3">
        <f t="shared" ref="FF3:FF21" si="21">DT3-EO3</f>
        <v>34.441468573384199</v>
      </c>
      <c r="FG3">
        <f t="shared" ref="FG3:FG21" si="22">DU3-EP3</f>
        <v>-3.864978431312263</v>
      </c>
      <c r="FH3">
        <f t="shared" ref="FH3:FH21" si="23">FF3-EY3</f>
        <v>-11.807504731752616</v>
      </c>
      <c r="FI3">
        <f t="shared" ref="FI3:FI21" si="24">EZ3-FG3</f>
        <v>5.466702367318927</v>
      </c>
      <c r="FJ3">
        <f t="shared" ref="FJ3:FJ21" si="25">DO3-DU3</f>
        <v>5.466702367318927</v>
      </c>
      <c r="FK3">
        <f t="shared" ref="FK3:FK21" si="26">DN3-DT3</f>
        <v>11.807504731752623</v>
      </c>
      <c r="FL3">
        <f t="shared" ref="FL3:FL21" si="27">(DN3-DT3)/DN3*100</f>
        <v>15.767725696594828</v>
      </c>
      <c r="FM3">
        <f t="shared" ref="FM3:FM21" si="28">(DO3-DU3)/DO3*100</f>
        <v>19.093728472232328</v>
      </c>
      <c r="FN3">
        <f t="shared" si="0"/>
        <v>341.30115960857961</v>
      </c>
      <c r="FO3">
        <v>44.763235526682593</v>
      </c>
      <c r="FP3">
        <v>29.284617512760285</v>
      </c>
      <c r="FQ3">
        <v>0.81882944508204114</v>
      </c>
      <c r="FR3">
        <v>0.72385553970590877</v>
      </c>
      <c r="FS3">
        <v>0.65366907327618962</v>
      </c>
      <c r="FT3">
        <v>1.6346463463054921</v>
      </c>
      <c r="FU3">
        <v>1.4257413607706941</v>
      </c>
      <c r="FV3">
        <v>1.2969766661843358</v>
      </c>
      <c r="FW3">
        <v>38.463587818692559</v>
      </c>
      <c r="FX3">
        <v>58.505399642427626</v>
      </c>
      <c r="FZ3">
        <v>49.164583174336173</v>
      </c>
      <c r="GB3">
        <f t="shared" si="1"/>
        <v>185.28417684210524</v>
      </c>
      <c r="GC3">
        <f t="shared" ref="GC3:GC21" si="29">U3/(AU3/10)*10000</f>
        <v>110.38125355932205</v>
      </c>
      <c r="GD3">
        <f t="shared" si="2"/>
        <v>89.094757183098594</v>
      </c>
      <c r="GE3">
        <f t="shared" si="3"/>
        <v>1.1728524503695847</v>
      </c>
      <c r="GF3">
        <f t="shared" si="4"/>
        <v>1.7479926815121067</v>
      </c>
      <c r="GG3">
        <f t="shared" si="5"/>
        <v>1.5880287448193868</v>
      </c>
      <c r="GI3">
        <f t="shared" si="6"/>
        <v>61.549632667008368</v>
      </c>
      <c r="GJ3">
        <f t="shared" si="7"/>
        <v>55.394669400307542</v>
      </c>
      <c r="GK3">
        <f t="shared" si="8"/>
        <v>61.760815802467228</v>
      </c>
      <c r="GL3">
        <f t="shared" ref="GL3:GL21" si="30">EZ3/DO3*100</f>
        <v>5.5943930850190862</v>
      </c>
      <c r="GM3">
        <f t="shared" ref="GM3:GM66" si="31">EP3/DO3*100</f>
        <v>94.405606914980908</v>
      </c>
      <c r="GN3">
        <f t="shared" ref="GN3:GN21" si="32">(DT3-EO3)/DT3*100</f>
        <v>54.602692953778046</v>
      </c>
      <c r="GO3">
        <f t="shared" si="9"/>
        <v>41.346153846153847</v>
      </c>
      <c r="GP3">
        <f t="shared" ref="GP3:GP21" si="33">FO3/ER3*100</f>
        <v>50.054555120965851</v>
      </c>
      <c r="GQ3">
        <f t="shared" ref="GQ3:GQ21" si="34">AN3/CK3</f>
        <v>0.95758216767798732</v>
      </c>
      <c r="GS3">
        <f t="shared" ref="GS3:GS21" si="35">DR3/CV3</f>
        <v>104.73773015215203</v>
      </c>
      <c r="GT3" s="23">
        <f t="shared" ref="GT3:GT21" si="36">ET3/DH3</f>
        <v>195.38196971130782</v>
      </c>
      <c r="GU3">
        <v>36.1</v>
      </c>
      <c r="GV3">
        <v>53.3</v>
      </c>
      <c r="GW3">
        <v>2.0209999999999999E-2</v>
      </c>
      <c r="GX3">
        <v>89.420209999999997</v>
      </c>
      <c r="GY3">
        <v>0.30179</v>
      </c>
      <c r="GZ3">
        <v>47.2</v>
      </c>
      <c r="HA3">
        <v>78.2</v>
      </c>
      <c r="HB3">
        <v>1.859</v>
      </c>
      <c r="HC3">
        <v>0.11799999999999999</v>
      </c>
      <c r="HD3">
        <v>127.377</v>
      </c>
      <c r="HE3">
        <v>15.179999999999998</v>
      </c>
      <c r="HF3">
        <v>56.8</v>
      </c>
      <c r="HG3">
        <v>90.3</v>
      </c>
      <c r="HH3">
        <v>25.19</v>
      </c>
      <c r="HI3">
        <v>5.5000000000000007E-2</v>
      </c>
      <c r="HJ3">
        <v>172.345</v>
      </c>
      <c r="HK3">
        <v>57.2</v>
      </c>
      <c r="HL3">
        <v>70.099999999999994</v>
      </c>
      <c r="HM3">
        <v>142.19999999999999</v>
      </c>
      <c r="HN3">
        <v>92.120292825768672</v>
      </c>
      <c r="HO3">
        <v>14.9</v>
      </c>
      <c r="HP3">
        <v>239.5</v>
      </c>
      <c r="HQ3">
        <v>-10</v>
      </c>
      <c r="HR3">
        <v>8.1000000000000085</v>
      </c>
      <c r="HS3">
        <v>-1.8999999999999915</v>
      </c>
      <c r="HT3">
        <v>112.123</v>
      </c>
      <c r="HU3">
        <v>46.815448851774534</v>
      </c>
      <c r="HV3">
        <v>0.78449271297454837</v>
      </c>
      <c r="HW3">
        <v>0.41102993547916411</v>
      </c>
      <c r="HX3">
        <v>1.3637869229316999E-3</v>
      </c>
      <c r="HY3">
        <v>1.1968864353766442</v>
      </c>
      <c r="HZ3">
        <v>1.2251155632877351E-2</v>
      </c>
      <c r="IA3">
        <v>0.91070334243774409</v>
      </c>
      <c r="IB3">
        <v>0.348195012152195</v>
      </c>
      <c r="IC3">
        <v>5.2348664081096653E-2</v>
      </c>
      <c r="ID3">
        <v>3.3228307485580443E-3</v>
      </c>
      <c r="IE3">
        <v>1.3145698494195939</v>
      </c>
      <c r="IF3">
        <v>0.29050222728252406</v>
      </c>
      <c r="IG3">
        <v>0.80363500118255615</v>
      </c>
      <c r="IH3">
        <v>0.29512644016742706</v>
      </c>
      <c r="II3">
        <v>0.36157885383367538</v>
      </c>
      <c r="IJ3">
        <v>7.8947347998619094E-4</v>
      </c>
      <c r="IK3">
        <v>1.4611297686636449</v>
      </c>
      <c r="IL3">
        <v>0.35100938200950627</v>
      </c>
      <c r="IM3">
        <v>0.33132446855306624</v>
      </c>
      <c r="IN3">
        <v>0.77748950338363643</v>
      </c>
      <c r="IO3">
        <v>1.096222971694466</v>
      </c>
      <c r="IP3">
        <v>9.5155652821063988E-2</v>
      </c>
      <c r="IQ3">
        <v>1.8737124750781029</v>
      </c>
      <c r="IR3">
        <v>0.55969396042823782</v>
      </c>
      <c r="IS3">
        <v>1.6870543599128762E-2</v>
      </c>
      <c r="IT3">
        <v>0.57656450402736659</v>
      </c>
      <c r="IU3">
        <v>97.073953828012975</v>
      </c>
      <c r="IV3">
        <v>1.7379063006971465E-2</v>
      </c>
      <c r="IW3">
        <v>0.55914262565850903</v>
      </c>
      <c r="IX3">
        <v>29.841431548092885</v>
      </c>
      <c r="IY3">
        <f t="shared" ref="IY3:IY21" si="37">IQ3-HY3</f>
        <v>0.67682603970145871</v>
      </c>
      <c r="IZ3">
        <f t="shared" ref="IZ3:IZ21" si="38">IY3/IQ3*100</f>
        <v>36.12219317017923</v>
      </c>
      <c r="JA3">
        <f t="shared" ref="JA3:JA21" si="39">IQ3-IK3</f>
        <v>0.41258270641445804</v>
      </c>
      <c r="JB3">
        <f t="shared" ref="JB3:JB21" si="40">JA3/IQ3*100</f>
        <v>22.019531379661661</v>
      </c>
      <c r="JC3">
        <f t="shared" ref="JC3:JC21" si="41">IK3-HY3</f>
        <v>0.26424333328700067</v>
      </c>
      <c r="JD3">
        <f t="shared" ref="JD3:JD21" si="42">IY3/IO3*100</f>
        <v>61.741639901530945</v>
      </c>
      <c r="JE3">
        <f t="shared" si="10"/>
        <v>127.82110552475071</v>
      </c>
    </row>
    <row r="4" spans="1:265" x14ac:dyDescent="0.2">
      <c r="A4" s="6">
        <v>2016</v>
      </c>
      <c r="B4">
        <v>103</v>
      </c>
      <c r="C4">
        <v>1</v>
      </c>
      <c r="D4">
        <v>3390</v>
      </c>
      <c r="E4">
        <v>1967</v>
      </c>
      <c r="F4" t="s">
        <v>114</v>
      </c>
      <c r="G4">
        <v>0</v>
      </c>
      <c r="H4">
        <v>32</v>
      </c>
      <c r="I4">
        <v>277.60000000000002</v>
      </c>
      <c r="J4">
        <v>0</v>
      </c>
      <c r="K4">
        <v>1</v>
      </c>
      <c r="L4">
        <v>12.9</v>
      </c>
      <c r="M4">
        <v>11.9</v>
      </c>
      <c r="N4" s="2">
        <v>8</v>
      </c>
      <c r="O4">
        <f t="shared" si="11"/>
        <v>1</v>
      </c>
      <c r="P4" s="2">
        <f t="shared" si="11"/>
        <v>3.9000000000000004</v>
      </c>
      <c r="Q4" s="2">
        <f t="shared" si="12"/>
        <v>4.9000000000000004</v>
      </c>
      <c r="R4" s="2"/>
      <c r="S4">
        <v>5.1779999999999999</v>
      </c>
      <c r="T4">
        <v>4.9119999999999999</v>
      </c>
      <c r="U4">
        <v>4.7</v>
      </c>
      <c r="V4">
        <v>5.4539999999999997</v>
      </c>
      <c r="W4">
        <v>3.8460000000000001</v>
      </c>
      <c r="X4">
        <v>6.0979999999999999</v>
      </c>
      <c r="Y4">
        <v>16.8</v>
      </c>
      <c r="Z4">
        <v>40.200000000000003</v>
      </c>
      <c r="AA4">
        <v>674.8</v>
      </c>
      <c r="AB4">
        <v>0</v>
      </c>
      <c r="AC4">
        <v>65</v>
      </c>
      <c r="AD4">
        <v>45.8</v>
      </c>
      <c r="AE4">
        <v>45.9</v>
      </c>
      <c r="AF4">
        <v>41.9</v>
      </c>
      <c r="AG4">
        <v>43.8</v>
      </c>
      <c r="AH4">
        <v>123.642089752922</v>
      </c>
      <c r="AI4">
        <v>7767.4433624580661</v>
      </c>
      <c r="AJ4">
        <v>208.59782661009805</v>
      </c>
      <c r="AK4">
        <v>10</v>
      </c>
      <c r="AL4">
        <v>399.8</v>
      </c>
      <c r="AM4">
        <v>444.22222222222223</v>
      </c>
      <c r="AN4">
        <v>7736.1971648980134</v>
      </c>
      <c r="AO4">
        <f>AN4/$AN$11</f>
        <v>0.80413533406966331</v>
      </c>
      <c r="AP4">
        <v>2621.0637653011363</v>
      </c>
      <c r="AQ4">
        <v>4260.1950875543544</v>
      </c>
      <c r="AS4">
        <v>6881.2588528554897</v>
      </c>
      <c r="AT4">
        <v>10.305290786020169</v>
      </c>
      <c r="AU4">
        <v>3690.944881889764</v>
      </c>
      <c r="AV4">
        <v>7317.1363447990061</v>
      </c>
      <c r="AW4">
        <v>140.83868628263571</v>
      </c>
      <c r="AX4">
        <v>4.2089722337339417</v>
      </c>
      <c r="AY4">
        <v>11153.12888520514</v>
      </c>
      <c r="AZ4">
        <v>541.93630654467779</v>
      </c>
      <c r="BA4">
        <v>4558.640696228761</v>
      </c>
      <c r="BB4">
        <v>8573.3526730211361</v>
      </c>
      <c r="BC4">
        <v>1354.641525072524</v>
      </c>
      <c r="BD4">
        <v>1.208730487636414</v>
      </c>
      <c r="BE4">
        <v>14487.843624810059</v>
      </c>
      <c r="BF4">
        <v>305.13357373926073</v>
      </c>
      <c r="BG4">
        <v>303.15588541862894</v>
      </c>
      <c r="BH4">
        <f t="shared" si="13"/>
        <v>304.26339087818275</v>
      </c>
      <c r="BI4">
        <v>76.420079756330551</v>
      </c>
      <c r="BJ4">
        <v>78.881437667181544</v>
      </c>
      <c r="BK4">
        <v>218.35294694604656</v>
      </c>
      <c r="BL4">
        <v>114.20148438382999</v>
      </c>
      <c r="BM4">
        <v>1.6253687315634218</v>
      </c>
      <c r="BN4">
        <v>1.9824561403508774</v>
      </c>
      <c r="BO4">
        <v>1.8806818181818183</v>
      </c>
      <c r="BP4">
        <v>38.08988764044944</v>
      </c>
      <c r="BQ4">
        <v>33.093358104969809</v>
      </c>
      <c r="BR4">
        <v>31.46528092298157</v>
      </c>
      <c r="BS4">
        <v>61.910112359550574</v>
      </c>
      <c r="BT4">
        <v>65.606130980027871</v>
      </c>
      <c r="BU4">
        <v>59.176181735834653</v>
      </c>
      <c r="BV4">
        <v>4160.2816783764938</v>
      </c>
      <c r="BW4">
        <v>5340.9021546725262</v>
      </c>
      <c r="BX4">
        <v>10561.332832171989</v>
      </c>
      <c r="BY4">
        <v>6698.0062033749036</v>
      </c>
      <c r="BZ4">
        <v>1060.1489991229676</v>
      </c>
      <c r="CA4">
        <v>17677.18141719433</v>
      </c>
      <c r="CB4">
        <v>1.2837837837837838</v>
      </c>
      <c r="CC4">
        <v>23.534756928668788</v>
      </c>
      <c r="CD4">
        <v>30.213539300318036</v>
      </c>
      <c r="CE4">
        <v>-469.33679648672978</v>
      </c>
      <c r="CF4">
        <v>1976.2341901264799</v>
      </c>
      <c r="CG4">
        <v>446.74839451678054</v>
      </c>
      <c r="CH4">
        <f t="shared" si="14"/>
        <v>398.35901785226724</v>
      </c>
      <c r="CI4">
        <f t="shared" si="15"/>
        <v>3232.4505183486099</v>
      </c>
      <c r="CJ4">
        <f t="shared" si="16"/>
        <v>3630.8095362008771</v>
      </c>
      <c r="CK4">
        <v>6524.0525319891894</v>
      </c>
      <c r="CL4">
        <v>36.906633348477953</v>
      </c>
      <c r="CM4">
        <v>2.5994641780853271</v>
      </c>
      <c r="CN4">
        <v>0.84437960386276245</v>
      </c>
      <c r="CP4">
        <v>1.5128893461789978</v>
      </c>
      <c r="CQ4">
        <v>6.1383767127990723</v>
      </c>
      <c r="CR4">
        <v>1.8205145597457886</v>
      </c>
      <c r="CS4">
        <v>0.43349999189376831</v>
      </c>
      <c r="CT4">
        <v>2.84828782081604</v>
      </c>
      <c r="CU4">
        <v>2.84828782081604</v>
      </c>
      <c r="CV4">
        <v>0.92391426909041852</v>
      </c>
      <c r="CW4">
        <v>2.1814663410186768</v>
      </c>
      <c r="CX4">
        <v>1.6563056707382202</v>
      </c>
      <c r="CY4">
        <v>0.25959005951881409</v>
      </c>
      <c r="CZ4">
        <v>1.6920759677886963</v>
      </c>
      <c r="DA4">
        <v>1.6920759677886963</v>
      </c>
      <c r="DB4">
        <v>0.8331302789167716</v>
      </c>
      <c r="DC4">
        <v>0.6096351146697998</v>
      </c>
      <c r="DD4">
        <v>0.30833351612091064</v>
      </c>
      <c r="DE4">
        <v>0.45456932932705024</v>
      </c>
      <c r="DF4">
        <v>1.1381962299346924</v>
      </c>
      <c r="DG4">
        <v>0.582771897315979</v>
      </c>
      <c r="DH4">
        <v>0.70285545516863612</v>
      </c>
      <c r="DI4">
        <v>68.13361366377751</v>
      </c>
      <c r="DJ4">
        <v>35.972218404072329</v>
      </c>
      <c r="DL4">
        <v>104.10583206784983</v>
      </c>
      <c r="DM4">
        <v>0.63257756979529056</v>
      </c>
      <c r="DN4">
        <v>67.194188966995142</v>
      </c>
      <c r="DO4">
        <v>31.719785461559663</v>
      </c>
      <c r="DP4">
        <v>4.0114911483856242</v>
      </c>
      <c r="DQ4">
        <v>0.1198836435149727</v>
      </c>
      <c r="DR4">
        <v>103.04534922045541</v>
      </c>
      <c r="DS4">
        <v>11.822158117031943</v>
      </c>
      <c r="DT4">
        <v>75.505024360217249</v>
      </c>
      <c r="DU4">
        <v>22.255571306653405</v>
      </c>
      <c r="DV4">
        <v>22.921563695438465</v>
      </c>
      <c r="DW4">
        <v>2.0452638096630879E-2</v>
      </c>
      <c r="DX4">
        <v>120.70261200040575</v>
      </c>
      <c r="DY4">
        <v>-7.5748774813887518E-2</v>
      </c>
      <c r="DZ4">
        <v>1.6052057072682131</v>
      </c>
      <c r="EA4">
        <f t="shared" si="17"/>
        <v>0.66387119730223676</v>
      </c>
      <c r="EB4">
        <v>-6.7101764055883403E-2</v>
      </c>
      <c r="EC4">
        <v>0.75553049029291874</v>
      </c>
      <c r="ED4">
        <v>-0.30374521017947614</v>
      </c>
      <c r="EE4">
        <v>-0.86038310499147808</v>
      </c>
      <c r="EF4">
        <v>0.52796580820718397</v>
      </c>
      <c r="EG4">
        <v>0.47206143788921962</v>
      </c>
      <c r="EH4">
        <v>0.29475616351671052</v>
      </c>
      <c r="EI4">
        <v>65.446490662859475</v>
      </c>
      <c r="EJ4">
        <v>65.208366486526018</v>
      </c>
      <c r="EK4">
        <v>62.554590251918853</v>
      </c>
      <c r="EL4">
        <v>34.553509337140525</v>
      </c>
      <c r="EM4">
        <v>30.782355246036669</v>
      </c>
      <c r="EN4">
        <v>18.438351033015419</v>
      </c>
      <c r="EO4">
        <v>25.36253798055721</v>
      </c>
      <c r="EP4">
        <v>16.467791406079279</v>
      </c>
      <c r="EQ4">
        <v>48.008579823201771</v>
      </c>
      <c r="ER4">
        <v>76.236454087604983</v>
      </c>
      <c r="ES4">
        <v>6.1782504365652793</v>
      </c>
      <c r="ET4">
        <v>124.24503391080675</v>
      </c>
      <c r="EU4">
        <v>0.6492958795647108</v>
      </c>
      <c r="EV4">
        <v>20.413321307284214</v>
      </c>
      <c r="EW4">
        <v>13.254285413050154</v>
      </c>
      <c r="EX4">
        <f t="shared" si="18"/>
        <v>4.9726337078394076</v>
      </c>
      <c r="EY4">
        <v>41.831650986437936</v>
      </c>
      <c r="EZ4">
        <v>15.251994055480385</v>
      </c>
      <c r="FA4">
        <f t="shared" si="19"/>
        <v>2.742700451775149</v>
      </c>
      <c r="FB4">
        <v>57.083645041918317</v>
      </c>
      <c r="FC4">
        <v>73.281324196658488</v>
      </c>
      <c r="FD4">
        <v>26.718675803341508</v>
      </c>
      <c r="FE4">
        <f t="shared" si="20"/>
        <v>49.752015843668886</v>
      </c>
      <c r="FF4">
        <f t="shared" si="21"/>
        <v>50.142486379660042</v>
      </c>
      <c r="FG4">
        <f t="shared" si="22"/>
        <v>5.7877799005741259</v>
      </c>
      <c r="FH4">
        <f t="shared" si="23"/>
        <v>8.3108353932221064</v>
      </c>
      <c r="FI4">
        <f t="shared" si="24"/>
        <v>9.4642141549062586</v>
      </c>
      <c r="FJ4">
        <f t="shared" si="25"/>
        <v>9.4642141549062586</v>
      </c>
      <c r="FK4">
        <f t="shared" si="26"/>
        <v>-8.3108353932221064</v>
      </c>
      <c r="FL4">
        <f t="shared" si="27"/>
        <v>-12.368384113251629</v>
      </c>
      <c r="FM4">
        <f t="shared" si="28"/>
        <v>29.836942517709268</v>
      </c>
      <c r="FN4">
        <f t="shared" si="0"/>
        <v>62.05230686872418</v>
      </c>
      <c r="FO4">
        <v>21.199684690351347</v>
      </c>
      <c r="FP4">
        <v>17.062802450172949</v>
      </c>
      <c r="FQ4">
        <v>0.90837540889896096</v>
      </c>
      <c r="FR4">
        <v>0.66326876258985834</v>
      </c>
      <c r="FS4">
        <v>0.658878579957345</v>
      </c>
      <c r="FT4">
        <v>1.665489104348131</v>
      </c>
      <c r="FU4">
        <v>1.3929711772989588</v>
      </c>
      <c r="FV4">
        <v>1.2644670873512194</v>
      </c>
      <c r="FW4">
        <v>37.890691085287237</v>
      </c>
      <c r="FX4">
        <v>61.359759571826224</v>
      </c>
      <c r="FZ4">
        <v>53.909649283715275</v>
      </c>
      <c r="GB4">
        <f t="shared" si="1"/>
        <v>197.55337769911503</v>
      </c>
      <c r="GC4">
        <f t="shared" si="29"/>
        <v>127.33866666666667</v>
      </c>
      <c r="GD4">
        <f t="shared" si="2"/>
        <v>119.64092727272725</v>
      </c>
      <c r="GE4">
        <f t="shared" si="3"/>
        <v>1.3158287690957418</v>
      </c>
      <c r="GF4">
        <f t="shared" si="4"/>
        <v>1.4296635950424497</v>
      </c>
      <c r="GG4">
        <f t="shared" si="5"/>
        <v>1.3843972196592822</v>
      </c>
      <c r="GI4">
        <f t="shared" si="6"/>
        <v>65.83020483435422</v>
      </c>
      <c r="GJ4">
        <f t="shared" si="7"/>
        <v>59.247184350918793</v>
      </c>
      <c r="GK4">
        <f t="shared" si="8"/>
        <v>62.254864043355099</v>
      </c>
      <c r="GL4">
        <f t="shared" si="30"/>
        <v>48.083534719879673</v>
      </c>
      <c r="GM4">
        <f t="shared" si="31"/>
        <v>51.916465280120327</v>
      </c>
      <c r="GN4">
        <f t="shared" si="32"/>
        <v>66.409469839307221</v>
      </c>
      <c r="GO4">
        <f t="shared" si="9"/>
        <v>37.984496124031011</v>
      </c>
      <c r="GP4">
        <f t="shared" si="33"/>
        <v>27.807805260709429</v>
      </c>
      <c r="GQ4">
        <f t="shared" si="34"/>
        <v>1.1857962711007233</v>
      </c>
      <c r="GS4">
        <f t="shared" si="35"/>
        <v>111.53128885205139</v>
      </c>
      <c r="GT4" s="23">
        <f t="shared" si="36"/>
        <v>176.77181417194328</v>
      </c>
      <c r="GU4">
        <v>33.9</v>
      </c>
      <c r="GV4">
        <v>55.1</v>
      </c>
      <c r="GW4">
        <v>0</v>
      </c>
      <c r="GX4">
        <v>89</v>
      </c>
      <c r="GY4">
        <v>0.11935999999999999</v>
      </c>
      <c r="GZ4">
        <v>45.6</v>
      </c>
      <c r="HA4">
        <v>90.4</v>
      </c>
      <c r="HB4">
        <v>1.7399999999999998</v>
      </c>
      <c r="HC4">
        <v>5.2000000000000005E-2</v>
      </c>
      <c r="HD4">
        <v>137.792</v>
      </c>
      <c r="HE4">
        <v>6.8</v>
      </c>
      <c r="HF4">
        <v>52.8</v>
      </c>
      <c r="HG4">
        <v>99.3</v>
      </c>
      <c r="HH4">
        <v>15.690000000000001</v>
      </c>
      <c r="HI4">
        <v>1.4000000000000002E-2</v>
      </c>
      <c r="HJ4">
        <v>167.80400000000003</v>
      </c>
      <c r="HK4">
        <v>51.8</v>
      </c>
      <c r="HL4">
        <v>66.5</v>
      </c>
      <c r="HM4">
        <v>131.5</v>
      </c>
      <c r="HN4">
        <v>83.397411078717198</v>
      </c>
      <c r="HO4">
        <v>13.2</v>
      </c>
      <c r="HP4">
        <v>220.1</v>
      </c>
      <c r="HQ4">
        <v>-6.1999999999999957</v>
      </c>
      <c r="HR4">
        <v>23.900000000000006</v>
      </c>
      <c r="HS4">
        <v>17.700000000000003</v>
      </c>
      <c r="HT4">
        <v>82.307999999999993</v>
      </c>
      <c r="HU4">
        <v>37.39572921399364</v>
      </c>
      <c r="HV4">
        <v>0.88121835637092583</v>
      </c>
      <c r="HW4">
        <v>0.46525316172838216</v>
      </c>
      <c r="HX4">
        <v>0</v>
      </c>
      <c r="HY4">
        <v>1.3464715180993081</v>
      </c>
      <c r="HZ4">
        <v>7.3267664443969717E-3</v>
      </c>
      <c r="IA4">
        <v>0.83015463924407951</v>
      </c>
      <c r="IB4">
        <v>0.39188399267196655</v>
      </c>
      <c r="IC4">
        <v>4.9560208082199089E-2</v>
      </c>
      <c r="ID4">
        <v>1.481109666824341E-3</v>
      </c>
      <c r="IE4">
        <v>1.2730799496650695</v>
      </c>
      <c r="IF4">
        <v>0.14833971118927003</v>
      </c>
      <c r="IG4">
        <v>0.87452939414978015</v>
      </c>
      <c r="IH4">
        <v>0.25777292910218236</v>
      </c>
      <c r="II4">
        <v>0.26548671934604645</v>
      </c>
      <c r="IJ4">
        <v>2.3689063549041749E-4</v>
      </c>
      <c r="IK4">
        <v>1.3980259332334997</v>
      </c>
      <c r="IL4">
        <v>0.31579098939895628</v>
      </c>
      <c r="IM4">
        <v>0.20504178822040559</v>
      </c>
      <c r="IN4">
        <v>0.59775866806507105</v>
      </c>
      <c r="IO4">
        <v>0.94922618876109666</v>
      </c>
      <c r="IP4">
        <v>7.6925890445709216E-2</v>
      </c>
      <c r="IQ4">
        <v>1.5469848568261679</v>
      </c>
      <c r="IR4">
        <v>0.51436364984512317</v>
      </c>
      <c r="IS4">
        <v>0.18684220445156097</v>
      </c>
      <c r="IT4">
        <v>0.70120585429668425</v>
      </c>
      <c r="IU4">
        <v>73.354157939972495</v>
      </c>
      <c r="IV4">
        <v>0.25471249305930077</v>
      </c>
      <c r="IW4">
        <v>0.27390490716109839</v>
      </c>
      <c r="IX4">
        <v>17.705726462187123</v>
      </c>
      <c r="IY4">
        <f t="shared" si="37"/>
        <v>0.20051333872685984</v>
      </c>
      <c r="IZ4">
        <f t="shared" si="38"/>
        <v>12.961557952043428</v>
      </c>
      <c r="JA4">
        <f t="shared" si="39"/>
        <v>0.14895892359266827</v>
      </c>
      <c r="JB4">
        <f t="shared" si="40"/>
        <v>9.6289839512893529</v>
      </c>
      <c r="JC4">
        <f t="shared" si="41"/>
        <v>5.1554415134191567E-2</v>
      </c>
      <c r="JD4">
        <f t="shared" si="42"/>
        <v>21.123873435114998</v>
      </c>
      <c r="JE4">
        <f t="shared" si="10"/>
        <v>142.27676439675213</v>
      </c>
    </row>
    <row r="5" spans="1:265" x14ac:dyDescent="0.2">
      <c r="A5" s="6">
        <v>2016</v>
      </c>
      <c r="B5">
        <v>104</v>
      </c>
      <c r="C5">
        <v>1</v>
      </c>
      <c r="D5">
        <v>3382</v>
      </c>
      <c r="E5">
        <v>1976</v>
      </c>
      <c r="F5" t="s">
        <v>114</v>
      </c>
      <c r="G5">
        <v>0</v>
      </c>
      <c r="H5">
        <v>33</v>
      </c>
      <c r="I5">
        <v>279.39999999999998</v>
      </c>
      <c r="J5">
        <v>0</v>
      </c>
      <c r="K5">
        <v>0</v>
      </c>
      <c r="L5">
        <v>12.9</v>
      </c>
      <c r="M5">
        <v>11.2</v>
      </c>
      <c r="N5" s="2">
        <v>9</v>
      </c>
      <c r="O5">
        <f t="shared" si="11"/>
        <v>1.7000000000000011</v>
      </c>
      <c r="P5" s="2">
        <f t="shared" si="11"/>
        <v>2.1999999999999993</v>
      </c>
      <c r="Q5" s="2">
        <f t="shared" si="12"/>
        <v>3.9000000000000004</v>
      </c>
      <c r="R5" s="2"/>
      <c r="S5">
        <v>5.4359999999999999</v>
      </c>
      <c r="T5">
        <v>4.218</v>
      </c>
      <c r="U5">
        <v>4.1100000000000003</v>
      </c>
      <c r="V5">
        <v>4.1980000000000004</v>
      </c>
      <c r="W5">
        <v>3.1779999999999999</v>
      </c>
      <c r="X5">
        <v>4.7140000000000004</v>
      </c>
      <c r="Y5">
        <v>16.8</v>
      </c>
      <c r="Z5">
        <v>44.4</v>
      </c>
      <c r="AA5">
        <v>742.8</v>
      </c>
      <c r="AB5">
        <v>0</v>
      </c>
      <c r="AC5">
        <v>63</v>
      </c>
      <c r="AD5">
        <v>57.2</v>
      </c>
      <c r="AE5">
        <v>52.4</v>
      </c>
      <c r="AF5">
        <v>50.3</v>
      </c>
      <c r="AG5">
        <v>22.8</v>
      </c>
      <c r="AH5">
        <v>132.76524835838657</v>
      </c>
      <c r="AI5">
        <v>8340.5784323705611</v>
      </c>
      <c r="AJ5">
        <v>217.61106590623166</v>
      </c>
      <c r="AK5">
        <v>0</v>
      </c>
      <c r="AL5">
        <v>525.6</v>
      </c>
      <c r="AM5">
        <v>525.6</v>
      </c>
      <c r="AN5">
        <v>10949.416871741752</v>
      </c>
      <c r="AO5">
        <f>AN5/$AN$12</f>
        <v>0.95885239681457568</v>
      </c>
      <c r="AP5">
        <v>2598.4920390893417</v>
      </c>
      <c r="AQ5">
        <v>3500.8622648824248</v>
      </c>
      <c r="AS5">
        <v>6099.354303971767</v>
      </c>
      <c r="AT5">
        <v>8.4022466689271482</v>
      </c>
      <c r="AU5">
        <v>3420.6250534472661</v>
      </c>
      <c r="AV5">
        <v>7005.703234464112</v>
      </c>
      <c r="AW5">
        <v>156.1482446273163</v>
      </c>
      <c r="AX5">
        <v>12.991797077996829</v>
      </c>
      <c r="AY5">
        <v>10595.46832961669</v>
      </c>
      <c r="AZ5">
        <v>582.78077082469952</v>
      </c>
      <c r="BA5">
        <v>3984.8257834167489</v>
      </c>
      <c r="BB5">
        <v>7786.3495807963272</v>
      </c>
      <c r="BC5">
        <v>1450.4765851636967</v>
      </c>
      <c r="BD5">
        <v>7.2523829258184822</v>
      </c>
      <c r="BE5">
        <v>13228.904332302591</v>
      </c>
      <c r="BF5">
        <v>321.15100183178021</v>
      </c>
      <c r="BG5">
        <v>239.40327297144557</v>
      </c>
      <c r="BH5">
        <f t="shared" si="13"/>
        <v>285.18200113323297</v>
      </c>
      <c r="BI5">
        <v>58.723786739851739</v>
      </c>
      <c r="BJ5">
        <v>51.290975451771168</v>
      </c>
      <c r="BK5">
        <v>250.34578354154908</v>
      </c>
      <c r="BL5">
        <v>70.967849666565016</v>
      </c>
      <c r="BM5">
        <v>1.3472668810289388</v>
      </c>
      <c r="BN5">
        <v>2.0480769230769229</v>
      </c>
      <c r="BO5">
        <v>1.954</v>
      </c>
      <c r="BP5">
        <v>42.602739726027394</v>
      </c>
      <c r="BQ5">
        <v>32.283849538635856</v>
      </c>
      <c r="BR5">
        <v>30.122115054430665</v>
      </c>
      <c r="BS5">
        <v>57.397260273972591</v>
      </c>
      <c r="BT5">
        <v>66.119807228167673</v>
      </c>
      <c r="BU5">
        <v>58.858612816357514</v>
      </c>
      <c r="BV5">
        <v>5022.7932034811438</v>
      </c>
      <c r="BW5">
        <v>4832.1591380024875</v>
      </c>
      <c r="BX5">
        <v>11375.880646498135</v>
      </c>
      <c r="BY5">
        <v>9480.0146075686171</v>
      </c>
      <c r="BZ5">
        <v>1520.928305014505</v>
      </c>
      <c r="CA5">
        <v>21508.495648570246</v>
      </c>
      <c r="CB5">
        <v>0.9620462046204622</v>
      </c>
      <c r="CC5">
        <v>23.352601156069362</v>
      </c>
      <c r="CD5">
        <v>22.466281310211951</v>
      </c>
      <c r="CE5">
        <v>-1602.1681500338777</v>
      </c>
      <c r="CF5">
        <v>2173.5440964616246</v>
      </c>
      <c r="CG5">
        <v>-949.55235858675769</v>
      </c>
      <c r="CH5">
        <f t="shared" si="14"/>
        <v>-1037.9674200643949</v>
      </c>
      <c r="CI5">
        <f t="shared" si="15"/>
        <v>2954.1904427938398</v>
      </c>
      <c r="CJ5">
        <f t="shared" si="16"/>
        <v>1916.2230227294449</v>
      </c>
      <c r="CK5">
        <v>10913.027318953556</v>
      </c>
      <c r="CL5">
        <v>50.738217573477705</v>
      </c>
      <c r="CM5">
        <v>2.3549351692199707</v>
      </c>
      <c r="CN5">
        <v>0.71938538551330566</v>
      </c>
      <c r="CP5">
        <v>1.4161744029554602</v>
      </c>
      <c r="CQ5">
        <v>6.0664701461791992</v>
      </c>
      <c r="CR5">
        <v>2.1468291282653809</v>
      </c>
      <c r="CS5">
        <v>0.33488857746124268</v>
      </c>
      <c r="CT5">
        <v>2.8001012802124023</v>
      </c>
      <c r="CU5">
        <v>2.8001012802124023</v>
      </c>
      <c r="CV5">
        <v>0.95920599477664881</v>
      </c>
      <c r="CW5">
        <v>2.0211682319641113</v>
      </c>
      <c r="CX5">
        <v>1.5710885524749756</v>
      </c>
      <c r="CY5">
        <v>0.23314940929412842</v>
      </c>
      <c r="CZ5">
        <v>1.6075599193572998</v>
      </c>
      <c r="DA5">
        <v>1.6075599193572998</v>
      </c>
      <c r="DB5">
        <v>0.78761501163767611</v>
      </c>
      <c r="DC5">
        <v>0.68925553560256958</v>
      </c>
      <c r="DD5">
        <v>0.26404634118080139</v>
      </c>
      <c r="DE5">
        <v>0.47047090962502047</v>
      </c>
      <c r="DF5">
        <v>1.1172412633895874</v>
      </c>
      <c r="DG5">
        <v>0.40377902984619141</v>
      </c>
      <c r="DH5">
        <v>0.74126450650746345</v>
      </c>
      <c r="DI5">
        <v>61.192802897896058</v>
      </c>
      <c r="DJ5">
        <v>25.184691500514276</v>
      </c>
      <c r="DL5">
        <v>86.377494398410334</v>
      </c>
      <c r="DM5">
        <v>0.50971978577880173</v>
      </c>
      <c r="DN5">
        <v>73.434975016149153</v>
      </c>
      <c r="DO5">
        <v>23.461299903053131</v>
      </c>
      <c r="DP5">
        <v>4.3723089968386777</v>
      </c>
      <c r="DQ5">
        <v>0.36378347630358665</v>
      </c>
      <c r="DR5">
        <v>101.63236739234455</v>
      </c>
      <c r="DS5">
        <v>11.778979801904399</v>
      </c>
      <c r="DT5">
        <v>62.605141719331804</v>
      </c>
      <c r="DU5">
        <v>18.153828053202481</v>
      </c>
      <c r="DV5">
        <v>23.317280222754036</v>
      </c>
      <c r="DW5">
        <v>0.11658640111377017</v>
      </c>
      <c r="DX5">
        <v>104.19283639640209</v>
      </c>
      <c r="DY5">
        <v>1.0896337852810152</v>
      </c>
      <c r="DZ5">
        <v>0.23276990945977616</v>
      </c>
      <c r="EA5">
        <f t="shared" si="17"/>
        <v>0.71261367991967006</v>
      </c>
      <c r="EB5">
        <v>0.87444086558950673</v>
      </c>
      <c r="EC5">
        <v>-0.98453029971066808</v>
      </c>
      <c r="ED5">
        <v>-0.12309939981865321</v>
      </c>
      <c r="EE5">
        <v>-0.48249744089551361</v>
      </c>
      <c r="EF5">
        <v>0.41156296668640063</v>
      </c>
      <c r="EG5">
        <v>0.31948400469794858</v>
      </c>
      <c r="EH5">
        <v>0.28997343596135927</v>
      </c>
      <c r="EI5">
        <v>70.84345676392094</v>
      </c>
      <c r="EJ5">
        <v>72.255499798266669</v>
      </c>
      <c r="EK5">
        <v>60.085840720517744</v>
      </c>
      <c r="EL5">
        <v>29.15654323607906</v>
      </c>
      <c r="EM5">
        <v>23.084476437002049</v>
      </c>
      <c r="EN5">
        <v>17.423297686355486</v>
      </c>
      <c r="EO5">
        <v>34.61988019686342</v>
      </c>
      <c r="EP5">
        <v>12.75913940392932</v>
      </c>
      <c r="EQ5">
        <v>53.520209155436433</v>
      </c>
      <c r="ER5">
        <v>105.91463497111705</v>
      </c>
      <c r="ES5">
        <v>6.1411895546436917</v>
      </c>
      <c r="ET5">
        <v>159.43484412655349</v>
      </c>
      <c r="EU5">
        <v>0.36854949616738719</v>
      </c>
      <c r="EV5">
        <v>21.714124278494253</v>
      </c>
      <c r="EW5">
        <v>8.0027295625550874</v>
      </c>
      <c r="EX5">
        <f t="shared" si="18"/>
        <v>3.8518490661734157</v>
      </c>
      <c r="EY5">
        <v>38.815094819285733</v>
      </c>
      <c r="EZ5">
        <v>10.702160499123812</v>
      </c>
      <c r="FA5">
        <f t="shared" si="19"/>
        <v>3.6268466374115333</v>
      </c>
      <c r="FB5">
        <v>49.517255318409546</v>
      </c>
      <c r="FC5">
        <v>78.387007861590902</v>
      </c>
      <c r="FD5">
        <v>21.612992138409091</v>
      </c>
      <c r="FE5">
        <f t="shared" si="20"/>
        <v>27.238760617097853</v>
      </c>
      <c r="FF5">
        <f t="shared" si="21"/>
        <v>27.985261522468384</v>
      </c>
      <c r="FG5">
        <f t="shared" si="22"/>
        <v>5.3946886492731618</v>
      </c>
      <c r="FH5">
        <f t="shared" si="23"/>
        <v>-10.829833296817348</v>
      </c>
      <c r="FI5">
        <f t="shared" si="24"/>
        <v>5.3074718498506499</v>
      </c>
      <c r="FJ5">
        <f t="shared" si="25"/>
        <v>5.3074718498506499</v>
      </c>
      <c r="FK5">
        <f t="shared" si="26"/>
        <v>10.829833296817348</v>
      </c>
      <c r="FL5">
        <f t="shared" si="27"/>
        <v>14.747514102695275</v>
      </c>
      <c r="FM5">
        <f t="shared" si="28"/>
        <v>22.622241187752614</v>
      </c>
      <c r="FN5">
        <f t="shared" si="0"/>
        <v>49.592527137723017</v>
      </c>
      <c r="FO5">
        <v>57.802476734208938</v>
      </c>
      <c r="FP5">
        <v>36.254607360689278</v>
      </c>
      <c r="FQ5">
        <v>0.81319154058174514</v>
      </c>
      <c r="FR5">
        <v>0.67565878147940672</v>
      </c>
      <c r="FS5">
        <v>0.60228063833585521</v>
      </c>
      <c r="FT5">
        <v>1.7415016417194282</v>
      </c>
      <c r="FU5">
        <v>1.4196603686203764</v>
      </c>
      <c r="FV5">
        <v>1.307720955157903</v>
      </c>
      <c r="FW5">
        <v>44.075674851759288</v>
      </c>
      <c r="FX5">
        <v>66.431297092777243</v>
      </c>
      <c r="FZ5">
        <v>59.460117764744901</v>
      </c>
      <c r="GB5">
        <f t="shared" si="1"/>
        <v>209.19825491961413</v>
      </c>
      <c r="GC5">
        <f t="shared" si="29"/>
        <v>120.15347884615387</v>
      </c>
      <c r="GD5">
        <f t="shared" si="2"/>
        <v>105.34964960000002</v>
      </c>
      <c r="GE5">
        <f t="shared" si="3"/>
        <v>1.1256954175477567</v>
      </c>
      <c r="GF5">
        <f t="shared" si="4"/>
        <v>1.7867390514878136</v>
      </c>
      <c r="GG5">
        <f t="shared" si="5"/>
        <v>1.4913087593933254</v>
      </c>
      <c r="GI5">
        <f t="shared" si="6"/>
        <v>70.759289176090476</v>
      </c>
      <c r="GJ5">
        <f t="shared" si="7"/>
        <v>70.759289176090476</v>
      </c>
      <c r="GK5">
        <f t="shared" si="8"/>
        <v>52.856414550083073</v>
      </c>
      <c r="GL5">
        <f t="shared" si="30"/>
        <v>45.616229890702215</v>
      </c>
      <c r="GM5">
        <f t="shared" si="31"/>
        <v>54.383770109297792</v>
      </c>
      <c r="GN5">
        <f t="shared" si="32"/>
        <v>44.701219027552867</v>
      </c>
      <c r="GO5">
        <f t="shared" si="9"/>
        <v>30.232558139534888</v>
      </c>
      <c r="GP5">
        <f t="shared" si="33"/>
        <v>54.57458900743196</v>
      </c>
      <c r="GQ5">
        <f t="shared" si="34"/>
        <v>1.0033345057906156</v>
      </c>
      <c r="GS5">
        <f t="shared" si="35"/>
        <v>105.95468329616691</v>
      </c>
      <c r="GT5" s="23">
        <f t="shared" si="36"/>
        <v>215.08495648570246</v>
      </c>
      <c r="GU5">
        <v>31.1</v>
      </c>
      <c r="GV5">
        <v>41.9</v>
      </c>
      <c r="GW5">
        <v>0</v>
      </c>
      <c r="GX5">
        <v>73</v>
      </c>
      <c r="GY5">
        <v>0.10705000000000001</v>
      </c>
      <c r="GZ5">
        <v>41.6</v>
      </c>
      <c r="HA5">
        <v>85.2</v>
      </c>
      <c r="HB5">
        <v>1.8989999999999998</v>
      </c>
      <c r="HC5">
        <v>0.158</v>
      </c>
      <c r="HD5">
        <v>128.857</v>
      </c>
      <c r="HE5">
        <v>7.65</v>
      </c>
      <c r="HF5">
        <v>50</v>
      </c>
      <c r="HG5">
        <v>97.7</v>
      </c>
      <c r="HH5">
        <v>18.2</v>
      </c>
      <c r="HI5">
        <v>9.0999999999999998E-2</v>
      </c>
      <c r="HJ5">
        <v>165.99100000000001</v>
      </c>
      <c r="HK5">
        <v>60.6</v>
      </c>
      <c r="HL5">
        <v>58.3</v>
      </c>
      <c r="HM5">
        <v>137.25</v>
      </c>
      <c r="HN5">
        <v>114.37637624031535</v>
      </c>
      <c r="HO5">
        <v>18.350000000000001</v>
      </c>
      <c r="HP5">
        <v>259.5</v>
      </c>
      <c r="HQ5">
        <v>-19</v>
      </c>
      <c r="HR5">
        <v>26.900000000000006</v>
      </c>
      <c r="HS5">
        <v>7.9000000000000057</v>
      </c>
      <c r="HT5">
        <v>130.643</v>
      </c>
      <c r="HU5">
        <v>50.344123314065513</v>
      </c>
      <c r="HV5">
        <v>0.73238483762741091</v>
      </c>
      <c r="HW5">
        <v>0.30142247653007503</v>
      </c>
      <c r="HX5">
        <v>0</v>
      </c>
      <c r="HY5">
        <v>1.0338073141574859</v>
      </c>
      <c r="HZ5">
        <v>6.4941562914848337E-3</v>
      </c>
      <c r="IA5">
        <v>0.89308091735839845</v>
      </c>
      <c r="IB5">
        <v>0.28532506799697877</v>
      </c>
      <c r="IC5">
        <v>5.3173923311233509E-2</v>
      </c>
      <c r="ID5">
        <v>4.4241600227355954E-3</v>
      </c>
      <c r="IE5">
        <v>1.2360040686893463</v>
      </c>
      <c r="IF5">
        <v>0.15461936974525453</v>
      </c>
      <c r="IG5">
        <v>0.78554427623748779</v>
      </c>
      <c r="IH5">
        <v>0.22778697288036348</v>
      </c>
      <c r="II5">
        <v>0.29257590532302852</v>
      </c>
      <c r="IJ5">
        <v>1.4628795266151428E-3</v>
      </c>
      <c r="IK5">
        <v>1.307370033967495</v>
      </c>
      <c r="IL5">
        <v>0.4176888545751572</v>
      </c>
      <c r="IM5">
        <v>0.15393901690840719</v>
      </c>
      <c r="IN5">
        <v>0.64572132346034061</v>
      </c>
      <c r="IO5">
        <v>1.2778600709265271</v>
      </c>
      <c r="IP5">
        <v>7.4093451976776137E-2</v>
      </c>
      <c r="IQ5">
        <v>1.9235813943868678</v>
      </c>
      <c r="IR5">
        <v>0.47539206278324125</v>
      </c>
      <c r="IS5">
        <v>0.13138605108857157</v>
      </c>
      <c r="IT5">
        <v>0.6067781138718128</v>
      </c>
      <c r="IU5">
        <v>78.346936370165793</v>
      </c>
      <c r="IV5">
        <v>0.16769775204458776</v>
      </c>
      <c r="IW5">
        <v>0.6875773256975215</v>
      </c>
      <c r="IX5">
        <v>35.744644219574781</v>
      </c>
      <c r="IY5">
        <f t="shared" si="37"/>
        <v>0.88977408022938187</v>
      </c>
      <c r="IZ5">
        <f t="shared" si="38"/>
        <v>46.256118032010441</v>
      </c>
      <c r="JA5">
        <f t="shared" si="39"/>
        <v>0.61621136041937286</v>
      </c>
      <c r="JB5">
        <f t="shared" si="40"/>
        <v>32.03458726610252</v>
      </c>
      <c r="JC5">
        <f t="shared" si="41"/>
        <v>0.27356271981000901</v>
      </c>
      <c r="JD5">
        <f t="shared" si="42"/>
        <v>69.630008830641444</v>
      </c>
      <c r="JE5">
        <f t="shared" si="10"/>
        <v>134.90461113693314</v>
      </c>
    </row>
    <row r="6" spans="1:265" x14ac:dyDescent="0.2">
      <c r="A6" s="6">
        <v>2016</v>
      </c>
      <c r="B6">
        <v>105</v>
      </c>
      <c r="C6">
        <v>1</v>
      </c>
      <c r="D6" t="s">
        <v>116</v>
      </c>
      <c r="E6">
        <v>2003</v>
      </c>
      <c r="F6" t="s">
        <v>114</v>
      </c>
      <c r="G6">
        <v>0</v>
      </c>
      <c r="H6">
        <v>32.5</v>
      </c>
      <c r="I6">
        <v>257.39999999999998</v>
      </c>
      <c r="J6">
        <v>0</v>
      </c>
      <c r="K6">
        <v>0</v>
      </c>
      <c r="L6">
        <v>10.199999999999999</v>
      </c>
      <c r="M6">
        <v>9</v>
      </c>
      <c r="N6" s="2">
        <v>5.3</v>
      </c>
      <c r="O6">
        <f t="shared" si="11"/>
        <v>1.1999999999999993</v>
      </c>
      <c r="P6" s="2">
        <f t="shared" si="11"/>
        <v>3.7</v>
      </c>
      <c r="Q6" s="2">
        <f t="shared" si="12"/>
        <v>4.8999999999999995</v>
      </c>
      <c r="R6" s="2"/>
      <c r="S6">
        <v>3.0160000000000005</v>
      </c>
      <c r="T6">
        <v>5.3239999999999998</v>
      </c>
      <c r="U6">
        <v>3.532</v>
      </c>
      <c r="V6">
        <v>4.07</v>
      </c>
      <c r="W6">
        <v>3.8719999999999999</v>
      </c>
      <c r="X6">
        <v>4.9700000000000006</v>
      </c>
      <c r="Y6">
        <v>16.399999999999999</v>
      </c>
      <c r="Z6">
        <v>40.6</v>
      </c>
      <c r="AA6">
        <v>665.6</v>
      </c>
      <c r="AB6">
        <v>1</v>
      </c>
      <c r="AC6">
        <v>60</v>
      </c>
      <c r="AD6">
        <v>48</v>
      </c>
      <c r="AE6">
        <v>45.7</v>
      </c>
      <c r="AF6">
        <v>42.9</v>
      </c>
      <c r="AG6">
        <v>6.5</v>
      </c>
      <c r="AH6">
        <v>140.91639241983884</v>
      </c>
      <c r="AI6">
        <v>8852.6496045991153</v>
      </c>
      <c r="AJ6">
        <v>214.22175437416013</v>
      </c>
      <c r="AK6">
        <v>0</v>
      </c>
      <c r="AL6">
        <v>449.9</v>
      </c>
      <c r="AM6">
        <v>449.9</v>
      </c>
      <c r="AN6">
        <v>9300.8480795672913</v>
      </c>
      <c r="AO6">
        <f>AN6/$AN$13</f>
        <v>0.61921059035064752</v>
      </c>
      <c r="AP6">
        <v>2743.9261292996275</v>
      </c>
      <c r="AQ6">
        <v>3294.3301906340657</v>
      </c>
      <c r="AR6">
        <v>1.9596003418980525</v>
      </c>
      <c r="AS6">
        <v>6040.2159202755911</v>
      </c>
      <c r="AT6">
        <v>38.745208246995446</v>
      </c>
      <c r="AU6">
        <v>3782.4219341003427</v>
      </c>
      <c r="AV6">
        <v>6742.578230352784</v>
      </c>
      <c r="AW6">
        <v>136.49609588275149</v>
      </c>
      <c r="AX6">
        <v>14.47187522612305</v>
      </c>
      <c r="AY6">
        <v>10675.968135562</v>
      </c>
      <c r="AZ6">
        <v>997.92213473315826</v>
      </c>
      <c r="BA6">
        <v>4226.4453785382084</v>
      </c>
      <c r="BB6">
        <v>6997.4805780856332</v>
      </c>
      <c r="BC6">
        <v>1929.8574520290226</v>
      </c>
      <c r="BD6">
        <v>1.2333984567718508</v>
      </c>
      <c r="BE6">
        <v>13155.016807109638</v>
      </c>
      <c r="BF6">
        <v>421.43201957149171</v>
      </c>
      <c r="BG6">
        <v>177.07490511054559</v>
      </c>
      <c r="BH6">
        <f t="shared" si="13"/>
        <v>284.59203547336188</v>
      </c>
      <c r="BI6">
        <v>94.408709527337749</v>
      </c>
      <c r="BJ6">
        <v>31.715960316990408</v>
      </c>
      <c r="BK6">
        <v>313.47709451988345</v>
      </c>
      <c r="BL6">
        <v>18.207310552346371</v>
      </c>
      <c r="BM6">
        <v>1.2005899705014749</v>
      </c>
      <c r="BN6">
        <v>1.7826086956521736</v>
      </c>
      <c r="BO6">
        <v>1.6556420233463036</v>
      </c>
      <c r="BP6">
        <v>45.427616587163875</v>
      </c>
      <c r="BQ6">
        <v>35.429310822884261</v>
      </c>
      <c r="BR6">
        <v>32.1280120011251</v>
      </c>
      <c r="BS6">
        <v>54.539940858335392</v>
      </c>
      <c r="BT6">
        <v>63.156597553837159</v>
      </c>
      <c r="BU6">
        <v>53.19248679563708</v>
      </c>
      <c r="BV6">
        <v>4177.6399342272371</v>
      </c>
      <c r="BW6">
        <v>5455.997754100772</v>
      </c>
      <c r="BX6">
        <v>10356.369396949322</v>
      </c>
      <c r="BY6">
        <v>8052.68231997168</v>
      </c>
      <c r="BZ6">
        <v>722.73170862131212</v>
      </c>
      <c r="CA6">
        <v>18991.55114099702</v>
      </c>
      <c r="CB6">
        <v>1.306</v>
      </c>
      <c r="CC6">
        <v>21.997360316761988</v>
      </c>
      <c r="CD6">
        <v>28.728552573691157</v>
      </c>
      <c r="CE6">
        <v>-395.21800012689437</v>
      </c>
      <c r="CF6">
        <v>1286.580476252012</v>
      </c>
      <c r="CG6">
        <v>168.63076750380424</v>
      </c>
      <c r="CH6">
        <f t="shared" si="14"/>
        <v>48.805444310971325</v>
      </c>
      <c r="CI6">
        <f t="shared" si="15"/>
        <v>1541.4828239848612</v>
      </c>
      <c r="CJ6">
        <f t="shared" si="16"/>
        <v>1590.2882682958325</v>
      </c>
      <c r="CK6">
        <v>8315.5830054350208</v>
      </c>
      <c r="CL6">
        <v>43.785696827491833</v>
      </c>
      <c r="CM6">
        <v>2.3186109066009521</v>
      </c>
      <c r="CN6">
        <v>0.77307534217834473</v>
      </c>
      <c r="CO6">
        <v>6.793466091</v>
      </c>
      <c r="CP6">
        <v>1.47712848115235</v>
      </c>
      <c r="CQ6">
        <v>4.4760661125183105</v>
      </c>
      <c r="CR6">
        <v>1.9868882894515991</v>
      </c>
      <c r="CS6">
        <v>0.32452219724655151</v>
      </c>
      <c r="CT6">
        <v>2.9303803443908691</v>
      </c>
      <c r="CU6">
        <v>2.9303803443908691</v>
      </c>
      <c r="CV6">
        <v>0.95033626884140354</v>
      </c>
      <c r="CW6">
        <v>1.8101710081100464</v>
      </c>
      <c r="CX6">
        <v>1.6464055776596069</v>
      </c>
      <c r="CY6">
        <v>0.24406327307224274</v>
      </c>
      <c r="CZ6">
        <v>1.3574807643890381</v>
      </c>
      <c r="DA6">
        <v>1.3574807643890381</v>
      </c>
      <c r="DB6">
        <v>0.85805211102183454</v>
      </c>
      <c r="DC6">
        <v>0.51303499937057495</v>
      </c>
      <c r="DD6">
        <v>0.2728041410446167</v>
      </c>
      <c r="DE6">
        <v>0.38933367897974674</v>
      </c>
      <c r="DF6">
        <v>1.0088083744049072</v>
      </c>
      <c r="DG6">
        <v>0.55399411916732788</v>
      </c>
      <c r="DH6">
        <v>0.64005813262703071</v>
      </c>
      <c r="DI6">
        <v>63.620970503014505</v>
      </c>
      <c r="DJ6">
        <v>25.467654393728822</v>
      </c>
      <c r="DK6">
        <v>0.13312478474596426</v>
      </c>
      <c r="DL6">
        <v>89.221749681489285</v>
      </c>
      <c r="DM6">
        <v>1.7342611365684131</v>
      </c>
      <c r="DN6">
        <v>75.152498466288392</v>
      </c>
      <c r="DO6">
        <v>21.881163024208504</v>
      </c>
      <c r="DP6">
        <v>3.9998547646090641</v>
      </c>
      <c r="DQ6">
        <v>0.4240809870910815</v>
      </c>
      <c r="DR6">
        <v>101.45759724219705</v>
      </c>
      <c r="DS6">
        <v>18.064097166452505</v>
      </c>
      <c r="DT6">
        <v>69.584432448989759</v>
      </c>
      <c r="DU6">
        <v>17.078280131470287</v>
      </c>
      <c r="DV6">
        <v>26.197443691422393</v>
      </c>
      <c r="DW6">
        <v>1.6743146798949119E-2</v>
      </c>
      <c r="DX6">
        <v>112.87689941868138</v>
      </c>
      <c r="DY6">
        <v>1.1123497782461607</v>
      </c>
      <c r="DZ6">
        <v>0.81566444117745163</v>
      </c>
      <c r="EA6">
        <f t="shared" si="17"/>
        <v>0.94620598948768364</v>
      </c>
      <c r="EB6">
        <v>1.0483207239339898</v>
      </c>
      <c r="EC6">
        <v>-0.39771900123561671</v>
      </c>
      <c r="ED6">
        <v>-0.32604466995639247</v>
      </c>
      <c r="EE6">
        <v>-0.34306306376701556</v>
      </c>
      <c r="EF6">
        <v>0.40030282770556141</v>
      </c>
      <c r="EG6">
        <v>0.2911568273944195</v>
      </c>
      <c r="EH6">
        <v>0.24543248439929227</v>
      </c>
      <c r="EI6">
        <v>71.306571245389804</v>
      </c>
      <c r="EJ6">
        <v>74.072815155366058</v>
      </c>
      <c r="EK6">
        <v>61.646300356717084</v>
      </c>
      <c r="EL6">
        <v>28.544222103517612</v>
      </c>
      <c r="EM6">
        <v>21.566805856809655</v>
      </c>
      <c r="EN6">
        <v>15.130004650574053</v>
      </c>
      <c r="EO6">
        <v>21.432755010267595</v>
      </c>
      <c r="EP6">
        <v>14.884187808488191</v>
      </c>
      <c r="EQ6">
        <v>40.320833981875403</v>
      </c>
      <c r="ER6">
        <v>81.236133608097674</v>
      </c>
      <c r="ES6">
        <v>4.0038911631196168</v>
      </c>
      <c r="ET6">
        <v>121.55696758997308</v>
      </c>
      <c r="EU6">
        <v>0.69445984901883862</v>
      </c>
      <c r="EV6">
        <v>17.631860546705123</v>
      </c>
      <c r="EW6">
        <v>12.244619213186056</v>
      </c>
      <c r="EX6">
        <f t="shared" si="18"/>
        <v>3.293839294038039</v>
      </c>
      <c r="EY6">
        <v>53.719743456020794</v>
      </c>
      <c r="EZ6">
        <v>6.9969752157203136</v>
      </c>
      <c r="FA6">
        <f t="shared" si="19"/>
        <v>7.6775666341259923</v>
      </c>
      <c r="FB6">
        <v>60.716718671741113</v>
      </c>
      <c r="FC6">
        <v>88.476032024146818</v>
      </c>
      <c r="FD6">
        <v>11.523967975853179</v>
      </c>
      <c r="FE6">
        <f t="shared" si="20"/>
        <v>46.341878598584636</v>
      </c>
      <c r="FF6">
        <f t="shared" si="21"/>
        <v>48.15167743872216</v>
      </c>
      <c r="FG6">
        <f t="shared" si="22"/>
        <v>2.1940923229820957</v>
      </c>
      <c r="FH6">
        <f t="shared" si="23"/>
        <v>-5.5680660172986336</v>
      </c>
      <c r="FI6">
        <f t="shared" si="24"/>
        <v>4.8028828927382179</v>
      </c>
      <c r="FJ6">
        <f t="shared" si="25"/>
        <v>4.8028828927382179</v>
      </c>
      <c r="FK6">
        <f t="shared" si="26"/>
        <v>5.5680660172986336</v>
      </c>
      <c r="FL6">
        <f t="shared" si="27"/>
        <v>7.4090231608152521</v>
      </c>
      <c r="FM6">
        <f t="shared" si="28"/>
        <v>21.949851968217992</v>
      </c>
      <c r="FN6">
        <f t="shared" si="0"/>
        <v>68.642273906407979</v>
      </c>
      <c r="FO6">
        <v>20.099370347776031</v>
      </c>
      <c r="FP6">
        <v>16.534938923101251</v>
      </c>
      <c r="FQ6">
        <v>0.84514021299511488</v>
      </c>
      <c r="FR6">
        <v>0.67128829795691114</v>
      </c>
      <c r="FS6">
        <v>0.654784767606016</v>
      </c>
      <c r="FT6">
        <v>1.7477910273817348</v>
      </c>
      <c r="FU6">
        <v>1.415690206031871</v>
      </c>
      <c r="FV6">
        <v>1.3104338302782945</v>
      </c>
      <c r="FW6">
        <v>42.401393441678245</v>
      </c>
      <c r="FX6">
        <v>66.829680946070781</v>
      </c>
      <c r="FZ6">
        <v>66.246159966201105</v>
      </c>
      <c r="GB6">
        <f t="shared" si="1"/>
        <v>109.91549545722714</v>
      </c>
      <c r="GC6">
        <f t="shared" si="29"/>
        <v>93.379323130434784</v>
      </c>
      <c r="GD6">
        <f t="shared" si="2"/>
        <v>96.298417120622588</v>
      </c>
      <c r="GE6">
        <f t="shared" si="3"/>
        <v>2.109448624105255</v>
      </c>
      <c r="GF6">
        <f t="shared" si="4"/>
        <v>2.1277604322278707</v>
      </c>
      <c r="GG6">
        <f t="shared" si="5"/>
        <v>1.7096912149628931</v>
      </c>
      <c r="GI6">
        <f t="shared" si="6"/>
        <v>67.593149038461533</v>
      </c>
      <c r="GJ6">
        <f t="shared" si="7"/>
        <v>67.593149038461533</v>
      </c>
      <c r="GK6">
        <f t="shared" si="8"/>
        <v>71.480981407581794</v>
      </c>
      <c r="GL6">
        <f t="shared" si="30"/>
        <v>31.977163224729509</v>
      </c>
      <c r="GM6">
        <f t="shared" si="31"/>
        <v>68.022836775270491</v>
      </c>
      <c r="GN6">
        <f t="shared" si="32"/>
        <v>69.198922437171134</v>
      </c>
      <c r="GO6">
        <f t="shared" si="9"/>
        <v>48.039215686274503</v>
      </c>
      <c r="GP6">
        <f t="shared" si="33"/>
        <v>24.741909117364138</v>
      </c>
      <c r="GQ6">
        <f t="shared" si="34"/>
        <v>1.1184841848717411</v>
      </c>
      <c r="GS6">
        <f t="shared" si="35"/>
        <v>106.75968135561999</v>
      </c>
      <c r="GT6" s="23">
        <f t="shared" si="36"/>
        <v>189.91551140997024</v>
      </c>
      <c r="GU6">
        <v>33.9</v>
      </c>
      <c r="GV6">
        <v>40.700000000000003</v>
      </c>
      <c r="GW6">
        <v>2.4210000000000002E-2</v>
      </c>
      <c r="GX6">
        <v>74.624210000000005</v>
      </c>
      <c r="GY6">
        <v>0.47868000000000005</v>
      </c>
      <c r="GZ6">
        <v>46</v>
      </c>
      <c r="HA6">
        <v>82</v>
      </c>
      <c r="HB6">
        <v>1.6600000000000001</v>
      </c>
      <c r="HC6">
        <v>0.17599999999999999</v>
      </c>
      <c r="HD6">
        <v>129.83599999999998</v>
      </c>
      <c r="HE6">
        <v>13.87</v>
      </c>
      <c r="HF6">
        <v>51.4</v>
      </c>
      <c r="HG6">
        <v>85.1</v>
      </c>
      <c r="HH6">
        <v>23.470000000000002</v>
      </c>
      <c r="HI6">
        <v>1.4999999999999999E-2</v>
      </c>
      <c r="HJ6">
        <v>159.98500000000001</v>
      </c>
      <c r="HK6">
        <v>50</v>
      </c>
      <c r="HL6">
        <v>65.3</v>
      </c>
      <c r="HM6">
        <v>123.95</v>
      </c>
      <c r="HN6">
        <v>96.378367292934641</v>
      </c>
      <c r="HO6">
        <v>8.65</v>
      </c>
      <c r="HP6">
        <v>227.3</v>
      </c>
      <c r="HQ6">
        <v>-4</v>
      </c>
      <c r="HR6">
        <v>16.700000000000003</v>
      </c>
      <c r="HS6">
        <v>12.700000000000003</v>
      </c>
      <c r="HT6">
        <v>97.464000000000027</v>
      </c>
      <c r="HU6">
        <v>42.879014518257819</v>
      </c>
      <c r="HV6">
        <v>0.78600909733772273</v>
      </c>
      <c r="HW6">
        <v>0.31464166426658635</v>
      </c>
      <c r="HX6">
        <v>1.6446981406311001E-3</v>
      </c>
      <c r="HY6">
        <v>1.1022954597449401</v>
      </c>
      <c r="HZ6">
        <v>2.1426033267402653E-2</v>
      </c>
      <c r="IA6">
        <v>0.91396861314773559</v>
      </c>
      <c r="IB6">
        <v>0.26610820174217226</v>
      </c>
      <c r="IC6">
        <v>4.8644313716888432E-2</v>
      </c>
      <c r="ID6">
        <v>5.1574694061279295E-3</v>
      </c>
      <c r="IE6">
        <v>1.2338785980129245</v>
      </c>
      <c r="IF6">
        <v>0.25107071882486343</v>
      </c>
      <c r="IG6">
        <v>0.84625246691703804</v>
      </c>
      <c r="IH6">
        <v>0.20769784538447855</v>
      </c>
      <c r="II6">
        <v>0.31860073540210726</v>
      </c>
      <c r="IJ6">
        <v>2.0362211465835571E-4</v>
      </c>
      <c r="IK6">
        <v>1.3727546698182822</v>
      </c>
      <c r="IL6">
        <v>0.25651749968528748</v>
      </c>
      <c r="IM6">
        <v>0.17814110410213471</v>
      </c>
      <c r="IN6">
        <v>0.48257909509539609</v>
      </c>
      <c r="IO6">
        <v>0.97227304036584472</v>
      </c>
      <c r="IP6">
        <v>4.7920491307973857E-2</v>
      </c>
      <c r="IQ6">
        <v>1.4548521354612409</v>
      </c>
      <c r="IR6">
        <v>0.65745111346244811</v>
      </c>
      <c r="IS6">
        <v>8.7967097640037545E-2</v>
      </c>
      <c r="IT6">
        <v>0.74541821110248574</v>
      </c>
      <c r="IU6">
        <v>88.198960485559795</v>
      </c>
      <c r="IV6">
        <v>9.973711385684618E-2</v>
      </c>
      <c r="IW6">
        <v>0.22097353744831638</v>
      </c>
      <c r="IX6">
        <v>15.188728260570599</v>
      </c>
      <c r="IY6">
        <f t="shared" si="37"/>
        <v>0.35255667571630078</v>
      </c>
      <c r="IZ6">
        <f t="shared" si="38"/>
        <v>24.233162059766816</v>
      </c>
      <c r="JA6">
        <f t="shared" si="39"/>
        <v>8.2097465642958722E-2</v>
      </c>
      <c r="JB6">
        <f t="shared" si="40"/>
        <v>5.6430109728595097</v>
      </c>
      <c r="JC6">
        <f t="shared" si="41"/>
        <v>0.27045921007334206</v>
      </c>
      <c r="JD6">
        <f t="shared" si="42"/>
        <v>36.26107698961205</v>
      </c>
      <c r="JE6">
        <f t="shared" si="10"/>
        <v>156.23580875312641</v>
      </c>
    </row>
    <row r="7" spans="1:265" x14ac:dyDescent="0.2">
      <c r="A7" s="6">
        <v>2016</v>
      </c>
      <c r="B7">
        <v>106</v>
      </c>
      <c r="C7">
        <v>1</v>
      </c>
      <c r="D7">
        <v>3335</v>
      </c>
      <c r="E7">
        <v>1995</v>
      </c>
      <c r="F7" t="s">
        <v>114</v>
      </c>
      <c r="G7">
        <v>0</v>
      </c>
      <c r="H7">
        <v>31.5</v>
      </c>
      <c r="I7">
        <v>282.8</v>
      </c>
      <c r="J7">
        <v>0</v>
      </c>
      <c r="K7">
        <v>0</v>
      </c>
      <c r="L7">
        <v>11.2</v>
      </c>
      <c r="M7">
        <v>9.4</v>
      </c>
      <c r="N7" s="2">
        <v>6.2</v>
      </c>
      <c r="O7">
        <f t="shared" si="11"/>
        <v>1.7999999999999989</v>
      </c>
      <c r="P7" s="2">
        <f t="shared" si="11"/>
        <v>3.2</v>
      </c>
      <c r="Q7" s="2">
        <f t="shared" si="12"/>
        <v>4.9999999999999991</v>
      </c>
      <c r="R7" s="2"/>
      <c r="S7">
        <v>3.3880000000000003</v>
      </c>
      <c r="T7">
        <v>3.5249999999999999</v>
      </c>
      <c r="U7">
        <v>3.2619999999999996</v>
      </c>
      <c r="V7">
        <v>3.8119999999999998</v>
      </c>
      <c r="W7">
        <v>3.226</v>
      </c>
      <c r="X7">
        <v>4.33</v>
      </c>
      <c r="Y7">
        <v>16.8</v>
      </c>
      <c r="Z7">
        <v>45.8</v>
      </c>
      <c r="AA7">
        <v>768</v>
      </c>
      <c r="AB7">
        <v>-1</v>
      </c>
      <c r="AC7">
        <v>60</v>
      </c>
      <c r="AD7">
        <v>57.2</v>
      </c>
      <c r="AE7">
        <v>53.5</v>
      </c>
      <c r="AF7">
        <v>47.4</v>
      </c>
      <c r="AG7">
        <v>8.4</v>
      </c>
      <c r="AH7">
        <v>154.63384895613518</v>
      </c>
      <c r="AI7">
        <v>9714.4076591223256</v>
      </c>
      <c r="AJ7">
        <v>215.77542911870071</v>
      </c>
      <c r="AK7">
        <v>0</v>
      </c>
      <c r="AL7">
        <v>489</v>
      </c>
      <c r="AM7">
        <v>489</v>
      </c>
      <c r="AN7">
        <v>9422.5992516512379</v>
      </c>
      <c r="AO7">
        <f>AN7/$AN$14</f>
        <v>0.7672976119153766</v>
      </c>
      <c r="AP7">
        <v>3254.9385274209144</v>
      </c>
      <c r="AQ7">
        <v>4377.3311230832987</v>
      </c>
      <c r="AR7">
        <v>1.2380853709075841</v>
      </c>
      <c r="AS7">
        <v>7633.5077358751223</v>
      </c>
      <c r="AT7">
        <v>17.069720725698762</v>
      </c>
      <c r="AU7">
        <v>3375.5330668556076</v>
      </c>
      <c r="AV7">
        <v>6350.0127000254006</v>
      </c>
      <c r="AW7">
        <v>103.77257596620456</v>
      </c>
      <c r="AX7">
        <v>5.5144847131799537</v>
      </c>
      <c r="AY7">
        <v>9834.8328275603944</v>
      </c>
      <c r="AZ7">
        <v>992.63182272494555</v>
      </c>
      <c r="BA7">
        <v>4709.3395622197941</v>
      </c>
      <c r="BB7">
        <v>6883.4846601112658</v>
      </c>
      <c r="BC7">
        <v>1753.4440969998366</v>
      </c>
      <c r="BD7">
        <v>3.8459606424794983</v>
      </c>
      <c r="BE7">
        <v>13350.114279973377</v>
      </c>
      <c r="BF7">
        <v>200.12046288047929</v>
      </c>
      <c r="BG7">
        <v>251.09153231521304</v>
      </c>
      <c r="BH7">
        <f t="shared" si="13"/>
        <v>228.6642617639302</v>
      </c>
      <c r="BI7">
        <v>10.96313994860847</v>
      </c>
      <c r="BJ7">
        <v>95.271892526013318</v>
      </c>
      <c r="BK7">
        <v>179.33468881291836</v>
      </c>
      <c r="BL7">
        <v>38.105140006133233</v>
      </c>
      <c r="BM7">
        <v>1.3448275862068966</v>
      </c>
      <c r="BN7">
        <v>1.8811881188118813</v>
      </c>
      <c r="BO7">
        <v>1.4616666666666667</v>
      </c>
      <c r="BP7">
        <v>42.640141859340908</v>
      </c>
      <c r="BQ7">
        <v>34.322221089475647</v>
      </c>
      <c r="BR7">
        <v>35.275649806865815</v>
      </c>
      <c r="BS7">
        <v>57.343639052217085</v>
      </c>
      <c r="BT7">
        <v>64.566554524756171</v>
      </c>
      <c r="BU7">
        <v>51.561241467702203</v>
      </c>
      <c r="BV7">
        <v>4345.2443542750398</v>
      </c>
      <c r="BW7">
        <v>5265.3227851624597</v>
      </c>
      <c r="BX7">
        <v>10808.988625047165</v>
      </c>
      <c r="BY7">
        <v>8158.0945901742307</v>
      </c>
      <c r="BZ7">
        <v>1198.4214856096639</v>
      </c>
      <c r="CA7">
        <v>19584.526600317928</v>
      </c>
      <c r="CB7">
        <v>1.211743772241993</v>
      </c>
      <c r="CC7">
        <v>22.187129885511254</v>
      </c>
      <c r="CD7">
        <v>26.885116462692466</v>
      </c>
      <c r="CE7">
        <v>-969.71128741943221</v>
      </c>
      <c r="CF7">
        <v>1084.6899148629409</v>
      </c>
      <c r="CG7">
        <v>-1083.4428581661559</v>
      </c>
      <c r="CH7">
        <f t="shared" si="14"/>
        <v>364.09520794475429</v>
      </c>
      <c r="CI7">
        <f t="shared" si="15"/>
        <v>1618.1618749488061</v>
      </c>
      <c r="CJ7">
        <f t="shared" si="16"/>
        <v>1982.2570828935604</v>
      </c>
      <c r="CK7">
        <v>9749.6937727575332</v>
      </c>
      <c r="CL7">
        <v>49.782636934401367</v>
      </c>
      <c r="CM7">
        <v>2.3220283985137939</v>
      </c>
      <c r="CN7">
        <v>0.77353054285049438</v>
      </c>
      <c r="CO7">
        <v>7.3378262520000002</v>
      </c>
      <c r="CP7">
        <v>1.4348768941208376</v>
      </c>
      <c r="CQ7">
        <v>4.9844775199890137</v>
      </c>
      <c r="CR7">
        <v>1.9614465236663818</v>
      </c>
      <c r="CS7">
        <v>0.44282498955726624</v>
      </c>
      <c r="CT7">
        <v>3.2653121948242188</v>
      </c>
      <c r="CU7">
        <v>3.2653121948242188</v>
      </c>
      <c r="CV7">
        <v>0.99541379611669656</v>
      </c>
      <c r="CW7">
        <v>2.0329883098602295</v>
      </c>
      <c r="CX7">
        <v>1.445953369140625</v>
      </c>
      <c r="CY7">
        <v>0.24123381078243256</v>
      </c>
      <c r="CZ7">
        <v>1.4364718198776245</v>
      </c>
      <c r="DA7">
        <v>1.4364718198776245</v>
      </c>
      <c r="DB7">
        <v>0.82353694200857785</v>
      </c>
      <c r="DC7">
        <v>0.73365414142608643</v>
      </c>
      <c r="DD7">
        <v>0.32445341348648071</v>
      </c>
      <c r="DE7">
        <v>0.52289805221284746</v>
      </c>
      <c r="DF7">
        <v>1.0810729265213013</v>
      </c>
      <c r="DG7">
        <v>0.63061338663101196</v>
      </c>
      <c r="DH7">
        <v>0.73892489653695859</v>
      </c>
      <c r="DI7">
        <v>75.580596960880314</v>
      </c>
      <c r="DJ7">
        <v>33.859993198749883</v>
      </c>
      <c r="DK7">
        <v>9.0848553368628279E-2</v>
      </c>
      <c r="DL7">
        <v>109.53143871299883</v>
      </c>
      <c r="DM7">
        <v>0.85083639229736041</v>
      </c>
      <c r="DN7">
        <v>66.209275995048515</v>
      </c>
      <c r="DO7">
        <v>28.119443075772562</v>
      </c>
      <c r="DP7">
        <v>3.3884985779077037</v>
      </c>
      <c r="DQ7">
        <v>0.18006514182118236</v>
      </c>
      <c r="DR7">
        <v>97.897282790549966</v>
      </c>
      <c r="DS7">
        <v>20.180088915950662</v>
      </c>
      <c r="DT7">
        <v>68.094854064189477</v>
      </c>
      <c r="DU7">
        <v>16.60529236021058</v>
      </c>
      <c r="DV7">
        <v>25.187730330710334</v>
      </c>
      <c r="DW7">
        <v>5.524614083280243E-2</v>
      </c>
      <c r="DX7">
        <v>109.9431228959432</v>
      </c>
      <c r="DY7">
        <v>-1.0576505384044426</v>
      </c>
      <c r="DZ7">
        <v>0.86041715038523137</v>
      </c>
      <c r="EA7">
        <f t="shared" si="17"/>
        <v>1.6467367317774803E-2</v>
      </c>
      <c r="EB7">
        <v>-0.85193826962107266</v>
      </c>
      <c r="EC7">
        <v>0.134684147795783</v>
      </c>
      <c r="ED7">
        <v>-0.5218681929979383</v>
      </c>
      <c r="EE7">
        <v>-0.8224393368258559</v>
      </c>
      <c r="EF7">
        <v>0.44799848850460183</v>
      </c>
      <c r="EG7">
        <v>0.42470549108368871</v>
      </c>
      <c r="EH7">
        <v>0.24385531900189747</v>
      </c>
      <c r="EI7">
        <v>69.003564500710482</v>
      </c>
      <c r="EJ7">
        <v>67.631372503670448</v>
      </c>
      <c r="EK7">
        <v>61.936437924033271</v>
      </c>
      <c r="EL7">
        <v>30.913492597748093</v>
      </c>
      <c r="EM7">
        <v>28.72341527183524</v>
      </c>
      <c r="EN7">
        <v>15.103529827806355</v>
      </c>
      <c r="EO7">
        <v>31.879065160222037</v>
      </c>
      <c r="EP7">
        <v>17.083519507541038</v>
      </c>
      <c r="EQ7">
        <v>56.519990984279865</v>
      </c>
      <c r="ER7">
        <v>88.194951934372511</v>
      </c>
      <c r="ES7">
        <v>7.5574063165167873</v>
      </c>
      <c r="ET7">
        <v>144.71494291865238</v>
      </c>
      <c r="EU7">
        <v>0.53588520935856865</v>
      </c>
      <c r="EV7">
        <v>22.028868973221375</v>
      </c>
      <c r="EW7">
        <v>11.804945061647212</v>
      </c>
      <c r="EX7">
        <f t="shared" si="18"/>
        <v>5.2222708754858713</v>
      </c>
      <c r="EY7">
        <v>34.330210834826474</v>
      </c>
      <c r="EZ7">
        <v>11.035923568231524</v>
      </c>
      <c r="FA7">
        <f t="shared" si="19"/>
        <v>3.1107691732888463</v>
      </c>
      <c r="FB7">
        <v>45.366134403058005</v>
      </c>
      <c r="FC7">
        <v>75.673652354458426</v>
      </c>
      <c r="FD7">
        <v>24.326347645541567</v>
      </c>
      <c r="FE7">
        <f t="shared" si="20"/>
        <v>28.180155440120195</v>
      </c>
      <c r="FF7">
        <f t="shared" si="21"/>
        <v>36.215788903967436</v>
      </c>
      <c r="FG7">
        <f t="shared" si="22"/>
        <v>-0.47822714733045757</v>
      </c>
      <c r="FH7">
        <f t="shared" si="23"/>
        <v>1.885578069140962</v>
      </c>
      <c r="FI7">
        <f t="shared" si="24"/>
        <v>11.514150715561982</v>
      </c>
      <c r="FJ7">
        <f t="shared" si="25"/>
        <v>11.514150715561982</v>
      </c>
      <c r="FK7">
        <f t="shared" si="26"/>
        <v>-1.885578069140962</v>
      </c>
      <c r="FL7">
        <f t="shared" si="27"/>
        <v>-2.847906189582825</v>
      </c>
      <c r="FM7">
        <f t="shared" si="28"/>
        <v>40.947292891026216</v>
      </c>
      <c r="FN7">
        <f t="shared" si="0"/>
        <v>104.33336770025394</v>
      </c>
      <c r="FO7">
        <v>46.817660128102418</v>
      </c>
      <c r="FP7">
        <v>32.351641913316243</v>
      </c>
      <c r="FQ7">
        <v>0.89524862088673751</v>
      </c>
      <c r="FR7">
        <v>0.68210074205303173</v>
      </c>
      <c r="FS7">
        <v>0.63187854903685581</v>
      </c>
      <c r="FT7">
        <v>1.6027691756727891</v>
      </c>
      <c r="FU7">
        <v>1.4593354540571744</v>
      </c>
      <c r="FV7">
        <v>1.3033152387652001</v>
      </c>
      <c r="FW7">
        <v>41.655817149247795</v>
      </c>
      <c r="FX7">
        <v>60.943915089645543</v>
      </c>
      <c r="FZ7">
        <v>56.373546681769305</v>
      </c>
      <c r="GB7">
        <f t="shared" si="1"/>
        <v>104.08798726790451</v>
      </c>
      <c r="GC7">
        <f t="shared" si="29"/>
        <v>96.636588514851468</v>
      </c>
      <c r="GD7">
        <f t="shared" si="2"/>
        <v>80.945532799999995</v>
      </c>
      <c r="GE7">
        <f t="shared" si="3"/>
        <v>2.2308322597662431</v>
      </c>
      <c r="GF7">
        <f t="shared" si="4"/>
        <v>2.029714162938336</v>
      </c>
      <c r="GG7">
        <f t="shared" si="5"/>
        <v>1.7863288054614239</v>
      </c>
      <c r="GI7">
        <f t="shared" si="6"/>
        <v>63.671875</v>
      </c>
      <c r="GJ7">
        <f t="shared" si="7"/>
        <v>63.671875</v>
      </c>
      <c r="GK7">
        <f t="shared" si="8"/>
        <v>51.851059113520392</v>
      </c>
      <c r="GL7">
        <f t="shared" si="30"/>
        <v>39.246593677169834</v>
      </c>
      <c r="GM7">
        <f t="shared" si="31"/>
        <v>60.753406322830173</v>
      </c>
      <c r="GN7">
        <f t="shared" si="32"/>
        <v>53.184325602385016</v>
      </c>
      <c r="GO7">
        <f t="shared" si="9"/>
        <v>44.642857142857139</v>
      </c>
      <c r="GP7">
        <f t="shared" si="33"/>
        <v>53.084285552919518</v>
      </c>
      <c r="GQ7">
        <f t="shared" si="34"/>
        <v>0.96645079027812564</v>
      </c>
      <c r="GS7">
        <f t="shared" si="35"/>
        <v>98.348328275603947</v>
      </c>
      <c r="GT7" s="23">
        <f t="shared" si="36"/>
        <v>195.84526600317929</v>
      </c>
      <c r="GU7">
        <v>37.700000000000003</v>
      </c>
      <c r="GV7">
        <v>50.7</v>
      </c>
      <c r="GW7">
        <v>1.434E-2</v>
      </c>
      <c r="GX7">
        <v>88.41434000000001</v>
      </c>
      <c r="GY7">
        <v>0.23725000000000002</v>
      </c>
      <c r="GZ7">
        <v>40.4</v>
      </c>
      <c r="HA7">
        <v>76</v>
      </c>
      <c r="HB7">
        <v>1.242</v>
      </c>
      <c r="HC7">
        <v>6.6000000000000003E-2</v>
      </c>
      <c r="HD7">
        <v>117.70800000000001</v>
      </c>
      <c r="HE7">
        <v>13.029999999999998</v>
      </c>
      <c r="HF7">
        <v>60</v>
      </c>
      <c r="HG7">
        <v>87.7</v>
      </c>
      <c r="HH7">
        <v>22.34</v>
      </c>
      <c r="HI7">
        <v>4.9000000000000002E-2</v>
      </c>
      <c r="HJ7">
        <v>170.089</v>
      </c>
      <c r="HK7">
        <v>56.2</v>
      </c>
      <c r="HL7">
        <v>68.099999999999994</v>
      </c>
      <c r="HM7">
        <v>139.80000000000001</v>
      </c>
      <c r="HN7">
        <v>105.51418483904465</v>
      </c>
      <c r="HO7">
        <v>15.5</v>
      </c>
      <c r="HP7">
        <v>253.3</v>
      </c>
      <c r="HQ7">
        <v>-15.800000000000004</v>
      </c>
      <c r="HR7">
        <v>7.9000000000000057</v>
      </c>
      <c r="HS7">
        <v>-7.8999999999999915</v>
      </c>
      <c r="HT7">
        <v>135.59199999999998</v>
      </c>
      <c r="HU7">
        <v>53.53020134228187</v>
      </c>
      <c r="HV7">
        <v>0.87540470623970035</v>
      </c>
      <c r="HW7">
        <v>0.3921799852252007</v>
      </c>
      <c r="HX7">
        <v>1.0522442845368001E-3</v>
      </c>
      <c r="HY7">
        <v>1.2686369357494376</v>
      </c>
      <c r="HZ7">
        <v>1.1825672916173936E-2</v>
      </c>
      <c r="IA7">
        <v>0.79242439556121824</v>
      </c>
      <c r="IB7">
        <v>0.33654699206352234</v>
      </c>
      <c r="IC7">
        <v>4.0555177459716797E-2</v>
      </c>
      <c r="ID7">
        <v>2.1551060485839844E-3</v>
      </c>
      <c r="IE7">
        <v>1.1716816711330413</v>
      </c>
      <c r="IF7">
        <v>0.26489837677478789</v>
      </c>
      <c r="IG7">
        <v>0.86757202148437496</v>
      </c>
      <c r="IH7">
        <v>0.21156205205619336</v>
      </c>
      <c r="II7">
        <v>0.32090780456066131</v>
      </c>
      <c r="IJ7">
        <v>7.0387119174003608E-4</v>
      </c>
      <c r="IK7">
        <v>1.4007457492929698</v>
      </c>
      <c r="IL7">
        <v>0.41231362748146061</v>
      </c>
      <c r="IM7">
        <v>0.22095277458429335</v>
      </c>
      <c r="IN7">
        <v>0.73101147699356073</v>
      </c>
      <c r="IO7">
        <v>1.1406852859345551</v>
      </c>
      <c r="IP7">
        <v>9.7745074927806846E-2</v>
      </c>
      <c r="IQ7">
        <v>1.871696762928116</v>
      </c>
      <c r="IR7">
        <v>0.38011076807975763</v>
      </c>
      <c r="IS7">
        <v>0.11559421747922899</v>
      </c>
      <c r="IT7">
        <v>0.49570498555898679</v>
      </c>
      <c r="IU7">
        <v>76.680844283041012</v>
      </c>
      <c r="IV7">
        <v>0.15074718928830858</v>
      </c>
      <c r="IW7">
        <v>0.70001509179507471</v>
      </c>
      <c r="IX7">
        <v>37.400026845158322</v>
      </c>
      <c r="IY7">
        <f t="shared" si="37"/>
        <v>0.60305982717867845</v>
      </c>
      <c r="IZ7">
        <f t="shared" si="38"/>
        <v>32.219953526833102</v>
      </c>
      <c r="JA7">
        <f t="shared" si="39"/>
        <v>0.47095101363514624</v>
      </c>
      <c r="JB7">
        <f t="shared" si="40"/>
        <v>25.161715453222349</v>
      </c>
      <c r="JC7">
        <f t="shared" si="41"/>
        <v>0.13210881354353221</v>
      </c>
      <c r="JD7">
        <f t="shared" si="42"/>
        <v>52.868204281656531</v>
      </c>
      <c r="JE7">
        <f t="shared" si="10"/>
        <v>135.33175085676427</v>
      </c>
    </row>
    <row r="8" spans="1:265" x14ac:dyDescent="0.2">
      <c r="A8" s="6">
        <v>2016</v>
      </c>
      <c r="B8">
        <v>107</v>
      </c>
      <c r="C8">
        <v>1</v>
      </c>
      <c r="D8">
        <v>1311</v>
      </c>
      <c r="E8">
        <v>2015</v>
      </c>
      <c r="F8" t="s">
        <v>114</v>
      </c>
      <c r="G8">
        <v>0</v>
      </c>
      <c r="H8">
        <v>34</v>
      </c>
      <c r="I8">
        <v>288.8</v>
      </c>
      <c r="J8">
        <v>0</v>
      </c>
      <c r="K8">
        <v>0</v>
      </c>
      <c r="L8">
        <v>11.5</v>
      </c>
      <c r="M8">
        <v>10.3</v>
      </c>
      <c r="N8" s="2">
        <v>8.1999999999999993</v>
      </c>
      <c r="O8">
        <f t="shared" si="11"/>
        <v>1.1999999999999993</v>
      </c>
      <c r="P8" s="2">
        <f t="shared" si="11"/>
        <v>2.1000000000000014</v>
      </c>
      <c r="Q8" s="2">
        <f t="shared" si="12"/>
        <v>3.3000000000000007</v>
      </c>
      <c r="R8" s="2"/>
      <c r="S8">
        <v>4.1319999999999997</v>
      </c>
      <c r="T8">
        <v>4.72</v>
      </c>
      <c r="U8">
        <v>3.2239999999999993</v>
      </c>
      <c r="V8">
        <v>3.9020000000000001</v>
      </c>
      <c r="W8">
        <v>3.468</v>
      </c>
      <c r="X8">
        <v>4.4139999999999997</v>
      </c>
      <c r="Y8">
        <v>16</v>
      </c>
      <c r="Z8">
        <v>46.2</v>
      </c>
      <c r="AA8">
        <v>740</v>
      </c>
      <c r="AB8">
        <v>0</v>
      </c>
      <c r="AC8">
        <v>63</v>
      </c>
      <c r="AD8">
        <v>50</v>
      </c>
      <c r="AE8">
        <v>47.3</v>
      </c>
      <c r="AF8">
        <v>42.1</v>
      </c>
      <c r="AG8">
        <v>16.2</v>
      </c>
      <c r="AH8">
        <v>145.12476406153849</v>
      </c>
      <c r="AI8">
        <v>9117.0279278739708</v>
      </c>
      <c r="AJ8">
        <v>247.08507387944746</v>
      </c>
      <c r="AK8">
        <v>0</v>
      </c>
      <c r="AL8">
        <v>437</v>
      </c>
      <c r="AM8">
        <v>437</v>
      </c>
      <c r="AN8">
        <v>9642.4594364900731</v>
      </c>
      <c r="AO8">
        <f>AN8/$AN$15</f>
        <v>0.64390566209377997</v>
      </c>
      <c r="AP8">
        <v>2999.5454727751567</v>
      </c>
      <c r="AQ8">
        <v>3383.8883467240621</v>
      </c>
      <c r="AR8">
        <v>0.26904001176423409</v>
      </c>
      <c r="AS8">
        <v>6383.7028595109823</v>
      </c>
      <c r="AT8">
        <v>10.952026028168317</v>
      </c>
      <c r="AU8">
        <v>3700.1953703155523</v>
      </c>
      <c r="AV8">
        <v>7153.7110492767342</v>
      </c>
      <c r="AW8">
        <v>173.49804958590704</v>
      </c>
      <c r="AX8">
        <v>1.1511718929870609</v>
      </c>
      <c r="AY8">
        <v>11028.555641071182</v>
      </c>
      <c r="AZ8">
        <v>740.38063055883197</v>
      </c>
      <c r="BA8">
        <v>4351.4297554910891</v>
      </c>
      <c r="BB8">
        <v>7674.7744588606574</v>
      </c>
      <c r="BC8">
        <v>1884.0256303994388</v>
      </c>
      <c r="BD8">
        <v>1.9127163760400392</v>
      </c>
      <c r="BE8">
        <v>13912.142561127228</v>
      </c>
      <c r="BF8">
        <v>331.77519868287135</v>
      </c>
      <c r="BG8">
        <v>262.14426545964056</v>
      </c>
      <c r="BH8">
        <f t="shared" si="13"/>
        <v>301.13758806464983</v>
      </c>
      <c r="BI8">
        <v>50.046421252885402</v>
      </c>
      <c r="BJ8">
        <v>59.203125925048795</v>
      </c>
      <c r="BK8">
        <v>269.27305018233375</v>
      </c>
      <c r="BL8">
        <v>47.369400871265746</v>
      </c>
      <c r="BM8">
        <v>1.1281337047353759</v>
      </c>
      <c r="BN8">
        <v>1.9333333333333333</v>
      </c>
      <c r="BO8">
        <v>1.7637362637362639</v>
      </c>
      <c r="BP8">
        <v>46.987548430550447</v>
      </c>
      <c r="BQ8">
        <v>33.551042319048044</v>
      </c>
      <c r="BR8">
        <v>31.277926720285965</v>
      </c>
      <c r="BS8">
        <v>53.008237087389773</v>
      </c>
      <c r="BT8">
        <v>64.86534848349288</v>
      </c>
      <c r="BU8">
        <v>55.166013611053813</v>
      </c>
      <c r="BV8">
        <v>3742.1677357101767</v>
      </c>
      <c r="BW8">
        <v>4554.0016453167227</v>
      </c>
      <c r="BX8">
        <v>9177.5890543140085</v>
      </c>
      <c r="BY8">
        <v>8348.4497285628313</v>
      </c>
      <c r="BZ8">
        <v>881.4196732871078</v>
      </c>
      <c r="CA8">
        <v>18022.712793265335</v>
      </c>
      <c r="CB8">
        <v>1.2169421487603305</v>
      </c>
      <c r="CC8">
        <v>20.763620763620764</v>
      </c>
      <c r="CD8">
        <v>25.268125268125264</v>
      </c>
      <c r="CE8">
        <v>-41.972365394624376</v>
      </c>
      <c r="CF8">
        <v>2599.7094039600115</v>
      </c>
      <c r="CG8">
        <v>1676.3173652782789</v>
      </c>
      <c r="CH8">
        <f t="shared" si="14"/>
        <v>609.2620197809124</v>
      </c>
      <c r="CI8">
        <f t="shared" si="15"/>
        <v>3120.7728135439347</v>
      </c>
      <c r="CJ8">
        <f t="shared" si="16"/>
        <v>3730.0348333248471</v>
      </c>
      <c r="CK8">
        <v>6994.1571521941532</v>
      </c>
      <c r="CL8">
        <v>38.807460521746236</v>
      </c>
      <c r="CM8">
        <v>2.1640517711639404</v>
      </c>
      <c r="CN8">
        <v>0.63961702585220337</v>
      </c>
      <c r="CO8">
        <v>5.2714123730000004</v>
      </c>
      <c r="CP8">
        <v>1.3561067462816456</v>
      </c>
      <c r="CQ8">
        <v>5.713627815246582</v>
      </c>
      <c r="CR8">
        <v>1.6044042110443115</v>
      </c>
      <c r="CS8">
        <v>0.31343314051628113</v>
      </c>
      <c r="CT8">
        <v>3.0500242710113525</v>
      </c>
      <c r="CU8">
        <v>3.0500242710113525</v>
      </c>
      <c r="CV8">
        <v>0.78990429955517727</v>
      </c>
      <c r="CW8">
        <v>1.9852637052536011</v>
      </c>
      <c r="CX8">
        <v>1.4415409564971924</v>
      </c>
      <c r="CY8">
        <v>0.2297852635383606</v>
      </c>
      <c r="CZ8">
        <v>1.3620842695236206</v>
      </c>
      <c r="DA8">
        <v>1.3620842695236206</v>
      </c>
      <c r="DB8">
        <v>0.76229245008992552</v>
      </c>
      <c r="DC8">
        <v>0.61745399236679077</v>
      </c>
      <c r="DD8">
        <v>0.26797160506248474</v>
      </c>
      <c r="DE8">
        <v>0.44292922718442579</v>
      </c>
      <c r="DF8">
        <v>0.93702530860900879</v>
      </c>
      <c r="DG8">
        <v>0.60591214895248413</v>
      </c>
      <c r="DH8">
        <v>0.65959721196906029</v>
      </c>
      <c r="DI8">
        <v>64.911716930458567</v>
      </c>
      <c r="DJ8">
        <v>21.643926001475741</v>
      </c>
      <c r="DK8">
        <v>1.4182208468460493E-2</v>
      </c>
      <c r="DL8">
        <v>86.569825140402756</v>
      </c>
      <c r="DM8">
        <v>0.62575800547847049</v>
      </c>
      <c r="DN8">
        <v>59.366090338209375</v>
      </c>
      <c r="DO8">
        <v>22.422101205208278</v>
      </c>
      <c r="DP8">
        <v>5.2917326221014758</v>
      </c>
      <c r="DQ8">
        <v>3.5111022137166187E-2</v>
      </c>
      <c r="DR8">
        <v>87.115035187656304</v>
      </c>
      <c r="DS8">
        <v>14.698507939212242</v>
      </c>
      <c r="DT8">
        <v>62.727642118609687</v>
      </c>
      <c r="DU8">
        <v>17.63550071626775</v>
      </c>
      <c r="DV8">
        <v>25.662016745463983</v>
      </c>
      <c r="DW8">
        <v>2.6052808878643637E-2</v>
      </c>
      <c r="DX8">
        <v>106.05121238922007</v>
      </c>
      <c r="DY8">
        <v>3.8943574803824835E-2</v>
      </c>
      <c r="DZ8">
        <v>1.7214706546876151</v>
      </c>
      <c r="EA8">
        <f t="shared" si="17"/>
        <v>0.77925548995269256</v>
      </c>
      <c r="EB8">
        <v>-0.39611618516065661</v>
      </c>
      <c r="EC8">
        <v>0.30559561640002836</v>
      </c>
      <c r="ED8">
        <v>5.5583943123752685E-2</v>
      </c>
      <c r="EE8">
        <v>-0.43514549899459354</v>
      </c>
      <c r="EF8">
        <v>0.3334363505538358</v>
      </c>
      <c r="EG8">
        <v>0.37769206423177409</v>
      </c>
      <c r="EH8">
        <v>0.28114400797851363</v>
      </c>
      <c r="EI8">
        <v>74.981919883957133</v>
      </c>
      <c r="EJ8">
        <v>68.146778808419981</v>
      </c>
      <c r="EK8">
        <v>59.148444138848753</v>
      </c>
      <c r="EL8">
        <v>25.001697723626759</v>
      </c>
      <c r="EM8">
        <v>25.73849755889826</v>
      </c>
      <c r="EN8">
        <v>16.629230650889163</v>
      </c>
      <c r="EO8">
        <v>23.106164085204419</v>
      </c>
      <c r="EP8">
        <v>12.203431303527186</v>
      </c>
      <c r="EQ8">
        <v>40.650224272435487</v>
      </c>
      <c r="ER8">
        <v>78.227086833133825</v>
      </c>
      <c r="ES8">
        <v>5.3406288837038796</v>
      </c>
      <c r="ET8">
        <v>118.87731110556931</v>
      </c>
      <c r="EU8">
        <v>0.52814613704493751</v>
      </c>
      <c r="EV8">
        <v>19.436984122802819</v>
      </c>
      <c r="EW8">
        <v>10.265568080262092</v>
      </c>
      <c r="EX8">
        <f t="shared" si="18"/>
        <v>4.4925552521634007</v>
      </c>
      <c r="EY8">
        <v>36.259926253004956</v>
      </c>
      <c r="EZ8">
        <v>10.218669901681093</v>
      </c>
      <c r="FA8">
        <f t="shared" si="19"/>
        <v>3.5483998017236829</v>
      </c>
      <c r="FB8">
        <v>46.478596154686045</v>
      </c>
      <c r="FC8">
        <v>78.014245809679366</v>
      </c>
      <c r="FD8">
        <v>21.985754190320637</v>
      </c>
      <c r="FE8">
        <f t="shared" si="20"/>
        <v>39.712918562441949</v>
      </c>
      <c r="FF8">
        <f t="shared" si="21"/>
        <v>39.621478033405268</v>
      </c>
      <c r="FG8">
        <f t="shared" si="22"/>
        <v>5.4320694127405638</v>
      </c>
      <c r="FH8">
        <f t="shared" si="23"/>
        <v>3.3615517804003119</v>
      </c>
      <c r="FI8">
        <f t="shared" si="24"/>
        <v>4.7866004889405289</v>
      </c>
      <c r="FJ8">
        <f t="shared" si="25"/>
        <v>4.7866004889405289</v>
      </c>
      <c r="FK8">
        <f t="shared" si="26"/>
        <v>-3.3615517804003119</v>
      </c>
      <c r="FL8">
        <f t="shared" si="27"/>
        <v>-5.6624105802647744</v>
      </c>
      <c r="FM8">
        <f t="shared" si="28"/>
        <v>21.347689251481398</v>
      </c>
      <c r="FN8">
        <f t="shared" si="0"/>
        <v>46.841717513089215</v>
      </c>
      <c r="FO8">
        <v>31.762275917913001</v>
      </c>
      <c r="FP8">
        <v>26.718534952146104</v>
      </c>
      <c r="FQ8">
        <v>0.79193920823709174</v>
      </c>
      <c r="FR8">
        <v>0.56471257279623144</v>
      </c>
      <c r="FS8">
        <v>0.59387971105441295</v>
      </c>
      <c r="FT8">
        <v>1.7123874309751976</v>
      </c>
      <c r="FU8">
        <v>1.3987722916171075</v>
      </c>
      <c r="FV8">
        <v>1.2835805566357901</v>
      </c>
      <c r="FW8">
        <v>46.321826377228028</v>
      </c>
      <c r="FX8">
        <v>65.80489254477169</v>
      </c>
      <c r="FZ8">
        <v>70.227444168458433</v>
      </c>
      <c r="GB8">
        <f t="shared" si="1"/>
        <v>137.75420434540388</v>
      </c>
      <c r="GC8">
        <f t="shared" si="29"/>
        <v>87.130534400000002</v>
      </c>
      <c r="GD8">
        <f t="shared" si="2"/>
        <v>89.671676190476219</v>
      </c>
      <c r="GE8">
        <f t="shared" si="3"/>
        <v>1.5709515230023856</v>
      </c>
      <c r="GF8">
        <f t="shared" si="4"/>
        <v>1.841379973269522</v>
      </c>
      <c r="GG8">
        <f t="shared" si="5"/>
        <v>1.6075766816660606</v>
      </c>
      <c r="GI8">
        <f t="shared" si="6"/>
        <v>59.054054054054049</v>
      </c>
      <c r="GJ8">
        <f t="shared" si="7"/>
        <v>59.054054054054049</v>
      </c>
      <c r="GK8">
        <f t="shared" si="8"/>
        <v>61.078514765637578</v>
      </c>
      <c r="GL8">
        <f t="shared" si="30"/>
        <v>45.574095880485402</v>
      </c>
      <c r="GM8">
        <f t="shared" si="31"/>
        <v>54.425904119514598</v>
      </c>
      <c r="GN8">
        <f t="shared" si="32"/>
        <v>63.164303160776051</v>
      </c>
      <c r="GO8">
        <f t="shared" si="9"/>
        <v>28.69565217391305</v>
      </c>
      <c r="GP8">
        <f t="shared" si="33"/>
        <v>40.602657217269389</v>
      </c>
      <c r="GQ8">
        <f t="shared" si="34"/>
        <v>1.3786449498729256</v>
      </c>
      <c r="GS8">
        <f t="shared" si="35"/>
        <v>110.28555641071181</v>
      </c>
      <c r="GT8" s="23">
        <f t="shared" si="36"/>
        <v>180.22712793265336</v>
      </c>
      <c r="GU8">
        <v>35.9</v>
      </c>
      <c r="GV8">
        <v>40.5</v>
      </c>
      <c r="GW8">
        <v>3.2199999999999998E-3</v>
      </c>
      <c r="GX8">
        <v>76.403220000000005</v>
      </c>
      <c r="GY8">
        <v>0.14165</v>
      </c>
      <c r="GZ8">
        <v>45</v>
      </c>
      <c r="HA8">
        <v>87</v>
      </c>
      <c r="HB8">
        <v>2.1100000000000003</v>
      </c>
      <c r="HC8">
        <v>1.4000000000000002E-2</v>
      </c>
      <c r="HD8">
        <v>134.124</v>
      </c>
      <c r="HE8">
        <v>9.2900000000000009</v>
      </c>
      <c r="HF8">
        <v>54.6</v>
      </c>
      <c r="HG8">
        <v>96.3</v>
      </c>
      <c r="HH8">
        <v>23.64</v>
      </c>
      <c r="HI8">
        <v>2.4E-2</v>
      </c>
      <c r="HJ8">
        <v>174.56400000000002</v>
      </c>
      <c r="HK8">
        <v>48.4</v>
      </c>
      <c r="HL8">
        <v>58.9</v>
      </c>
      <c r="HM8">
        <v>118.7</v>
      </c>
      <c r="HN8">
        <v>107.97617728531854</v>
      </c>
      <c r="HO8">
        <v>11.4</v>
      </c>
      <c r="HP8">
        <v>233.1</v>
      </c>
      <c r="HQ8">
        <v>-3.3999999999999986</v>
      </c>
      <c r="HR8">
        <v>28.1</v>
      </c>
      <c r="HS8">
        <v>24.700000000000003</v>
      </c>
      <c r="HT8">
        <v>98.975999999999999</v>
      </c>
      <c r="HU8">
        <v>42.460746460746464</v>
      </c>
      <c r="HV8">
        <v>0.77689458584785465</v>
      </c>
      <c r="HW8">
        <v>0.25904489547014237</v>
      </c>
      <c r="HX8">
        <v>1.697394784106E-4</v>
      </c>
      <c r="HY8">
        <v>1.0361092207964075</v>
      </c>
      <c r="HZ8">
        <v>8.093353800296783E-3</v>
      </c>
      <c r="IA8">
        <v>0.72198189496994014</v>
      </c>
      <c r="IB8">
        <v>0.27268683224916462</v>
      </c>
      <c r="IC8">
        <v>6.435551211833955E-2</v>
      </c>
      <c r="ID8">
        <v>4.2700339794158942E-4</v>
      </c>
      <c r="IE8">
        <v>1.0594512427353859</v>
      </c>
      <c r="IF8">
        <v>0.18443099821805956</v>
      </c>
      <c r="IG8">
        <v>0.78708136224746705</v>
      </c>
      <c r="IH8">
        <v>0.22128320878744123</v>
      </c>
      <c r="II8">
        <v>0.32199672131538393</v>
      </c>
      <c r="IJ8">
        <v>3.2690022468566897E-4</v>
      </c>
      <c r="IK8">
        <v>1.3306881925749776</v>
      </c>
      <c r="IL8">
        <v>0.29884773230552669</v>
      </c>
      <c r="IM8">
        <v>0.15783527538180353</v>
      </c>
      <c r="IN8">
        <v>0.52575699266791343</v>
      </c>
      <c r="IO8">
        <v>1.0117641084319666</v>
      </c>
      <c r="IP8">
        <v>6.9073984980583189E-2</v>
      </c>
      <c r="IQ8">
        <v>1.5375211010998795</v>
      </c>
      <c r="IR8">
        <v>0.42313416266441345</v>
      </c>
      <c r="IS8">
        <v>0.11485155686736109</v>
      </c>
      <c r="IT8">
        <v>0.53798571953177454</v>
      </c>
      <c r="IU8">
        <v>78.651560311429847</v>
      </c>
      <c r="IV8">
        <v>0.14602578310283129</v>
      </c>
      <c r="IW8">
        <v>0.47806985836449356</v>
      </c>
      <c r="IX8">
        <v>31.093547790823944</v>
      </c>
      <c r="IY8">
        <f t="shared" si="37"/>
        <v>0.50141188030347195</v>
      </c>
      <c r="IZ8">
        <f t="shared" si="38"/>
        <v>32.611707243873433</v>
      </c>
      <c r="JA8">
        <f t="shared" si="39"/>
        <v>0.20683290852490188</v>
      </c>
      <c r="JB8">
        <f t="shared" si="40"/>
        <v>13.45236227177254</v>
      </c>
      <c r="JC8">
        <f t="shared" si="41"/>
        <v>0.29457897177857006</v>
      </c>
      <c r="JD8">
        <f t="shared" si="42"/>
        <v>49.558180224495288</v>
      </c>
      <c r="JE8">
        <f t="shared" si="10"/>
        <v>151.60767538946283</v>
      </c>
    </row>
    <row r="9" spans="1:265" x14ac:dyDescent="0.2">
      <c r="A9" s="6">
        <v>2016</v>
      </c>
      <c r="B9">
        <v>108</v>
      </c>
      <c r="C9">
        <v>1</v>
      </c>
      <c r="D9" t="s">
        <v>113</v>
      </c>
      <c r="E9">
        <v>1946</v>
      </c>
      <c r="F9" t="s">
        <v>118</v>
      </c>
      <c r="G9">
        <v>4</v>
      </c>
      <c r="H9">
        <v>33</v>
      </c>
      <c r="I9">
        <v>286.8</v>
      </c>
      <c r="J9">
        <v>10</v>
      </c>
      <c r="K9">
        <v>1</v>
      </c>
      <c r="L9">
        <v>13.3</v>
      </c>
      <c r="M9">
        <v>12.5</v>
      </c>
      <c r="N9" s="2">
        <v>8.6999999999999993</v>
      </c>
      <c r="O9">
        <f t="shared" si="11"/>
        <v>0.80000000000000071</v>
      </c>
      <c r="P9" s="2">
        <f t="shared" si="11"/>
        <v>3.8000000000000007</v>
      </c>
      <c r="Q9" s="2">
        <f t="shared" si="12"/>
        <v>4.6000000000000014</v>
      </c>
      <c r="R9" s="2"/>
      <c r="S9">
        <v>7.2219999999999995</v>
      </c>
      <c r="T9">
        <v>5.4859999999999998</v>
      </c>
      <c r="U9">
        <v>6.1199999999999992</v>
      </c>
      <c r="V9">
        <v>5.6639999999999997</v>
      </c>
      <c r="W9">
        <v>5</v>
      </c>
      <c r="X9">
        <v>5.8840000000000003</v>
      </c>
      <c r="Y9">
        <v>17.2</v>
      </c>
      <c r="Z9">
        <v>48.6</v>
      </c>
      <c r="AA9">
        <v>837.2</v>
      </c>
      <c r="AB9">
        <v>0</v>
      </c>
      <c r="AC9">
        <v>62</v>
      </c>
      <c r="AD9">
        <v>50.9</v>
      </c>
      <c r="AE9">
        <v>54.8</v>
      </c>
      <c r="AF9">
        <v>59.1</v>
      </c>
      <c r="AG9">
        <v>35.799999999999997</v>
      </c>
      <c r="AH9">
        <v>113.65198791505867</v>
      </c>
      <c r="AI9">
        <v>7139.8451847998158</v>
      </c>
      <c r="AJ9">
        <v>234.08381455004817</v>
      </c>
      <c r="AK9">
        <v>10</v>
      </c>
      <c r="AL9">
        <v>431.5</v>
      </c>
      <c r="AM9">
        <v>479.44444444444446</v>
      </c>
      <c r="AN9">
        <v>9442.9325451484656</v>
      </c>
      <c r="AO9">
        <f>AN9/$AN$9</f>
        <v>1</v>
      </c>
      <c r="AP9">
        <v>2877.0442156268928</v>
      </c>
      <c r="AQ9">
        <v>3339.2840065032356</v>
      </c>
      <c r="AR9">
        <v>0.93005833784946912</v>
      </c>
      <c r="AS9">
        <v>6217.2582804679778</v>
      </c>
      <c r="AT9">
        <v>14.627498485766202</v>
      </c>
      <c r="AU9">
        <v>3949.9585578118531</v>
      </c>
      <c r="AV9">
        <v>6815.2973476999596</v>
      </c>
      <c r="AW9">
        <v>118.9844073767095</v>
      </c>
      <c r="AX9">
        <v>16.593063613758808</v>
      </c>
      <c r="AY9">
        <v>10900.83337650228</v>
      </c>
      <c r="AZ9">
        <v>938.11515748031513</v>
      </c>
      <c r="BA9">
        <v>4897.7131447085858</v>
      </c>
      <c r="BB9">
        <v>7903.8415652588883</v>
      </c>
      <c r="BC9">
        <v>2213.3895942433032</v>
      </c>
      <c r="BD9">
        <v>24.645543708950257</v>
      </c>
      <c r="BE9">
        <v>15039.589847919728</v>
      </c>
      <c r="BF9">
        <v>425.77955418493656</v>
      </c>
      <c r="BG9">
        <v>295.6254622441034</v>
      </c>
      <c r="BH9">
        <f t="shared" si="13"/>
        <v>352.89326269807003</v>
      </c>
      <c r="BI9">
        <v>97.537667471360024</v>
      </c>
      <c r="BJ9">
        <v>67.696756206909484</v>
      </c>
      <c r="BK9">
        <v>316.0012128360658</v>
      </c>
      <c r="BL9">
        <v>77.753158397066343</v>
      </c>
      <c r="BM9">
        <v>1.1606648199445984</v>
      </c>
      <c r="BN9">
        <v>1.7254098360655739</v>
      </c>
      <c r="BO9">
        <v>1.6137820512820513</v>
      </c>
      <c r="BP9">
        <v>46.27512781100571</v>
      </c>
      <c r="BQ9">
        <v>36.2353814739187</v>
      </c>
      <c r="BR9">
        <v>32.56547016397549</v>
      </c>
      <c r="BS9">
        <v>53.709912888674218</v>
      </c>
      <c r="BT9">
        <v>62.520883608687583</v>
      </c>
      <c r="BU9">
        <v>52.553571242184816</v>
      </c>
      <c r="BV9">
        <v>4257.5372979693329</v>
      </c>
      <c r="BW9">
        <v>5495.9464359718195</v>
      </c>
      <c r="BX9">
        <v>11149.729330708662</v>
      </c>
      <c r="BY9">
        <v>8175.6991732887127</v>
      </c>
      <c r="BZ9">
        <v>1396.2455967675096</v>
      </c>
      <c r="CA9">
        <v>19757.88696643183</v>
      </c>
      <c r="CB9">
        <v>1.290874524714829</v>
      </c>
      <c r="CC9">
        <v>21.548545678000821</v>
      </c>
      <c r="CD9">
        <v>27.816468660385084</v>
      </c>
      <c r="CE9">
        <v>-307.57874015747984</v>
      </c>
      <c r="CF9">
        <v>1319.3509117281401</v>
      </c>
      <c r="CG9">
        <v>-384.47342519684935</v>
      </c>
      <c r="CH9">
        <f t="shared" si="14"/>
        <v>640.17584673925285</v>
      </c>
      <c r="CI9">
        <f t="shared" si="15"/>
        <v>2407.8951292870688</v>
      </c>
      <c r="CJ9">
        <f t="shared" si="16"/>
        <v>3048.0709760263217</v>
      </c>
      <c r="CK9">
        <v>8857.0535899295501</v>
      </c>
      <c r="CL9">
        <v>44.827939369111022</v>
      </c>
      <c r="CM9">
        <v>2.9583137035369873</v>
      </c>
      <c r="CN9">
        <v>2.0954833030700684</v>
      </c>
      <c r="CO9">
        <v>7.2782282829999998</v>
      </c>
      <c r="CP9">
        <v>2.4955344760647189</v>
      </c>
      <c r="CQ9">
        <v>5.8231296539306641</v>
      </c>
      <c r="CR9">
        <v>2.3507523536682129</v>
      </c>
      <c r="CS9">
        <v>1.1804606914520264</v>
      </c>
      <c r="CT9">
        <v>3.5625216960906982</v>
      </c>
      <c r="CU9">
        <v>3.5625216960906982</v>
      </c>
      <c r="CV9">
        <v>1.6341468640818368</v>
      </c>
      <c r="CW9">
        <v>2.361497163772583</v>
      </c>
      <c r="CX9">
        <v>2.4541137218475342</v>
      </c>
      <c r="CY9">
        <v>0.89682948589324951</v>
      </c>
      <c r="CZ9">
        <v>1.8294131755828857</v>
      </c>
      <c r="DA9">
        <v>1.8294131755828857</v>
      </c>
      <c r="DB9">
        <v>1.5427438118368528</v>
      </c>
      <c r="DC9">
        <v>1.0709043741226196</v>
      </c>
      <c r="DD9">
        <v>0.9240071177482605</v>
      </c>
      <c r="DE9">
        <v>0.93261533627276416</v>
      </c>
      <c r="DF9">
        <v>1.474498987197876</v>
      </c>
      <c r="DG9">
        <v>0.54481792449951172</v>
      </c>
      <c r="DH9">
        <v>1.1364306698335596</v>
      </c>
      <c r="DI9">
        <v>85.1119932877086</v>
      </c>
      <c r="DJ9">
        <v>69.974138798364521</v>
      </c>
      <c r="DK9">
        <v>6.7691768993759754E-2</v>
      </c>
      <c r="DL9">
        <v>155.15382385506689</v>
      </c>
      <c r="DM9">
        <v>0.85177820195291054</v>
      </c>
      <c r="DN9">
        <v>92.853743766681134</v>
      </c>
      <c r="DO9">
        <v>80.451906195170551</v>
      </c>
      <c r="DP9">
        <v>4.2388453277602167</v>
      </c>
      <c r="DQ9">
        <v>0.59113149128628872</v>
      </c>
      <c r="DR9">
        <v>178.13562678089821</v>
      </c>
      <c r="DS9">
        <v>22.153562836818342</v>
      </c>
      <c r="DT9">
        <v>120.19545034102379</v>
      </c>
      <c r="DU9">
        <v>70.883981675528247</v>
      </c>
      <c r="DV9">
        <v>40.492040864067562</v>
      </c>
      <c r="DW9">
        <v>0.45086882380557497</v>
      </c>
      <c r="DX9">
        <v>232.02234170442514</v>
      </c>
      <c r="DY9">
        <v>2.0892548114392109</v>
      </c>
      <c r="DZ9">
        <v>3.8490510659662101</v>
      </c>
      <c r="EA9">
        <f t="shared" si="17"/>
        <v>3.0747407139743301</v>
      </c>
      <c r="EB9">
        <v>0.70379549808841224</v>
      </c>
      <c r="EC9">
        <v>1.9529790410244752</v>
      </c>
      <c r="ED9">
        <v>0.95252430880054817</v>
      </c>
      <c r="EE9">
        <v>-0.68342317997445023</v>
      </c>
      <c r="EF9">
        <v>0.82214193435497651</v>
      </c>
      <c r="EG9">
        <v>0.86643686007240173</v>
      </c>
      <c r="EH9">
        <v>0.58973930772265604</v>
      </c>
      <c r="EI9">
        <v>54.85652314132706</v>
      </c>
      <c r="EJ9">
        <v>52.125307803187859</v>
      </c>
      <c r="EK9">
        <v>51.803395077419566</v>
      </c>
      <c r="EL9">
        <v>45.099848047399163</v>
      </c>
      <c r="EM9">
        <v>45.163288023301554</v>
      </c>
      <c r="EN9">
        <v>30.550498350640666</v>
      </c>
      <c r="EO9">
        <v>45.594153153855579</v>
      </c>
      <c r="EP9">
        <v>50.78293625601146</v>
      </c>
      <c r="EQ9">
        <v>103.98408569109161</v>
      </c>
      <c r="ER9">
        <v>120.55060150648718</v>
      </c>
      <c r="ES9">
        <v>7.6069962812245668</v>
      </c>
      <c r="ET9">
        <v>224.53468719757879</v>
      </c>
      <c r="EU9">
        <v>1.1138036950625345</v>
      </c>
      <c r="EV9">
        <v>20.306062160335657</v>
      </c>
      <c r="EW9">
        <v>22.616967066351371</v>
      </c>
      <c r="EX9">
        <f t="shared" si="18"/>
        <v>3.3878935928197178</v>
      </c>
      <c r="EY9">
        <v>47.259590612825555</v>
      </c>
      <c r="EZ9">
        <v>29.668969939159091</v>
      </c>
      <c r="FA9">
        <f t="shared" si="19"/>
        <v>1.592896238384373</v>
      </c>
      <c r="FB9">
        <v>76.928560551984646</v>
      </c>
      <c r="FC9">
        <v>61.433088405300104</v>
      </c>
      <c r="FD9">
        <v>38.566911594699889</v>
      </c>
      <c r="FE9">
        <f t="shared" si="20"/>
        <v>87.095346325460426</v>
      </c>
      <c r="FF9">
        <f t="shared" si="21"/>
        <v>74.6012971871682</v>
      </c>
      <c r="FG9">
        <f t="shared" si="22"/>
        <v>20.101045419516787</v>
      </c>
      <c r="FH9">
        <f t="shared" si="23"/>
        <v>27.341706574342645</v>
      </c>
      <c r="FI9">
        <f t="shared" si="24"/>
        <v>9.5679245196423039</v>
      </c>
      <c r="FJ9">
        <f t="shared" si="25"/>
        <v>9.5679245196423039</v>
      </c>
      <c r="FK9">
        <f t="shared" si="26"/>
        <v>-27.341706574342652</v>
      </c>
      <c r="FL9">
        <f t="shared" si="27"/>
        <v>-29.445992660291338</v>
      </c>
      <c r="FM9">
        <f t="shared" si="28"/>
        <v>11.892725694318797</v>
      </c>
      <c r="FN9">
        <f t="shared" si="0"/>
        <v>32.248927210020582</v>
      </c>
      <c r="FO9">
        <v>46.399060416680584</v>
      </c>
      <c r="FP9">
        <v>20.664540074314591</v>
      </c>
      <c r="FQ9">
        <v>1.443165883268783</v>
      </c>
      <c r="FR9">
        <v>1.1632478468214615</v>
      </c>
      <c r="FS9">
        <v>1.2370641272367464</v>
      </c>
      <c r="FT9">
        <v>1.7292083363364383</v>
      </c>
      <c r="FU9">
        <v>1.404814002920437</v>
      </c>
      <c r="FV9">
        <v>1.2471009205342563</v>
      </c>
      <c r="FW9">
        <v>41.379420720338302</v>
      </c>
      <c r="FX9">
        <v>53.68907718049325</v>
      </c>
      <c r="FY9">
        <v>13.228720814387268</v>
      </c>
      <c r="FZ9">
        <v>36.411742325115782</v>
      </c>
      <c r="GA9">
        <v>41.035658060789409</v>
      </c>
      <c r="GB9">
        <f t="shared" si="1"/>
        <v>251.02151578947365</v>
      </c>
      <c r="GC9">
        <f t="shared" si="29"/>
        <v>154.93833442622946</v>
      </c>
      <c r="GD9">
        <f t="shared" si="2"/>
        <v>115.64580923076923</v>
      </c>
      <c r="GE9">
        <f t="shared" si="3"/>
        <v>1.1785100150610441</v>
      </c>
      <c r="GF9">
        <f t="shared" si="4"/>
        <v>1.5172180354032865</v>
      </c>
      <c r="GG9">
        <f t="shared" si="5"/>
        <v>2.1220948153429342</v>
      </c>
      <c r="GH9">
        <f>AN9/220</f>
        <v>42.922420659765756</v>
      </c>
      <c r="GI9">
        <f t="shared" si="6"/>
        <v>57.267611615437694</v>
      </c>
      <c r="GJ9">
        <f t="shared" si="7"/>
        <v>51.540850453893924</v>
      </c>
      <c r="GK9">
        <f t="shared" si="8"/>
        <v>50.89680684451173</v>
      </c>
      <c r="GL9">
        <f t="shared" si="30"/>
        <v>36.877895555618409</v>
      </c>
      <c r="GM9">
        <f t="shared" si="31"/>
        <v>63.122104444381591</v>
      </c>
      <c r="GN9">
        <f t="shared" si="32"/>
        <v>62.066656412955844</v>
      </c>
      <c r="GO9">
        <f t="shared" si="9"/>
        <v>34.58646616541354</v>
      </c>
      <c r="GP9">
        <f t="shared" si="33"/>
        <v>38.489281543886541</v>
      </c>
      <c r="GQ9">
        <f t="shared" si="34"/>
        <v>1.0661482906556035</v>
      </c>
      <c r="GR9">
        <v>32.237135797336315</v>
      </c>
      <c r="GS9">
        <f t="shared" si="35"/>
        <v>109.0083337650228</v>
      </c>
      <c r="GT9" s="23">
        <f t="shared" si="36"/>
        <v>197.57886966431829</v>
      </c>
      <c r="GU9">
        <v>36.1</v>
      </c>
      <c r="GV9">
        <v>41.9</v>
      </c>
      <c r="GW9">
        <v>1.167E-2</v>
      </c>
      <c r="GX9">
        <v>78.011670000000009</v>
      </c>
      <c r="GY9">
        <v>0.18353999999999998</v>
      </c>
      <c r="GZ9">
        <v>48.8</v>
      </c>
      <c r="HA9">
        <v>84.2</v>
      </c>
      <c r="HB9">
        <v>1.47</v>
      </c>
      <c r="HC9">
        <v>0.20499999999999999</v>
      </c>
      <c r="HD9">
        <v>134.67500000000001</v>
      </c>
      <c r="HE9">
        <v>11.59</v>
      </c>
      <c r="HF9">
        <v>62.4</v>
      </c>
      <c r="HG9">
        <v>100.7</v>
      </c>
      <c r="HH9">
        <v>28.2</v>
      </c>
      <c r="HI9">
        <v>0.314</v>
      </c>
      <c r="HJ9">
        <v>191.614</v>
      </c>
      <c r="HK9">
        <v>52.6</v>
      </c>
      <c r="HL9">
        <v>67.900000000000006</v>
      </c>
      <c r="HM9">
        <v>137.75</v>
      </c>
      <c r="HN9">
        <v>101.0071659783458</v>
      </c>
      <c r="HO9">
        <v>17.25</v>
      </c>
      <c r="HP9">
        <v>244.1</v>
      </c>
      <c r="HQ9">
        <v>-3.8000000000000043</v>
      </c>
      <c r="HR9">
        <v>16.299999999999997</v>
      </c>
      <c r="HS9">
        <v>12.5</v>
      </c>
      <c r="HT9">
        <v>109.42499999999998</v>
      </c>
      <c r="HU9">
        <v>44.827939369111014</v>
      </c>
      <c r="HV9">
        <v>1.0679512469768524</v>
      </c>
      <c r="HW9">
        <v>0.87800750398635863</v>
      </c>
      <c r="HX9">
        <v>8.4936924062609998E-4</v>
      </c>
      <c r="HY9">
        <v>1.9468081202038376</v>
      </c>
      <c r="HZ9">
        <v>1.0687772166824341E-2</v>
      </c>
      <c r="IA9">
        <v>1.1471671485900878</v>
      </c>
      <c r="IB9">
        <v>0.9939479022026062</v>
      </c>
      <c r="IC9">
        <v>5.2369068932533257E-2</v>
      </c>
      <c r="ID9">
        <v>7.3031694769859308E-3</v>
      </c>
      <c r="IE9">
        <v>2.2007872892022138</v>
      </c>
      <c r="IF9">
        <v>0.27369752128124236</v>
      </c>
      <c r="IG9">
        <v>1.5313669624328614</v>
      </c>
      <c r="IH9">
        <v>0.90310729229450226</v>
      </c>
      <c r="II9">
        <v>0.51589451551437371</v>
      </c>
      <c r="IJ9">
        <v>5.7443573713302611E-3</v>
      </c>
      <c r="IK9">
        <v>2.9561131276130674</v>
      </c>
      <c r="IL9">
        <v>0.563295700788498</v>
      </c>
      <c r="IM9">
        <v>0.62740083295106897</v>
      </c>
      <c r="IN9">
        <v>1.2846776257157326</v>
      </c>
      <c r="IO9">
        <v>1.4893496393479864</v>
      </c>
      <c r="IP9">
        <v>9.3981091976165776E-2</v>
      </c>
      <c r="IQ9">
        <v>2.7740272650637188</v>
      </c>
      <c r="IR9">
        <v>0.58387144780158984</v>
      </c>
      <c r="IS9">
        <v>0.36654706925153724</v>
      </c>
      <c r="IT9">
        <v>0.95041851705312719</v>
      </c>
      <c r="IU9">
        <v>61.433088405300097</v>
      </c>
      <c r="IV9">
        <v>0.59666065758125497</v>
      </c>
      <c r="IW9">
        <v>0.57323997586150499</v>
      </c>
      <c r="IX9">
        <v>20.664540074314584</v>
      </c>
      <c r="IY9">
        <f t="shared" si="37"/>
        <v>0.82721914485988113</v>
      </c>
      <c r="IZ9">
        <f t="shared" si="38"/>
        <v>29.820151924169359</v>
      </c>
      <c r="JA9">
        <f t="shared" si="39"/>
        <v>-0.18208586254934866</v>
      </c>
      <c r="JB9">
        <f t="shared" si="40"/>
        <v>-6.563953600692753</v>
      </c>
      <c r="JC9">
        <f t="shared" si="41"/>
        <v>1.0093050074092298</v>
      </c>
      <c r="JD9">
        <f t="shared" si="42"/>
        <v>55.54230672268632</v>
      </c>
      <c r="JE9">
        <f>CA9/ET9</f>
        <v>87.99480923428959</v>
      </c>
    </row>
    <row r="10" spans="1:265" x14ac:dyDescent="0.2">
      <c r="A10" s="6">
        <v>2016</v>
      </c>
      <c r="B10">
        <v>109</v>
      </c>
      <c r="C10">
        <v>1</v>
      </c>
      <c r="D10" t="s">
        <v>115</v>
      </c>
      <c r="E10">
        <v>1958</v>
      </c>
      <c r="F10" t="s">
        <v>118</v>
      </c>
      <c r="G10">
        <v>4</v>
      </c>
      <c r="H10">
        <v>32.5</v>
      </c>
      <c r="I10">
        <v>278</v>
      </c>
      <c r="J10">
        <v>10</v>
      </c>
      <c r="K10">
        <v>1</v>
      </c>
      <c r="L10">
        <v>12</v>
      </c>
      <c r="M10">
        <v>11.2</v>
      </c>
      <c r="N10" s="2">
        <v>6.4</v>
      </c>
      <c r="O10">
        <f t="shared" si="11"/>
        <v>0.80000000000000071</v>
      </c>
      <c r="P10" s="2">
        <f t="shared" si="11"/>
        <v>4.7999999999999989</v>
      </c>
      <c r="Q10" s="2">
        <f t="shared" si="12"/>
        <v>5.6</v>
      </c>
      <c r="R10" s="2"/>
      <c r="S10">
        <v>6.3819999999999997</v>
      </c>
      <c r="T10">
        <v>5.7360000000000007</v>
      </c>
      <c r="U10">
        <v>2.8460000000000001</v>
      </c>
      <c r="V10">
        <v>4.3920000000000003</v>
      </c>
      <c r="W10">
        <v>4.0760000000000005</v>
      </c>
      <c r="X10">
        <v>3.7320000000000002</v>
      </c>
      <c r="Y10">
        <v>16</v>
      </c>
      <c r="Z10">
        <v>51</v>
      </c>
      <c r="AA10">
        <v>818</v>
      </c>
      <c r="AB10">
        <v>0</v>
      </c>
      <c r="AC10">
        <v>62</v>
      </c>
      <c r="AD10">
        <v>51.9</v>
      </c>
      <c r="AE10">
        <v>53.8</v>
      </c>
      <c r="AF10">
        <v>49.9</v>
      </c>
      <c r="AG10">
        <v>26.2</v>
      </c>
      <c r="AH10">
        <v>114.34241808070473</v>
      </c>
      <c r="AI10">
        <v>7183.2193886660334</v>
      </c>
      <c r="AJ10">
        <v>218.29590337973073</v>
      </c>
      <c r="AK10">
        <v>10</v>
      </c>
      <c r="AL10">
        <v>390.3</v>
      </c>
      <c r="AM10">
        <v>433.66666666666669</v>
      </c>
      <c r="AN10">
        <v>8222.1827005535197</v>
      </c>
      <c r="AO10">
        <f>AN10/$AN$10</f>
        <v>1</v>
      </c>
      <c r="AP10">
        <v>2660.776852654184</v>
      </c>
      <c r="AQ10">
        <v>3084.6174132539654</v>
      </c>
      <c r="AR10">
        <v>0.49526554396011502</v>
      </c>
      <c r="AS10">
        <v>5745.8895314521087</v>
      </c>
      <c r="AT10">
        <v>26.803058951512639</v>
      </c>
      <c r="AU10">
        <v>3901.393493576461</v>
      </c>
      <c r="AV10">
        <v>6167.7631578947376</v>
      </c>
      <c r="AW10">
        <v>149.41851429755494</v>
      </c>
      <c r="AX10">
        <v>28.815271446332371</v>
      </c>
      <c r="AY10">
        <v>10247.390437215086</v>
      </c>
      <c r="AZ10">
        <v>1074.0973373394115</v>
      </c>
      <c r="BA10">
        <v>5086.0867271973775</v>
      </c>
      <c r="BB10">
        <v>8500.3579098067275</v>
      </c>
      <c r="BC10">
        <v>2520.2815557146268</v>
      </c>
      <c r="BD10">
        <v>15.776287533436308</v>
      </c>
      <c r="BE10">
        <v>16122.502480252169</v>
      </c>
      <c r="BF10">
        <v>409.22735506936164</v>
      </c>
      <c r="BG10">
        <v>419.65086021693452</v>
      </c>
      <c r="BH10">
        <f t="shared" si="13"/>
        <v>415.0645179520024</v>
      </c>
      <c r="BI10">
        <v>112.78333099293427</v>
      </c>
      <c r="BJ10">
        <v>84.620945258636894</v>
      </c>
      <c r="BK10">
        <v>280.28597678552472</v>
      </c>
      <c r="BL10">
        <v>166.61391085085643</v>
      </c>
      <c r="BM10">
        <v>1.1592920353982301</v>
      </c>
      <c r="BN10">
        <v>1.5809128630705396</v>
      </c>
      <c r="BO10">
        <v>1.6712962962962963</v>
      </c>
      <c r="BP10">
        <v>46.307483603530905</v>
      </c>
      <c r="BQ10">
        <v>38.072068371747676</v>
      </c>
      <c r="BR10">
        <v>31.546509193762745</v>
      </c>
      <c r="BS10">
        <v>53.6838969209075</v>
      </c>
      <c r="BT10">
        <v>60.188622612596951</v>
      </c>
      <c r="BU10">
        <v>52.723563976612731</v>
      </c>
      <c r="BV10">
        <v>3676.3231421199685</v>
      </c>
      <c r="BW10">
        <v>5857.0511877865865</v>
      </c>
      <c r="BX10">
        <v>10765.77811050359</v>
      </c>
      <c r="BY10">
        <v>7118.7729009121376</v>
      </c>
      <c r="BZ10">
        <v>1232.4037805970349</v>
      </c>
      <c r="CA10">
        <v>18406.681550205209</v>
      </c>
      <c r="CB10">
        <v>1.5931818181818183</v>
      </c>
      <c r="CC10">
        <v>19.972764412165226</v>
      </c>
      <c r="CD10">
        <v>31.820245120290508</v>
      </c>
      <c r="CE10">
        <v>225.07035145649252</v>
      </c>
      <c r="CF10">
        <v>310.71197010815104</v>
      </c>
      <c r="CG10">
        <v>-696.6214590323907</v>
      </c>
      <c r="CH10">
        <f t="shared" si="14"/>
        <v>1409.7635850774091</v>
      </c>
      <c r="CI10">
        <f t="shared" si="15"/>
        <v>2643.306722020141</v>
      </c>
      <c r="CJ10">
        <f t="shared" si="16"/>
        <v>4053.0703070975501</v>
      </c>
      <c r="CK10">
        <v>8159.2911129901222</v>
      </c>
      <c r="CL10">
        <v>44.327876758965054</v>
      </c>
      <c r="CM10">
        <v>2.531069278717041</v>
      </c>
      <c r="CN10">
        <v>1.6064145565032959</v>
      </c>
      <c r="CO10">
        <v>7.5109829899999996</v>
      </c>
      <c r="CP10">
        <v>2.0351078332148438</v>
      </c>
      <c r="CQ10">
        <v>4.9951791763305664</v>
      </c>
      <c r="CR10">
        <v>2.5766391754150391</v>
      </c>
      <c r="CS10">
        <v>1.2326396703720093</v>
      </c>
      <c r="CT10">
        <v>3.2540881633758545</v>
      </c>
      <c r="CU10">
        <v>3.2540881633758545</v>
      </c>
      <c r="CV10">
        <v>1.7794873167335874</v>
      </c>
      <c r="CW10">
        <v>2.1612389087677002</v>
      </c>
      <c r="CX10">
        <v>2.3146674633026123</v>
      </c>
      <c r="CY10">
        <v>0.70090997219085693</v>
      </c>
      <c r="CZ10">
        <v>1.7441980838775635</v>
      </c>
      <c r="DA10">
        <v>1.7441980838775635</v>
      </c>
      <c r="DB10">
        <v>1.3741025840799521</v>
      </c>
      <c r="DC10">
        <v>0.90490937232971191</v>
      </c>
      <c r="DD10">
        <v>0.80241703987121582</v>
      </c>
      <c r="DE10">
        <v>0.79306550368487394</v>
      </c>
      <c r="DF10">
        <v>1.5918384790420532</v>
      </c>
      <c r="DG10">
        <v>0.41498598456382751</v>
      </c>
      <c r="DH10">
        <v>1.0794940854930128</v>
      </c>
      <c r="DI10">
        <v>67.346105492744243</v>
      </c>
      <c r="DJ10">
        <v>49.551743138947131</v>
      </c>
      <c r="DK10">
        <v>3.7199310762175211E-2</v>
      </c>
      <c r="DL10">
        <v>116.93504794245355</v>
      </c>
      <c r="DM10">
        <v>1.3388608193655651</v>
      </c>
      <c r="DN10">
        <v>100.52483314258451</v>
      </c>
      <c r="DO10">
        <v>76.026295458799922</v>
      </c>
      <c r="DP10">
        <v>4.8622101876487944</v>
      </c>
      <c r="DQ10">
        <v>0.93767433737972417</v>
      </c>
      <c r="DR10">
        <v>182.35101312641297</v>
      </c>
      <c r="DS10">
        <v>23.213809572617219</v>
      </c>
      <c r="DT10">
        <v>117.72599462979039</v>
      </c>
      <c r="DU10">
        <v>59.57985626174964</v>
      </c>
      <c r="DV10">
        <v>43.958702603094167</v>
      </c>
      <c r="DW10">
        <v>0.27516970486521103</v>
      </c>
      <c r="DX10">
        <v>221.53972319949943</v>
      </c>
      <c r="DY10">
        <v>5.9469059258144918</v>
      </c>
      <c r="DZ10">
        <v>2.7991935766490337</v>
      </c>
      <c r="EA10">
        <f t="shared" si="17"/>
        <v>4.1841870102818355</v>
      </c>
      <c r="EB10">
        <v>3.0162479681672973</v>
      </c>
      <c r="EC10">
        <v>1.2286543919432771</v>
      </c>
      <c r="ED10">
        <v>2.4067774836229812</v>
      </c>
      <c r="EE10">
        <v>-1.174745656932163</v>
      </c>
      <c r="EF10">
        <v>0.7357774109786609</v>
      </c>
      <c r="EG10">
        <v>0.75629367472775766</v>
      </c>
      <c r="EH10">
        <v>0.50608921546264041</v>
      </c>
      <c r="EI10">
        <v>57.59274629612058</v>
      </c>
      <c r="EJ10">
        <v>55.127104269443628</v>
      </c>
      <c r="EK10">
        <v>53.139903277651293</v>
      </c>
      <c r="EL10">
        <v>42.375441760910462</v>
      </c>
      <c r="EM10">
        <v>41.69228026503778</v>
      </c>
      <c r="EN10">
        <v>26.893531959547133</v>
      </c>
      <c r="EO10">
        <v>33.267392670169748</v>
      </c>
      <c r="EP10">
        <v>46.997976764779011</v>
      </c>
      <c r="EQ10">
        <v>85.379672397661196</v>
      </c>
      <c r="ER10">
        <v>113.31936627233762</v>
      </c>
      <c r="ES10">
        <v>5.1143029627124381</v>
      </c>
      <c r="ET10">
        <v>198.69903866999883</v>
      </c>
      <c r="EU10">
        <v>1.4127340014512535</v>
      </c>
      <c r="EV10">
        <v>16.742603735200014</v>
      </c>
      <c r="EW10">
        <v>23.652845569541821</v>
      </c>
      <c r="EX10">
        <f t="shared" si="18"/>
        <v>2.5738941652386749</v>
      </c>
      <c r="EY10">
        <v>67.257440472414771</v>
      </c>
      <c r="EZ10">
        <v>29.028318694020911</v>
      </c>
      <c r="FA10">
        <f t="shared" si="19"/>
        <v>2.3169595587452361</v>
      </c>
      <c r="FB10">
        <v>96.285759166435696</v>
      </c>
      <c r="FC10">
        <v>69.851908584068241</v>
      </c>
      <c r="FD10">
        <v>30.148091415931745</v>
      </c>
      <c r="FE10">
        <f t="shared" si="20"/>
        <v>91.926178493878851</v>
      </c>
      <c r="FF10">
        <f t="shared" si="21"/>
        <v>84.458601959620637</v>
      </c>
      <c r="FG10">
        <f t="shared" si="22"/>
        <v>12.581879496970629</v>
      </c>
      <c r="FH10">
        <f t="shared" si="23"/>
        <v>17.201161487205866</v>
      </c>
      <c r="FI10">
        <f t="shared" si="24"/>
        <v>16.446439197050282</v>
      </c>
      <c r="FJ10">
        <f t="shared" si="25"/>
        <v>16.446439197050282</v>
      </c>
      <c r="FK10">
        <f t="shared" si="26"/>
        <v>-17.20116148720588</v>
      </c>
      <c r="FL10">
        <f t="shared" si="27"/>
        <v>-17.111355422801587</v>
      </c>
      <c r="FM10">
        <f t="shared" si="28"/>
        <v>21.63256686097893</v>
      </c>
      <c r="FN10">
        <f t="shared" si="0"/>
        <v>56.65653381584869</v>
      </c>
      <c r="FO10">
        <v>16.348025543585862</v>
      </c>
      <c r="FP10">
        <v>8.227531271923672</v>
      </c>
      <c r="FQ10">
        <v>1.143064401096358</v>
      </c>
      <c r="FR10">
        <v>1.238063427889208</v>
      </c>
      <c r="FS10">
        <v>1.1305512296342899</v>
      </c>
      <c r="FT10">
        <v>1.7803964774538441</v>
      </c>
      <c r="FU10">
        <v>1.4373151460967237</v>
      </c>
      <c r="FV10">
        <v>1.2154270837637726</v>
      </c>
      <c r="FW10">
        <v>38.674939214302718</v>
      </c>
      <c r="FX10">
        <v>57.030656530019478</v>
      </c>
      <c r="FY10">
        <v>-1.7692796842316096</v>
      </c>
      <c r="FZ10">
        <v>35.826911637630317</v>
      </c>
      <c r="GA10">
        <v>20.465732843952747</v>
      </c>
      <c r="GB10">
        <f t="shared" si="1"/>
        <v>239.85476247787608</v>
      </c>
      <c r="GC10">
        <f t="shared" si="29"/>
        <v>72.948294107883811</v>
      </c>
      <c r="GD10">
        <f t="shared" si="2"/>
        <v>86.353226666666686</v>
      </c>
      <c r="GE10">
        <f t="shared" si="3"/>
        <v>1.0552507911743065</v>
      </c>
      <c r="GF10">
        <f t="shared" si="4"/>
        <v>3.532144523632625</v>
      </c>
      <c r="GG10">
        <f t="shared" si="5"/>
        <v>2.6804643586017849</v>
      </c>
      <c r="GH10">
        <f t="shared" ref="GH10:GH21" si="43">AN10/220</f>
        <v>37.373557729788729</v>
      </c>
      <c r="GI10">
        <f t="shared" si="6"/>
        <v>53.015484922575382</v>
      </c>
      <c r="GJ10">
        <f t="shared" si="7"/>
        <v>47.713936430317851</v>
      </c>
      <c r="GK10">
        <f t="shared" si="8"/>
        <v>66.906294066677802</v>
      </c>
      <c r="GL10">
        <f t="shared" si="30"/>
        <v>38.181945495097679</v>
      </c>
      <c r="GM10">
        <f t="shared" si="31"/>
        <v>61.818054504902321</v>
      </c>
      <c r="GN10">
        <f t="shared" si="32"/>
        <v>71.7416762756732</v>
      </c>
      <c r="GO10">
        <f t="shared" si="9"/>
        <v>46.666666666666664</v>
      </c>
      <c r="GP10">
        <f t="shared" si="33"/>
        <v>14.42650632575641</v>
      </c>
      <c r="GQ10">
        <f t="shared" si="34"/>
        <v>1.0077079720152735</v>
      </c>
      <c r="GR10">
        <v>-8.645083455950612</v>
      </c>
      <c r="GS10">
        <f t="shared" si="35"/>
        <v>102.47390437215086</v>
      </c>
      <c r="GT10" s="23">
        <f t="shared" si="36"/>
        <v>184.06681550205207</v>
      </c>
      <c r="GU10">
        <v>33.9</v>
      </c>
      <c r="GV10">
        <v>39.299999999999997</v>
      </c>
      <c r="GW10">
        <v>6.3100000000000005E-3</v>
      </c>
      <c r="GX10">
        <v>73.206310000000002</v>
      </c>
      <c r="GY10">
        <v>0.33113999999999999</v>
      </c>
      <c r="GZ10">
        <v>48.2</v>
      </c>
      <c r="HA10">
        <v>76.2</v>
      </c>
      <c r="HB10">
        <v>1.8460000000000001</v>
      </c>
      <c r="HC10">
        <v>0.35599999999999998</v>
      </c>
      <c r="HD10">
        <v>126.602</v>
      </c>
      <c r="HE10">
        <v>13.27</v>
      </c>
      <c r="HF10">
        <v>64.8</v>
      </c>
      <c r="HG10">
        <v>108.3</v>
      </c>
      <c r="HH10">
        <v>32.11</v>
      </c>
      <c r="HI10">
        <v>0.20099999999999998</v>
      </c>
      <c r="HJ10">
        <v>205.411</v>
      </c>
      <c r="HK10">
        <v>44</v>
      </c>
      <c r="HL10">
        <v>70.099999999999994</v>
      </c>
      <c r="HM10">
        <v>128.85</v>
      </c>
      <c r="HN10">
        <v>85.200891089108907</v>
      </c>
      <c r="HO10">
        <v>14.75</v>
      </c>
      <c r="HP10">
        <v>220.3</v>
      </c>
      <c r="HQ10">
        <v>4.2000000000000028</v>
      </c>
      <c r="HR10">
        <v>6.1000000000000085</v>
      </c>
      <c r="HS10">
        <v>10.300000000000011</v>
      </c>
      <c r="HT10">
        <v>93.698000000000008</v>
      </c>
      <c r="HU10">
        <v>42.532001815705854</v>
      </c>
      <c r="HV10">
        <v>0.85803248548507693</v>
      </c>
      <c r="HW10">
        <v>0.63132092070579526</v>
      </c>
      <c r="HX10">
        <v>4.7394302666900001E-4</v>
      </c>
      <c r="HY10">
        <v>1.4898273492175416</v>
      </c>
      <c r="HZ10">
        <v>1.6541036324501036E-2</v>
      </c>
      <c r="IA10">
        <v>1.2419400825500488</v>
      </c>
      <c r="IB10">
        <v>0.93927142882347103</v>
      </c>
      <c r="IC10">
        <v>6.0070467495918281E-2</v>
      </c>
      <c r="ID10">
        <v>1.1584553861618042E-2</v>
      </c>
      <c r="IE10">
        <v>2.2528665327310562</v>
      </c>
      <c r="IF10">
        <v>0.28679640319347377</v>
      </c>
      <c r="IG10">
        <v>1.4999045162200928</v>
      </c>
      <c r="IH10">
        <v>0.75908549988269802</v>
      </c>
      <c r="II10">
        <v>0.56006200473308565</v>
      </c>
      <c r="IJ10">
        <v>3.5058381485939022E-3</v>
      </c>
      <c r="IK10">
        <v>2.8225578589844704</v>
      </c>
      <c r="IL10">
        <v>0.39816012382507326</v>
      </c>
      <c r="IM10">
        <v>0.56249434494972217</v>
      </c>
      <c r="IN10">
        <v>1.0218649014979599</v>
      </c>
      <c r="IO10">
        <v>1.3562605688431475</v>
      </c>
      <c r="IP10">
        <v>6.1210432723164558E-2</v>
      </c>
      <c r="IQ10">
        <v>2.3781254703411072</v>
      </c>
      <c r="IR10">
        <v>0.84377995872497558</v>
      </c>
      <c r="IS10">
        <v>0.37677708387374886</v>
      </c>
      <c r="IT10">
        <v>1.2205570425987244</v>
      </c>
      <c r="IU10">
        <v>69.130727141474551</v>
      </c>
      <c r="IV10">
        <v>0.5450211497163665</v>
      </c>
      <c r="IW10">
        <v>0.12525893761005102</v>
      </c>
      <c r="IX10">
        <v>5.2671290548889527</v>
      </c>
      <c r="IY10">
        <f t="shared" si="37"/>
        <v>0.88829812112356565</v>
      </c>
      <c r="IZ10">
        <f t="shared" si="38"/>
        <v>37.352870241793937</v>
      </c>
      <c r="JA10">
        <f t="shared" si="39"/>
        <v>-0.44443238864336321</v>
      </c>
      <c r="JB10">
        <f t="shared" si="40"/>
        <v>-18.688349045755601</v>
      </c>
      <c r="JC10">
        <f t="shared" si="41"/>
        <v>1.3327305097669289</v>
      </c>
      <c r="JD10">
        <f t="shared" si="42"/>
        <v>65.496125267525784</v>
      </c>
      <c r="JE10">
        <f t="shared" ref="JE10:JE73" si="44">CA10/ET10</f>
        <v>92.635986934869834</v>
      </c>
    </row>
    <row r="11" spans="1:265" x14ac:dyDescent="0.2">
      <c r="A11" s="6">
        <v>2016</v>
      </c>
      <c r="B11">
        <v>110</v>
      </c>
      <c r="C11">
        <v>1</v>
      </c>
      <c r="D11">
        <v>3390</v>
      </c>
      <c r="E11">
        <v>1967</v>
      </c>
      <c r="F11" t="s">
        <v>118</v>
      </c>
      <c r="G11">
        <v>4</v>
      </c>
      <c r="H11">
        <v>33</v>
      </c>
      <c r="I11">
        <v>249</v>
      </c>
      <c r="J11">
        <v>2</v>
      </c>
      <c r="K11">
        <v>0</v>
      </c>
      <c r="L11">
        <v>14.3</v>
      </c>
      <c r="M11">
        <v>13.6</v>
      </c>
      <c r="N11" s="2">
        <v>7.8</v>
      </c>
      <c r="O11">
        <f t="shared" si="11"/>
        <v>0.70000000000000107</v>
      </c>
      <c r="P11" s="2">
        <f t="shared" si="11"/>
        <v>5.8</v>
      </c>
      <c r="Q11" s="2">
        <f t="shared" si="12"/>
        <v>6.5000000000000009</v>
      </c>
      <c r="R11" s="2"/>
      <c r="S11">
        <v>6.0220000000000002</v>
      </c>
      <c r="T11">
        <v>5.4379999999999997</v>
      </c>
      <c r="U11">
        <v>6.4139999999999997</v>
      </c>
      <c r="V11">
        <v>6.0419999999999998</v>
      </c>
      <c r="W11">
        <v>5.0720000000000001</v>
      </c>
      <c r="X11">
        <v>5.0739999999999998</v>
      </c>
      <c r="Y11">
        <v>16.8</v>
      </c>
      <c r="Z11">
        <v>42.8</v>
      </c>
      <c r="AA11">
        <v>718.8</v>
      </c>
      <c r="AB11">
        <v>0</v>
      </c>
      <c r="AC11">
        <v>64</v>
      </c>
      <c r="AD11">
        <v>50.6</v>
      </c>
      <c r="AE11">
        <v>54.1</v>
      </c>
      <c r="AF11">
        <v>53.3</v>
      </c>
      <c r="AG11">
        <v>38</v>
      </c>
      <c r="AH11">
        <v>146.21048821144561</v>
      </c>
      <c r="AI11">
        <v>9185.2352904194358</v>
      </c>
      <c r="AJ11">
        <v>199.92449138819745</v>
      </c>
      <c r="AK11">
        <v>10</v>
      </c>
      <c r="AL11">
        <v>490.6</v>
      </c>
      <c r="AM11">
        <v>545.11111111111109</v>
      </c>
      <c r="AN11">
        <v>9620.5163946045632</v>
      </c>
      <c r="AO11">
        <f>AN11/$AN$11</f>
        <v>1</v>
      </c>
      <c r="AP11">
        <v>2792.4911935350192</v>
      </c>
      <c r="AQ11">
        <v>3877.1109614587654</v>
      </c>
      <c r="AR11">
        <v>0.37880750103605476</v>
      </c>
      <c r="AS11">
        <v>6669.9809624948202</v>
      </c>
      <c r="AT11">
        <v>4.8900258404231973</v>
      </c>
      <c r="AU11">
        <v>3897.5391233990485</v>
      </c>
      <c r="AV11">
        <v>6939.9219834362802</v>
      </c>
      <c r="AW11">
        <v>196.76816713700259</v>
      </c>
      <c r="AX11">
        <v>23.681250370019534</v>
      </c>
      <c r="AY11">
        <v>11057.910524342353</v>
      </c>
      <c r="AZ11">
        <v>670.92897343689447</v>
      </c>
      <c r="BA11">
        <v>5230.4051976525006</v>
      </c>
      <c r="BB11">
        <v>8363.63514832293</v>
      </c>
      <c r="BC11">
        <v>1679.4112535593492</v>
      </c>
      <c r="BD11">
        <v>19.802013288237106</v>
      </c>
      <c r="BE11">
        <v>15293.253612823017</v>
      </c>
      <c r="BF11">
        <v>313.4235401319666</v>
      </c>
      <c r="BG11">
        <v>385.03118986187854</v>
      </c>
      <c r="BH11">
        <f t="shared" si="13"/>
        <v>344.93090601312781</v>
      </c>
      <c r="BI11">
        <v>78.931994990287805</v>
      </c>
      <c r="BJ11">
        <v>121.16964311395019</v>
      </c>
      <c r="BK11">
        <v>218.77221585553679</v>
      </c>
      <c r="BL11">
        <v>129.42846953514999</v>
      </c>
      <c r="BM11">
        <v>1.3884057971014492</v>
      </c>
      <c r="BN11">
        <v>1.7805907172995781</v>
      </c>
      <c r="BO11">
        <v>1.5990415335463262</v>
      </c>
      <c r="BP11">
        <v>41.866554181146029</v>
      </c>
      <c r="BQ11">
        <v>35.246614763423821</v>
      </c>
      <c r="BR11">
        <v>34.200735370444221</v>
      </c>
      <c r="BS11">
        <v>58.127766529765054</v>
      </c>
      <c r="BT11">
        <v>62.759795063986722</v>
      </c>
      <c r="BU11">
        <v>54.688396335167212</v>
      </c>
      <c r="BV11">
        <v>3719.6062312745853</v>
      </c>
      <c r="BW11">
        <v>4186.6800731013027</v>
      </c>
      <c r="BX11">
        <v>9112.1860414557759</v>
      </c>
      <c r="BY11">
        <v>8329.4514239000564</v>
      </c>
      <c r="BZ11">
        <v>1205.8997370798884</v>
      </c>
      <c r="CA11">
        <v>17961.112281154677</v>
      </c>
      <c r="CB11">
        <v>1.1255707762557077</v>
      </c>
      <c r="CC11">
        <v>20.709219858156025</v>
      </c>
      <c r="CD11">
        <v>23.309692671394796</v>
      </c>
      <c r="CE11">
        <v>177.93289212446325</v>
      </c>
      <c r="CF11">
        <v>2753.2419103349775</v>
      </c>
      <c r="CG11">
        <v>1725.2750653795538</v>
      </c>
      <c r="CH11">
        <f t="shared" si="14"/>
        <v>1510.7989663779153</v>
      </c>
      <c r="CI11">
        <f t="shared" si="15"/>
        <v>4176.9550752216273</v>
      </c>
      <c r="CJ11">
        <f t="shared" si="16"/>
        <v>5687.7540415995427</v>
      </c>
      <c r="CK11">
        <v>6903.2017568123247</v>
      </c>
      <c r="CL11">
        <v>38.434155127772158</v>
      </c>
      <c r="CM11">
        <v>2.8308131694793701</v>
      </c>
      <c r="CN11">
        <v>2.0796310901641846</v>
      </c>
      <c r="CO11">
        <v>6.9544510839999996</v>
      </c>
      <c r="CP11">
        <v>2.394401997519751</v>
      </c>
      <c r="CQ11">
        <v>7.5256924629211426</v>
      </c>
      <c r="CR11">
        <v>3.0898041725158691</v>
      </c>
      <c r="CS11">
        <v>0.96378690004348755</v>
      </c>
      <c r="CT11">
        <v>2.8682150840759277</v>
      </c>
      <c r="CU11">
        <v>2.8682150840759277</v>
      </c>
      <c r="CV11">
        <v>1.7511025109965728</v>
      </c>
      <c r="CW11">
        <v>2.3785092830657959</v>
      </c>
      <c r="CX11">
        <v>2.2835457324981689</v>
      </c>
      <c r="CY11">
        <v>0.97462928295135498</v>
      </c>
      <c r="CZ11">
        <v>1.9433081150054932</v>
      </c>
      <c r="DA11">
        <v>1.9433081150054932</v>
      </c>
      <c r="DB11">
        <v>1.5299169633062315</v>
      </c>
      <c r="DC11">
        <v>0.64096206426620483</v>
      </c>
      <c r="DD11">
        <v>0.74889397621154785</v>
      </c>
      <c r="DE11">
        <v>0.67745420483929586</v>
      </c>
      <c r="DF11">
        <v>1.3801703453063965</v>
      </c>
      <c r="DG11">
        <v>0.54198765754699707</v>
      </c>
      <c r="DH11">
        <v>0.98374478820769573</v>
      </c>
      <c r="DI11">
        <v>79.050208463140976</v>
      </c>
      <c r="DJ11">
        <v>80.629604954660024</v>
      </c>
      <c r="DK11">
        <v>2.6343982362075219E-2</v>
      </c>
      <c r="DL11">
        <v>159.70615740016308</v>
      </c>
      <c r="DM11">
        <v>0.36800830610762481</v>
      </c>
      <c r="DN11">
        <v>120.42632646022223</v>
      </c>
      <c r="DO11">
        <v>66.886058949597029</v>
      </c>
      <c r="DP11">
        <v>5.6437342504832415</v>
      </c>
      <c r="DQ11">
        <v>0.6792291952106867</v>
      </c>
      <c r="DR11">
        <v>193.6353488555132</v>
      </c>
      <c r="DS11">
        <v>15.958107915974583</v>
      </c>
      <c r="DT11">
        <v>119.4386946833561</v>
      </c>
      <c r="DU11">
        <v>81.514437274767275</v>
      </c>
      <c r="DV11">
        <v>32.636135174734314</v>
      </c>
      <c r="DW11">
        <v>0.38481413116477775</v>
      </c>
      <c r="DX11">
        <v>233.97408126402246</v>
      </c>
      <c r="DY11">
        <v>2.4235136753821513</v>
      </c>
      <c r="DZ11">
        <v>3.6671574916826599</v>
      </c>
      <c r="EA11">
        <f t="shared" si="17"/>
        <v>2.970716954554375</v>
      </c>
      <c r="EB11">
        <v>2.9554369997915182</v>
      </c>
      <c r="EC11">
        <v>-8.9784706987829435E-2</v>
      </c>
      <c r="ED11">
        <v>-0.98168185750449966</v>
      </c>
      <c r="EE11">
        <v>1.3298525750154768</v>
      </c>
      <c r="EF11">
        <v>1.0199796625742674</v>
      </c>
      <c r="EG11">
        <v>0.55541060593332992</v>
      </c>
      <c r="EH11">
        <v>0.68247930447389915</v>
      </c>
      <c r="EI11">
        <v>49.497282853704334</v>
      </c>
      <c r="EJ11">
        <v>62.19232550874888</v>
      </c>
      <c r="EK11">
        <v>51.047831468383187</v>
      </c>
      <c r="EL11">
        <v>50.486221863464422</v>
      </c>
      <c r="EM11">
        <v>34.54227719521711</v>
      </c>
      <c r="EN11">
        <v>34.839088515442981</v>
      </c>
      <c r="EO11">
        <v>23.841264882551965</v>
      </c>
      <c r="EP11">
        <v>31.353794870704885</v>
      </c>
      <c r="EQ11">
        <v>61.730887490621534</v>
      </c>
      <c r="ER11">
        <v>114.96061847936997</v>
      </c>
      <c r="ES11">
        <v>6.5358277373646834</v>
      </c>
      <c r="ET11">
        <v>176.69150596999151</v>
      </c>
      <c r="EU11">
        <v>1.3151061835503075</v>
      </c>
      <c r="EV11">
        <v>13.493158458110068</v>
      </c>
      <c r="EW11">
        <v>17.744936123884685</v>
      </c>
      <c r="EX11">
        <f t="shared" si="18"/>
        <v>3.6990050548749633</v>
      </c>
      <c r="EY11">
        <v>96.58506157767026</v>
      </c>
      <c r="EZ11">
        <v>35.53226407889214</v>
      </c>
      <c r="FA11">
        <f t="shared" si="19"/>
        <v>2.7182354989601238</v>
      </c>
      <c r="FB11">
        <v>132.1173256565624</v>
      </c>
      <c r="FC11">
        <v>73.105522759930906</v>
      </c>
      <c r="FD11">
        <v>26.894477240069094</v>
      </c>
      <c r="FE11">
        <f t="shared" si="20"/>
        <v>139.22224446750184</v>
      </c>
      <c r="FF11">
        <f t="shared" si="21"/>
        <v>95.597429800804136</v>
      </c>
      <c r="FG11">
        <f t="shared" si="22"/>
        <v>50.160642404062386</v>
      </c>
      <c r="FH11">
        <f t="shared" si="23"/>
        <v>-0.9876317768661238</v>
      </c>
      <c r="FI11">
        <f t="shared" si="24"/>
        <v>-14.628378325170246</v>
      </c>
      <c r="FJ11">
        <f t="shared" si="25"/>
        <v>-14.628378325170246</v>
      </c>
      <c r="FK11">
        <f t="shared" si="26"/>
        <v>0.9876317768661238</v>
      </c>
      <c r="FL11">
        <f t="shared" si="27"/>
        <v>0.82011284898933323</v>
      </c>
      <c r="FM11">
        <f t="shared" si="28"/>
        <v>-21.870593894900693</v>
      </c>
      <c r="FN11">
        <f t="shared" si="0"/>
        <v>-41.169282916199535</v>
      </c>
      <c r="FO11">
        <v>0</v>
      </c>
      <c r="FP11">
        <v>0</v>
      </c>
      <c r="FQ11">
        <v>1.4211641679262643</v>
      </c>
      <c r="FR11">
        <v>1.2531171975421398</v>
      </c>
      <c r="FS11">
        <v>1.2343942853536511</v>
      </c>
      <c r="FT11">
        <v>1.6848173149577903</v>
      </c>
      <c r="FU11">
        <v>1.3973972382081898</v>
      </c>
      <c r="FV11">
        <v>1.2394070366810825</v>
      </c>
      <c r="FW11">
        <v>46.374919846359184</v>
      </c>
      <c r="FX11">
        <v>65.062900363130282</v>
      </c>
      <c r="FY11">
        <v>7.2832375916301464</v>
      </c>
      <c r="FZ11">
        <v>47.141210202343814</v>
      </c>
      <c r="GA11">
        <v>23.413603597850337</v>
      </c>
      <c r="GB11">
        <f t="shared" si="1"/>
        <v>215.649740057971</v>
      </c>
      <c r="GC11">
        <f t="shared" si="29"/>
        <v>164.5653782278481</v>
      </c>
      <c r="GD11">
        <f t="shared" si="2"/>
        <v>115.51686287539935</v>
      </c>
      <c r="GE11">
        <f t="shared" si="3"/>
        <v>1.3126902767044333</v>
      </c>
      <c r="GF11">
        <f t="shared" si="4"/>
        <v>1.8775542011260093</v>
      </c>
      <c r="GG11">
        <f t="shared" si="5"/>
        <v>1.9768072605653111</v>
      </c>
      <c r="GH11">
        <f t="shared" si="43"/>
        <v>43.729619975475288</v>
      </c>
      <c r="GI11">
        <f t="shared" si="6"/>
        <v>75.836270327088357</v>
      </c>
      <c r="GJ11">
        <f t="shared" si="7"/>
        <v>68.252643294379538</v>
      </c>
      <c r="GK11">
        <f t="shared" si="8"/>
        <v>80.202613844218746</v>
      </c>
      <c r="GL11">
        <f t="shared" si="30"/>
        <v>53.123572590318112</v>
      </c>
      <c r="GM11">
        <f t="shared" si="31"/>
        <v>46.876427409681888</v>
      </c>
      <c r="GN11">
        <f t="shared" si="32"/>
        <v>80.038910383475354</v>
      </c>
      <c r="GO11">
        <f t="shared" si="9"/>
        <v>45.45454545454546</v>
      </c>
      <c r="GP11">
        <f t="shared" si="33"/>
        <v>0</v>
      </c>
      <c r="GQ11">
        <f t="shared" si="34"/>
        <v>1.3936310618635326</v>
      </c>
      <c r="GR11">
        <v>31.106862987544726</v>
      </c>
      <c r="GS11">
        <f t="shared" si="35"/>
        <v>110.57910524342351</v>
      </c>
      <c r="GT11" s="23">
        <f t="shared" si="36"/>
        <v>179.61112281154678</v>
      </c>
      <c r="GU11">
        <v>34.5</v>
      </c>
      <c r="GV11">
        <v>47.9</v>
      </c>
      <c r="GW11">
        <v>4.6800000000000001E-3</v>
      </c>
      <c r="GX11">
        <v>82.404679999999999</v>
      </c>
      <c r="GY11">
        <v>6.4189999999999997E-2</v>
      </c>
      <c r="GZ11">
        <v>47.4</v>
      </c>
      <c r="HA11">
        <v>84.4</v>
      </c>
      <c r="HB11">
        <v>2.3929999999999998</v>
      </c>
      <c r="HC11">
        <v>0.28799999999999998</v>
      </c>
      <c r="HD11">
        <v>134.48100000000002</v>
      </c>
      <c r="HE11">
        <v>8.0300000000000011</v>
      </c>
      <c r="HF11">
        <v>62.6</v>
      </c>
      <c r="HG11">
        <v>100.1</v>
      </c>
      <c r="HH11">
        <v>20.100000000000001</v>
      </c>
      <c r="HI11">
        <v>0.23700000000000002</v>
      </c>
      <c r="HJ11">
        <v>183.03699999999998</v>
      </c>
      <c r="HK11">
        <v>43.8</v>
      </c>
      <c r="HL11">
        <v>49.3</v>
      </c>
      <c r="HM11">
        <v>107.3</v>
      </c>
      <c r="HN11">
        <v>98.082955475049673</v>
      </c>
      <c r="HO11">
        <v>14.2</v>
      </c>
      <c r="HP11">
        <v>211.5</v>
      </c>
      <c r="HQ11">
        <v>3.6000000000000014</v>
      </c>
      <c r="HR11">
        <v>35.100000000000009</v>
      </c>
      <c r="HS11">
        <v>38.700000000000017</v>
      </c>
      <c r="HT11">
        <v>77.018999999999977</v>
      </c>
      <c r="HU11">
        <v>36.415602836879422</v>
      </c>
      <c r="HV11">
        <v>0.97663054347038269</v>
      </c>
      <c r="HW11">
        <v>0.99614329218864439</v>
      </c>
      <c r="HX11">
        <v>3.2546831073119997E-4</v>
      </c>
      <c r="HY11">
        <v>1.9730993039697586</v>
      </c>
      <c r="HZ11">
        <v>4.8307419919490805E-3</v>
      </c>
      <c r="IA11">
        <v>1.464567177772522</v>
      </c>
      <c r="IB11">
        <v>0.81343614363670347</v>
      </c>
      <c r="IC11">
        <v>6.863638696193694E-2</v>
      </c>
      <c r="ID11">
        <v>8.2604594421386707E-3</v>
      </c>
      <c r="IE11">
        <v>2.3549001678133012</v>
      </c>
      <c r="IF11">
        <v>0.19099429543018345</v>
      </c>
      <c r="IG11">
        <v>1.4294996285438539</v>
      </c>
      <c r="IH11">
        <v>0.97560391223430631</v>
      </c>
      <c r="II11">
        <v>0.39060493111610417</v>
      </c>
      <c r="IJ11">
        <v>4.6056402325630194E-3</v>
      </c>
      <c r="IK11">
        <v>2.8003141121268267</v>
      </c>
      <c r="IL11">
        <v>0.28074138414859767</v>
      </c>
      <c r="IM11">
        <v>0.36920473027229306</v>
      </c>
      <c r="IN11">
        <v>0.72690836179256446</v>
      </c>
      <c r="IO11">
        <v>1.3537118652667122</v>
      </c>
      <c r="IP11">
        <v>7.6962247371673578E-2</v>
      </c>
      <c r="IQ11">
        <v>2.0806202270592764</v>
      </c>
      <c r="IR11">
        <v>1.1838257936239243</v>
      </c>
      <c r="IS11">
        <v>0.44423141336441041</v>
      </c>
      <c r="IT11">
        <v>1.6280572069883348</v>
      </c>
      <c r="IU11">
        <v>72.714016960978114</v>
      </c>
      <c r="IV11">
        <v>0.61092954554113921</v>
      </c>
      <c r="IW11">
        <v>-0.27427994075402484</v>
      </c>
      <c r="IX11">
        <v>-13.182604743859901</v>
      </c>
      <c r="IY11">
        <f t="shared" si="37"/>
        <v>0.10752092308951777</v>
      </c>
      <c r="IZ11">
        <f t="shared" si="38"/>
        <v>5.1677342020983108</v>
      </c>
      <c r="JA11">
        <f t="shared" si="39"/>
        <v>-0.71969388506755028</v>
      </c>
      <c r="JB11">
        <f t="shared" si="40"/>
        <v>-34.590353189287072</v>
      </c>
      <c r="JC11">
        <f t="shared" si="41"/>
        <v>0.82721480815706805</v>
      </c>
      <c r="JD11">
        <f t="shared" si="42"/>
        <v>7.9426742018201697</v>
      </c>
      <c r="JE11">
        <f t="shared" si="44"/>
        <v>101.65238098205531</v>
      </c>
    </row>
    <row r="12" spans="1:265" x14ac:dyDescent="0.2">
      <c r="A12" s="6">
        <v>2016</v>
      </c>
      <c r="B12">
        <v>111</v>
      </c>
      <c r="C12">
        <v>1</v>
      </c>
      <c r="D12">
        <v>3382</v>
      </c>
      <c r="E12">
        <v>1976</v>
      </c>
      <c r="F12" t="s">
        <v>118</v>
      </c>
      <c r="G12">
        <v>4</v>
      </c>
      <c r="H12">
        <v>32.5</v>
      </c>
      <c r="I12">
        <v>271.39999999999998</v>
      </c>
      <c r="J12">
        <v>0</v>
      </c>
      <c r="K12">
        <v>0</v>
      </c>
      <c r="L12">
        <v>14.3</v>
      </c>
      <c r="M12">
        <v>13</v>
      </c>
      <c r="N12" s="2">
        <v>9.3000000000000007</v>
      </c>
      <c r="O12">
        <f t="shared" si="11"/>
        <v>1.3000000000000007</v>
      </c>
      <c r="P12" s="2">
        <f t="shared" si="11"/>
        <v>3.6999999999999993</v>
      </c>
      <c r="Q12" s="2">
        <f t="shared" si="12"/>
        <v>5</v>
      </c>
      <c r="R12" s="2"/>
      <c r="S12">
        <v>5.0759999999999996</v>
      </c>
      <c r="T12">
        <v>5.0119999999999996</v>
      </c>
      <c r="U12">
        <v>4.7840000000000007</v>
      </c>
      <c r="V12">
        <v>4.6519999999999992</v>
      </c>
      <c r="W12">
        <v>3.8259999999999996</v>
      </c>
      <c r="X12">
        <v>4.3079999999999998</v>
      </c>
      <c r="Y12">
        <v>14.8</v>
      </c>
      <c r="Z12">
        <v>42.2</v>
      </c>
      <c r="AA12">
        <v>622.79999999999995</v>
      </c>
      <c r="AB12">
        <v>-1</v>
      </c>
      <c r="AC12">
        <v>63</v>
      </c>
      <c r="AD12">
        <v>67.2</v>
      </c>
      <c r="AE12">
        <v>58.7</v>
      </c>
      <c r="AF12">
        <v>59.4</v>
      </c>
      <c r="AG12">
        <v>44.8</v>
      </c>
      <c r="AH12">
        <v>174.65042403121325</v>
      </c>
      <c r="AI12">
        <v>10971.888938488879</v>
      </c>
      <c r="AJ12">
        <v>210.59689559838154</v>
      </c>
      <c r="AK12">
        <v>0</v>
      </c>
      <c r="AL12">
        <v>593.6</v>
      </c>
      <c r="AM12">
        <v>593.6</v>
      </c>
      <c r="AN12">
        <v>11419.293426305287</v>
      </c>
      <c r="AO12">
        <f>AN12/$AN$12</f>
        <v>1</v>
      </c>
      <c r="AP12">
        <v>2655.9180102487189</v>
      </c>
      <c r="AQ12">
        <v>4226.4453785382084</v>
      </c>
      <c r="AR12">
        <v>0.14718554917477419</v>
      </c>
      <c r="AS12">
        <v>6882.5105743361028</v>
      </c>
      <c r="AT12">
        <v>7.5384934170678051</v>
      </c>
      <c r="AU12">
        <v>3700.1953703155523</v>
      </c>
      <c r="AV12">
        <v>6808.3594813806167</v>
      </c>
      <c r="AW12">
        <v>134.93379117084049</v>
      </c>
      <c r="AX12">
        <v>27.792578559259038</v>
      </c>
      <c r="AY12">
        <v>10671.28122142627</v>
      </c>
      <c r="AZ12">
        <v>714.0143666252244</v>
      </c>
      <c r="BA12">
        <v>4726.999585578119</v>
      </c>
      <c r="BB12">
        <v>8765.9940944881891</v>
      </c>
      <c r="BC12">
        <v>1954.7438354745132</v>
      </c>
      <c r="BD12">
        <v>31.972000621632827</v>
      </c>
      <c r="BE12">
        <v>15479.709516162455</v>
      </c>
      <c r="BF12">
        <v>270.62647479215485</v>
      </c>
      <c r="BG12">
        <v>437.12984497601678</v>
      </c>
      <c r="BH12">
        <f t="shared" si="13"/>
        <v>343.88795767305402</v>
      </c>
      <c r="BI12">
        <v>74.591240004773809</v>
      </c>
      <c r="BJ12">
        <v>93.345837751142426</v>
      </c>
      <c r="BK12">
        <v>184.42243591731489</v>
      </c>
      <c r="BL12">
        <v>177.96678300977931</v>
      </c>
      <c r="BM12">
        <v>1.5913312693498449</v>
      </c>
      <c r="BN12">
        <v>1.84</v>
      </c>
      <c r="BO12">
        <v>1.8544520547945205</v>
      </c>
      <c r="BP12">
        <v>38.589377837678263</v>
      </c>
      <c r="BQ12">
        <v>34.674330978047294</v>
      </c>
      <c r="BR12">
        <v>30.536746058720489</v>
      </c>
      <c r="BS12">
        <v>61.408483617853328</v>
      </c>
      <c r="BT12">
        <v>63.800768999607016</v>
      </c>
      <c r="BU12">
        <v>56.628931475332692</v>
      </c>
      <c r="BV12">
        <v>4302.3951053928622</v>
      </c>
      <c r="BW12">
        <v>4974.6443406104972</v>
      </c>
      <c r="BX12">
        <v>10696.671654492364</v>
      </c>
      <c r="BY12">
        <v>9886.834135329249</v>
      </c>
      <c r="BZ12">
        <v>1419.6322084890051</v>
      </c>
      <c r="CA12">
        <v>21282.619905537118</v>
      </c>
      <c r="CB12">
        <v>1.15625</v>
      </c>
      <c r="CC12">
        <v>20.215533259011519</v>
      </c>
      <c r="CD12">
        <v>23.374210330732069</v>
      </c>
      <c r="CE12">
        <v>-602.19973507730992</v>
      </c>
      <c r="CF12">
        <v>1833.7151407701194</v>
      </c>
      <c r="CG12">
        <v>-188.11680279619577</v>
      </c>
      <c r="CH12">
        <f t="shared" si="14"/>
        <v>424.60448018525676</v>
      </c>
      <c r="CI12">
        <f t="shared" si="15"/>
        <v>3791.3497538776919</v>
      </c>
      <c r="CJ12">
        <f t="shared" si="16"/>
        <v>4215.9542340629487</v>
      </c>
      <c r="CK12">
        <v>10611.338684110848</v>
      </c>
      <c r="CL12">
        <v>49.859174909899536</v>
      </c>
      <c r="CM12">
        <v>2.7837545871734619</v>
      </c>
      <c r="CN12">
        <v>1.4209814071655273</v>
      </c>
      <c r="CP12">
        <v>1.9468367103500521</v>
      </c>
      <c r="CQ12">
        <v>6.9124302864074707</v>
      </c>
      <c r="CR12">
        <v>2.9583196640014648</v>
      </c>
      <c r="CS12">
        <v>1.0064568519592285</v>
      </c>
      <c r="CT12">
        <v>2.968796968460083</v>
      </c>
      <c r="CU12">
        <v>2.968796968460083</v>
      </c>
      <c r="CV12">
        <v>1.7131759485191942</v>
      </c>
      <c r="CW12">
        <v>1.9994684457778931</v>
      </c>
      <c r="CX12">
        <v>2.7186880111694336</v>
      </c>
      <c r="CY12">
        <v>0.75953465700149536</v>
      </c>
      <c r="CZ12">
        <v>1.6915620565414429</v>
      </c>
      <c r="DA12">
        <v>1.6915620565414429</v>
      </c>
      <c r="DB12">
        <v>1.4774157435925988</v>
      </c>
      <c r="DC12">
        <v>1.0978350639343262</v>
      </c>
      <c r="DD12">
        <v>0.77747541666030884</v>
      </c>
      <c r="DE12">
        <v>0.86070017604202087</v>
      </c>
      <c r="DF12">
        <v>1.2657961845397949</v>
      </c>
      <c r="DG12">
        <v>0.43366393446922302</v>
      </c>
      <c r="DH12">
        <v>1.0206142006093704</v>
      </c>
      <c r="DI12">
        <v>73.934239441864847</v>
      </c>
      <c r="DJ12">
        <v>60.057003013034631</v>
      </c>
      <c r="DL12">
        <v>133.99124245489946</v>
      </c>
      <c r="DM12">
        <v>0.52109310210022841</v>
      </c>
      <c r="DN12">
        <v>109.4636072465168</v>
      </c>
      <c r="DO12">
        <v>68.523200506371012</v>
      </c>
      <c r="DP12">
        <v>4.0059103017081714</v>
      </c>
      <c r="DQ12">
        <v>0.82510522972416933</v>
      </c>
      <c r="DR12">
        <v>182.81782328432016</v>
      </c>
      <c r="DS12">
        <v>14.276491958992242</v>
      </c>
      <c r="DT12">
        <v>128.51237102114112</v>
      </c>
      <c r="DU12">
        <v>66.58076317834221</v>
      </c>
      <c r="DV12">
        <v>33.065705023469754</v>
      </c>
      <c r="DW12">
        <v>0.54082623123273521</v>
      </c>
      <c r="DX12">
        <v>228.6996654541858</v>
      </c>
      <c r="DY12">
        <v>3.4876129163871923</v>
      </c>
      <c r="DZ12">
        <v>4.1710765608968776</v>
      </c>
      <c r="EA12">
        <f t="shared" si="17"/>
        <v>3.7883369199714538</v>
      </c>
      <c r="EB12">
        <v>2.537811986046568</v>
      </c>
      <c r="EC12">
        <v>1.7317057976931201</v>
      </c>
      <c r="ED12">
        <v>0.60472839238117004</v>
      </c>
      <c r="EE12">
        <v>-0.17658521163898203</v>
      </c>
      <c r="EF12">
        <v>0.81230297986980704</v>
      </c>
      <c r="EG12">
        <v>0.62599070348607999</v>
      </c>
      <c r="EH12">
        <v>0.51808835716982637</v>
      </c>
      <c r="EI12">
        <v>55.178411728475915</v>
      </c>
      <c r="EJ12">
        <v>59.87578523800596</v>
      </c>
      <c r="EK12">
        <v>56.192636209555502</v>
      </c>
      <c r="EL12">
        <v>44.821588271524092</v>
      </c>
      <c r="EM12">
        <v>37.481684922920792</v>
      </c>
      <c r="EN12">
        <v>29.112750578850317</v>
      </c>
      <c r="EO12">
        <v>47.233202055997047</v>
      </c>
      <c r="EP12">
        <v>38.676636814529935</v>
      </c>
      <c r="EQ12">
        <v>92.066271760852729</v>
      </c>
      <c r="ER12">
        <v>125.14716925677565</v>
      </c>
      <c r="ES12">
        <v>6.1564328903257426</v>
      </c>
      <c r="ET12">
        <v>217.21344101762838</v>
      </c>
      <c r="EU12">
        <v>0.81884426909437713</v>
      </c>
      <c r="EV12">
        <v>21.745064133560568</v>
      </c>
      <c r="EW12">
        <v>17.805821146855756</v>
      </c>
      <c r="EX12">
        <f t="shared" si="18"/>
        <v>2.8342780545638999</v>
      </c>
      <c r="EY12">
        <v>62.230405190519754</v>
      </c>
      <c r="EZ12">
        <v>29.846563691841077</v>
      </c>
      <c r="FA12">
        <f t="shared" si="19"/>
        <v>2.0850107179182973</v>
      </c>
      <c r="FB12">
        <v>92.076968882360831</v>
      </c>
      <c r="FC12">
        <v>67.585201756615618</v>
      </c>
      <c r="FD12">
        <v>32.414798243384375</v>
      </c>
      <c r="FE12">
        <f t="shared" si="20"/>
        <v>103.0268624386306</v>
      </c>
      <c r="FF12">
        <f t="shared" si="21"/>
        <v>81.279168965144066</v>
      </c>
      <c r="FG12">
        <f t="shared" si="22"/>
        <v>27.904126363812274</v>
      </c>
      <c r="FH12">
        <f t="shared" si="23"/>
        <v>19.048763774624312</v>
      </c>
      <c r="FI12">
        <f t="shared" si="24"/>
        <v>1.9424373280288023</v>
      </c>
      <c r="FJ12">
        <f t="shared" si="25"/>
        <v>1.9424373280288023</v>
      </c>
      <c r="FK12">
        <f t="shared" si="26"/>
        <v>-19.048763774624319</v>
      </c>
      <c r="FL12">
        <f t="shared" si="27"/>
        <v>-17.401914895537544</v>
      </c>
      <c r="FM12">
        <f t="shared" si="28"/>
        <v>2.8347148318739173</v>
      </c>
      <c r="FN12">
        <f t="shared" si="0"/>
        <v>6.5080769367087692</v>
      </c>
      <c r="FO12">
        <v>34.395617733308228</v>
      </c>
      <c r="FP12">
        <v>15.834939850944485</v>
      </c>
      <c r="FQ12">
        <v>1.1690065866275619</v>
      </c>
      <c r="FR12">
        <v>1.2099381784336469</v>
      </c>
      <c r="FS12">
        <v>1.1973911503762602</v>
      </c>
      <c r="FT12">
        <v>1.66537702406488</v>
      </c>
      <c r="FU12">
        <v>1.4159202338230414</v>
      </c>
      <c r="FV12">
        <v>1.2338622538911745</v>
      </c>
      <c r="FW12">
        <v>46.454967382831391</v>
      </c>
      <c r="FX12">
        <v>57.614836665019773</v>
      </c>
      <c r="FY12">
        <v>1.8161586060742496</v>
      </c>
      <c r="FZ12">
        <v>45.516677462546454</v>
      </c>
      <c r="GA12">
        <v>25.794016469229863</v>
      </c>
      <c r="GB12">
        <f t="shared" si="1"/>
        <v>191.12035764705882</v>
      </c>
      <c r="GC12">
        <f t="shared" si="29"/>
        <v>129.29047040000003</v>
      </c>
      <c r="GD12">
        <f t="shared" si="2"/>
        <v>98.413378630136961</v>
      </c>
      <c r="GE12">
        <f t="shared" si="3"/>
        <v>1.4565453002731452</v>
      </c>
      <c r="GF12">
        <f t="shared" si="4"/>
        <v>2.2881188805710031</v>
      </c>
      <c r="GG12">
        <f t="shared" si="5"/>
        <v>2.7625187235842894</v>
      </c>
      <c r="GH12">
        <f t="shared" si="43"/>
        <v>51.905879210478574</v>
      </c>
      <c r="GI12">
        <f t="shared" si="6"/>
        <v>95.311496467565831</v>
      </c>
      <c r="GJ12">
        <f t="shared" si="7"/>
        <v>95.311496467565831</v>
      </c>
      <c r="GK12">
        <f t="shared" si="8"/>
        <v>56.850314689862337</v>
      </c>
      <c r="GL12">
        <f t="shared" si="30"/>
        <v>43.55687339657473</v>
      </c>
      <c r="GM12">
        <f t="shared" si="31"/>
        <v>56.443126603425263</v>
      </c>
      <c r="GN12">
        <f t="shared" si="32"/>
        <v>63.246182697674378</v>
      </c>
      <c r="GO12">
        <f t="shared" si="9"/>
        <v>34.965034965034967</v>
      </c>
      <c r="GP12">
        <f t="shared" si="33"/>
        <v>27.484135628138468</v>
      </c>
      <c r="GQ12">
        <f t="shared" si="34"/>
        <v>1.0761406987606803</v>
      </c>
      <c r="GR12">
        <v>7.0410073911551425</v>
      </c>
      <c r="GS12">
        <f t="shared" si="35"/>
        <v>106.7128122142627</v>
      </c>
      <c r="GT12" s="23">
        <f t="shared" si="36"/>
        <v>212.82619905537118</v>
      </c>
      <c r="GU12">
        <v>32.299999999999997</v>
      </c>
      <c r="GV12">
        <v>51.4</v>
      </c>
      <c r="GW12">
        <v>1.7899999999999999E-3</v>
      </c>
      <c r="GX12">
        <v>83.701790000000003</v>
      </c>
      <c r="GY12">
        <v>9.4589999999999994E-2</v>
      </c>
      <c r="GZ12">
        <v>45</v>
      </c>
      <c r="HA12">
        <v>82.8</v>
      </c>
      <c r="HB12">
        <v>1.641</v>
      </c>
      <c r="HC12">
        <v>0.33799999999999997</v>
      </c>
      <c r="HD12">
        <v>129.77900000000002</v>
      </c>
      <c r="HE12">
        <v>8.27</v>
      </c>
      <c r="HF12">
        <v>58.4</v>
      </c>
      <c r="HG12">
        <v>108.3</v>
      </c>
      <c r="HH12">
        <v>24.15</v>
      </c>
      <c r="HI12">
        <v>0.39500000000000002</v>
      </c>
      <c r="HJ12">
        <v>191.245</v>
      </c>
      <c r="HK12">
        <v>54.4</v>
      </c>
      <c r="HL12">
        <v>62.9</v>
      </c>
      <c r="HM12">
        <v>135.25</v>
      </c>
      <c r="HN12">
        <v>125.01031722719929</v>
      </c>
      <c r="HO12">
        <v>17.95</v>
      </c>
      <c r="HP12">
        <v>269.10000000000002</v>
      </c>
      <c r="HQ12">
        <v>-9.3999999999999986</v>
      </c>
      <c r="HR12">
        <v>19.899999999999999</v>
      </c>
      <c r="HS12">
        <v>10.5</v>
      </c>
      <c r="HT12">
        <v>139.321</v>
      </c>
      <c r="HU12">
        <v>51.772946859903378</v>
      </c>
      <c r="HV12">
        <v>0.89915273165702814</v>
      </c>
      <c r="HW12">
        <v>0.73038444328308105</v>
      </c>
      <c r="HX12">
        <v>0</v>
      </c>
      <c r="HY12">
        <v>1.6295371749401089</v>
      </c>
      <c r="HZ12">
        <v>6.538467807912827E-3</v>
      </c>
      <c r="IA12">
        <v>1.3312438488006593</v>
      </c>
      <c r="IB12">
        <v>0.83334627342224121</v>
      </c>
      <c r="IC12">
        <v>4.8717958252429958E-2</v>
      </c>
      <c r="ID12">
        <v>1.0034533753395079E-2</v>
      </c>
      <c r="IE12">
        <v>2.2233426142287254</v>
      </c>
      <c r="IF12">
        <v>0.16535604046583174</v>
      </c>
      <c r="IG12">
        <v>1.587713798522949</v>
      </c>
      <c r="IH12">
        <v>0.82257603353261943</v>
      </c>
      <c r="II12">
        <v>0.40851223665475844</v>
      </c>
      <c r="IJ12">
        <v>6.6816701233387002E-3</v>
      </c>
      <c r="IK12">
        <v>2.8254837388336655</v>
      </c>
      <c r="IL12">
        <v>0.59722227478027345</v>
      </c>
      <c r="IM12">
        <v>0.48903203707933424</v>
      </c>
      <c r="IN12">
        <v>1.1640969880968333</v>
      </c>
      <c r="IO12">
        <v>1.5823758257429825</v>
      </c>
      <c r="IP12">
        <v>7.784267623722553E-2</v>
      </c>
      <c r="IQ12">
        <v>2.7464728138398158</v>
      </c>
      <c r="IR12">
        <v>0.73402157402038581</v>
      </c>
      <c r="IS12">
        <v>0.34431423634290698</v>
      </c>
      <c r="IT12">
        <v>1.078335810363293</v>
      </c>
      <c r="IU12">
        <v>68.069850501681188</v>
      </c>
      <c r="IV12">
        <v>0.5058248751911143</v>
      </c>
      <c r="IW12">
        <v>0.52313019961109042</v>
      </c>
      <c r="IX12">
        <v>19.047346726862642</v>
      </c>
      <c r="IY12">
        <f t="shared" si="37"/>
        <v>1.1169356388997069</v>
      </c>
      <c r="IZ12">
        <f t="shared" si="38"/>
        <v>40.668002729585758</v>
      </c>
      <c r="JA12">
        <f t="shared" si="39"/>
        <v>-7.9010924993849763E-2</v>
      </c>
      <c r="JB12">
        <f t="shared" si="40"/>
        <v>-2.8768143851890304</v>
      </c>
      <c r="JC12">
        <f t="shared" si="41"/>
        <v>1.1959465638935567</v>
      </c>
      <c r="JD12">
        <f t="shared" si="42"/>
        <v>70.585989796404107</v>
      </c>
      <c r="JE12">
        <f t="shared" si="44"/>
        <v>97.980216168160084</v>
      </c>
    </row>
    <row r="13" spans="1:265" x14ac:dyDescent="0.2">
      <c r="A13" s="6">
        <v>2016</v>
      </c>
      <c r="B13">
        <v>112</v>
      </c>
      <c r="C13">
        <v>1</v>
      </c>
      <c r="D13" t="s">
        <v>116</v>
      </c>
      <c r="E13">
        <v>2003</v>
      </c>
      <c r="F13" t="s">
        <v>118</v>
      </c>
      <c r="G13">
        <v>4</v>
      </c>
      <c r="H13">
        <v>33</v>
      </c>
      <c r="I13">
        <v>269.39999999999998</v>
      </c>
      <c r="J13">
        <v>0</v>
      </c>
      <c r="K13">
        <v>0</v>
      </c>
      <c r="L13">
        <v>12.9</v>
      </c>
      <c r="M13">
        <v>11.6</v>
      </c>
      <c r="N13" s="2">
        <v>9</v>
      </c>
      <c r="O13">
        <f t="shared" si="11"/>
        <v>1.3000000000000007</v>
      </c>
      <c r="P13" s="2">
        <f t="shared" si="11"/>
        <v>2.5999999999999996</v>
      </c>
      <c r="Q13" s="2">
        <f t="shared" si="12"/>
        <v>3.9000000000000004</v>
      </c>
      <c r="R13" s="2"/>
      <c r="S13">
        <v>4.0674999999999999</v>
      </c>
      <c r="T13">
        <v>5.2859999999999996</v>
      </c>
      <c r="U13">
        <v>3.9180000000000006</v>
      </c>
      <c r="V13">
        <v>4.2640000000000002</v>
      </c>
      <c r="W13">
        <v>4.2580000000000009</v>
      </c>
      <c r="X13">
        <v>5.0439999999999996</v>
      </c>
      <c r="Y13">
        <v>16.399999999999999</v>
      </c>
      <c r="Z13">
        <v>40.4</v>
      </c>
      <c r="AA13">
        <v>663.6</v>
      </c>
      <c r="AB13">
        <v>0</v>
      </c>
      <c r="AC13">
        <v>61</v>
      </c>
      <c r="AD13">
        <v>56.5</v>
      </c>
      <c r="AE13">
        <v>55.4</v>
      </c>
      <c r="AF13">
        <v>52.4</v>
      </c>
      <c r="AG13">
        <v>46.9</v>
      </c>
      <c r="AH13">
        <v>231.58884193377986</v>
      </c>
      <c r="AI13">
        <v>14548.874227963919</v>
      </c>
      <c r="AJ13">
        <v>282.12365126070068</v>
      </c>
      <c r="AK13">
        <v>0</v>
      </c>
      <c r="AL13">
        <v>542.79999999999995</v>
      </c>
      <c r="AM13">
        <v>542.79999999999995</v>
      </c>
      <c r="AN13">
        <v>15020.492582822902</v>
      </c>
      <c r="AO13">
        <f>AN13/$AN$13</f>
        <v>1</v>
      </c>
      <c r="AP13">
        <v>3004.5586406962284</v>
      </c>
      <c r="AQ13">
        <v>3785.5844942459112</v>
      </c>
      <c r="AR13">
        <v>0.24387133794510502</v>
      </c>
      <c r="AS13">
        <v>6790.3870062800852</v>
      </c>
      <c r="AT13">
        <v>35.335385708365401</v>
      </c>
      <c r="AU13">
        <v>4050.0320235090226</v>
      </c>
      <c r="AV13">
        <v>6844.2401637594339</v>
      </c>
      <c r="AW13">
        <v>165.76875259013676</v>
      </c>
      <c r="AX13">
        <v>42.148589081867158</v>
      </c>
      <c r="AY13">
        <v>11102.18952894046</v>
      </c>
      <c r="AZ13">
        <v>1117.8058951512642</v>
      </c>
      <c r="BA13">
        <v>5029.8784808095934</v>
      </c>
      <c r="BB13">
        <v>7310.8698848976655</v>
      </c>
      <c r="BC13">
        <v>2457.2878093124614</v>
      </c>
      <c r="BD13">
        <v>29.995454727751564</v>
      </c>
      <c r="BE13">
        <v>14828.031629747471</v>
      </c>
      <c r="BF13">
        <v>391.98204751457956</v>
      </c>
      <c r="BG13">
        <v>266.13157862907218</v>
      </c>
      <c r="BH13">
        <f t="shared" si="13"/>
        <v>321.50578493869546</v>
      </c>
      <c r="BI13">
        <v>95.043034801163103</v>
      </c>
      <c r="BJ13">
        <v>69.989032664326487</v>
      </c>
      <c r="BK13">
        <v>278.05960631941116</v>
      </c>
      <c r="BL13">
        <v>33.330694367016541</v>
      </c>
      <c r="BM13">
        <v>1.2599469496021221</v>
      </c>
      <c r="BN13">
        <v>1.6899224806201552</v>
      </c>
      <c r="BO13">
        <v>1.4534883720930234</v>
      </c>
      <c r="BP13">
        <v>44.247237129746274</v>
      </c>
      <c r="BQ13">
        <v>36.479579212295597</v>
      </c>
      <c r="BR13">
        <v>33.921417261606251</v>
      </c>
      <c r="BS13">
        <v>55.749171449945578</v>
      </c>
      <c r="BT13">
        <v>61.647660994422019</v>
      </c>
      <c r="BU13">
        <v>49.30438555466025</v>
      </c>
      <c r="BV13">
        <v>5146.3045117634665</v>
      </c>
      <c r="BW13">
        <v>4832.0911999891305</v>
      </c>
      <c r="BX13">
        <v>11201.279952171641</v>
      </c>
      <c r="BY13">
        <v>13004.755482963552</v>
      </c>
      <c r="BZ13">
        <v>1222.8842404190418</v>
      </c>
      <c r="CA13">
        <v>24839.836133511784</v>
      </c>
      <c r="CB13">
        <v>0.93894389438943915</v>
      </c>
      <c r="CC13">
        <v>20.717948717948715</v>
      </c>
      <c r="CD13">
        <v>19.452991452991455</v>
      </c>
      <c r="CE13">
        <v>-1096.2724882544439</v>
      </c>
      <c r="CF13">
        <v>2012.1489637703035</v>
      </c>
      <c r="CG13">
        <v>-307.00776490318458</v>
      </c>
      <c r="CH13">
        <f t="shared" si="14"/>
        <v>-116.42603095387312</v>
      </c>
      <c r="CI13">
        <f t="shared" si="15"/>
        <v>2478.7786849085351</v>
      </c>
      <c r="CJ13">
        <f t="shared" si="16"/>
        <v>2362.3526539546619</v>
      </c>
      <c r="CK13">
        <v>13737.646604571324</v>
      </c>
      <c r="CL13">
        <v>55.304900284900292</v>
      </c>
      <c r="CM13">
        <v>2.6846141815185547</v>
      </c>
      <c r="CN13">
        <v>1.5971901416778564</v>
      </c>
      <c r="CO13">
        <v>6.1848120690000004</v>
      </c>
      <c r="CP13">
        <v>2.078509995977595</v>
      </c>
      <c r="CQ13">
        <v>4.4795317649841309</v>
      </c>
      <c r="CR13">
        <v>2.5469722747802734</v>
      </c>
      <c r="CS13">
        <v>1.0269119739532471</v>
      </c>
      <c r="CT13">
        <v>3.1825957298278809</v>
      </c>
      <c r="CU13">
        <v>3.1825957298278809</v>
      </c>
      <c r="CV13">
        <v>1.6217943541184405</v>
      </c>
      <c r="CW13">
        <v>2.0772044658660889</v>
      </c>
      <c r="CX13">
        <v>1.7915024757385254</v>
      </c>
      <c r="CY13">
        <v>0.69282573461532593</v>
      </c>
      <c r="CZ13">
        <v>1.5433101654052734</v>
      </c>
      <c r="DA13">
        <v>1.5433101654052734</v>
      </c>
      <c r="DB13">
        <v>1.2081743917656029</v>
      </c>
      <c r="DC13">
        <v>1.0242084264755249</v>
      </c>
      <c r="DD13">
        <v>0.54706883430480957</v>
      </c>
      <c r="DE13">
        <v>0.75155673233101616</v>
      </c>
      <c r="DF13">
        <v>1.2336779832839966</v>
      </c>
      <c r="DG13">
        <v>0.41215872764587402</v>
      </c>
      <c r="DH13">
        <v>0.98479224036026825</v>
      </c>
      <c r="DI13">
        <v>80.660807360172072</v>
      </c>
      <c r="DJ13">
        <v>60.462982346981228</v>
      </c>
      <c r="DK13">
        <v>1.5082983942060632E-2</v>
      </c>
      <c r="DL13">
        <v>141.13887269109534</v>
      </c>
      <c r="DM13">
        <v>1.5828598270858909</v>
      </c>
      <c r="DN13">
        <v>103.15319275849728</v>
      </c>
      <c r="DO13">
        <v>70.284321767762947</v>
      </c>
      <c r="DP13">
        <v>5.2757492413226368</v>
      </c>
      <c r="DQ13">
        <v>1.3414191963022044</v>
      </c>
      <c r="DR13">
        <v>180.05468296388509</v>
      </c>
      <c r="DS13">
        <v>23.219113973796471</v>
      </c>
      <c r="DT13">
        <v>90.110397510343191</v>
      </c>
      <c r="DU13">
        <v>50.651587986812885</v>
      </c>
      <c r="DV13">
        <v>37.923572554383767</v>
      </c>
      <c r="DW13">
        <v>0.46292290197292663</v>
      </c>
      <c r="DX13">
        <v>179.14848095351275</v>
      </c>
      <c r="DY13">
        <v>3.5378009338899763</v>
      </c>
      <c r="DZ13">
        <v>-6.4728715026595704E-2</v>
      </c>
      <c r="EA13">
        <f t="shared" si="17"/>
        <v>1.520384330496696</v>
      </c>
      <c r="EB13">
        <v>2.0447623089386555</v>
      </c>
      <c r="EC13">
        <v>-0.93162823201100664</v>
      </c>
      <c r="ED13">
        <v>0.89284903825288353</v>
      </c>
      <c r="EE13">
        <v>-1.4023381272107187</v>
      </c>
      <c r="EF13">
        <v>0.74959555112060616</v>
      </c>
      <c r="EG13">
        <v>0.68135866557531488</v>
      </c>
      <c r="EH13">
        <v>0.56210592102869061</v>
      </c>
      <c r="EI13">
        <v>57.149958634508124</v>
      </c>
      <c r="EJ13">
        <v>57.289924960845084</v>
      </c>
      <c r="EK13">
        <v>50.299280814848743</v>
      </c>
      <c r="EL13">
        <v>42.839354739153961</v>
      </c>
      <c r="EM13">
        <v>39.034986822231332</v>
      </c>
      <c r="EN13">
        <v>28.273523569511301</v>
      </c>
      <c r="EO13">
        <v>52.708884461571543</v>
      </c>
      <c r="EP13">
        <v>26.434865000325821</v>
      </c>
      <c r="EQ13">
        <v>84.183973587790391</v>
      </c>
      <c r="ER13">
        <v>160.43680517323972</v>
      </c>
      <c r="ES13">
        <v>5.0402241258930331</v>
      </c>
      <c r="ET13">
        <v>244.62077876103012</v>
      </c>
      <c r="EU13">
        <v>0.50152579153138188</v>
      </c>
      <c r="EV13">
        <v>21.547182021304419</v>
      </c>
      <c r="EW13">
        <v>10.80646751850546</v>
      </c>
      <c r="EX13">
        <f t="shared" si="18"/>
        <v>2.0604235467735244</v>
      </c>
      <c r="EY13">
        <v>50.44430829692574</v>
      </c>
      <c r="EZ13">
        <v>43.849456767437125</v>
      </c>
      <c r="FA13">
        <f t="shared" si="19"/>
        <v>1.1503975651161542</v>
      </c>
      <c r="FB13">
        <v>94.293765064362873</v>
      </c>
      <c r="FC13">
        <v>53.496971154448602</v>
      </c>
      <c r="FD13">
        <v>46.503028845551391</v>
      </c>
      <c r="FE13">
        <f t="shared" si="20"/>
        <v>56.578011909365685</v>
      </c>
      <c r="FF13">
        <f t="shared" si="21"/>
        <v>37.401513048771648</v>
      </c>
      <c r="FG13">
        <f t="shared" si="22"/>
        <v>24.216722986487063</v>
      </c>
      <c r="FH13">
        <f t="shared" si="23"/>
        <v>-13.042795248154093</v>
      </c>
      <c r="FI13">
        <f t="shared" si="24"/>
        <v>19.632733780950062</v>
      </c>
      <c r="FJ13">
        <f t="shared" si="25"/>
        <v>19.632733780950062</v>
      </c>
      <c r="FK13">
        <f t="shared" si="26"/>
        <v>13.042795248154093</v>
      </c>
      <c r="FL13">
        <f t="shared" si="27"/>
        <v>12.644102329134826</v>
      </c>
      <c r="FM13">
        <f t="shared" si="28"/>
        <v>27.933304735900482</v>
      </c>
      <c r="FN13">
        <f t="shared" si="0"/>
        <v>44.773037634366887</v>
      </c>
      <c r="FO13">
        <v>64.566095797145039</v>
      </c>
      <c r="FP13">
        <v>26.394362786417098</v>
      </c>
      <c r="FQ13">
        <v>1.2418643937711134</v>
      </c>
      <c r="FR13">
        <v>1.162299531787379</v>
      </c>
      <c r="FS13">
        <v>0.96372162802857508</v>
      </c>
      <c r="FT13">
        <v>1.6737012562747515</v>
      </c>
      <c r="FU13">
        <v>1.3953325367209366</v>
      </c>
      <c r="FV13">
        <v>1.2536549524545688</v>
      </c>
      <c r="FW13">
        <v>52.354433471558401</v>
      </c>
      <c r="FX13">
        <v>65.585926913416586</v>
      </c>
      <c r="FY13">
        <v>22.107469477642287</v>
      </c>
      <c r="FZ13">
        <v>53.162922417428362</v>
      </c>
      <c r="GA13">
        <v>54.939201415650466</v>
      </c>
      <c r="GB13">
        <f t="shared" si="1"/>
        <v>135.37762068965517</v>
      </c>
      <c r="GC13">
        <f t="shared" si="29"/>
        <v>96.739975813953521</v>
      </c>
      <c r="GD13">
        <f t="shared" si="2"/>
        <v>84.773419800664456</v>
      </c>
      <c r="GE13">
        <f t="shared" si="3"/>
        <v>1.9830561121124051</v>
      </c>
      <c r="GF13">
        <f t="shared" si="4"/>
        <v>2.6328022654031971</v>
      </c>
      <c r="GG13">
        <f t="shared" si="5"/>
        <v>2.1132832436759661</v>
      </c>
      <c r="GH13">
        <f t="shared" si="43"/>
        <v>68.274966285558648</v>
      </c>
      <c r="GI13">
        <f t="shared" si="6"/>
        <v>81.796262808921028</v>
      </c>
      <c r="GJ13">
        <f t="shared" si="7"/>
        <v>81.796262808921028</v>
      </c>
      <c r="GK13">
        <f t="shared" si="8"/>
        <v>48.902323765223812</v>
      </c>
      <c r="GL13">
        <f t="shared" si="30"/>
        <v>62.388674550103431</v>
      </c>
      <c r="GM13">
        <f t="shared" si="31"/>
        <v>37.611325449896569</v>
      </c>
      <c r="GN13">
        <f t="shared" si="32"/>
        <v>41.506323445614107</v>
      </c>
      <c r="GO13">
        <f t="shared" si="9"/>
        <v>30.232558139534888</v>
      </c>
      <c r="GP13">
        <f t="shared" si="33"/>
        <v>40.243942608696642</v>
      </c>
      <c r="GQ13">
        <f t="shared" si="34"/>
        <v>1.0933817862096336</v>
      </c>
      <c r="GR13">
        <v>40.239881374294164</v>
      </c>
      <c r="GS13">
        <f t="shared" si="35"/>
        <v>111.02189528940461</v>
      </c>
      <c r="GT13" s="23">
        <f t="shared" si="36"/>
        <v>248.39836133511784</v>
      </c>
      <c r="GU13">
        <v>37.700000000000003</v>
      </c>
      <c r="GV13">
        <v>47.5</v>
      </c>
      <c r="GW13">
        <v>3.0599999999999998E-3</v>
      </c>
      <c r="GX13">
        <v>85.203060000000008</v>
      </c>
      <c r="GY13">
        <v>0.47748000000000002</v>
      </c>
      <c r="GZ13">
        <v>51.6</v>
      </c>
      <c r="HA13">
        <v>87.2</v>
      </c>
      <c r="HB13">
        <v>2.1120000000000001</v>
      </c>
      <c r="HC13">
        <v>0.53700000000000003</v>
      </c>
      <c r="HD13">
        <v>141.44899999999998</v>
      </c>
      <c r="HE13">
        <v>13.809999999999999</v>
      </c>
      <c r="HF13">
        <v>60.2</v>
      </c>
      <c r="HG13">
        <v>87.5</v>
      </c>
      <c r="HH13">
        <v>29.410000000000004</v>
      </c>
      <c r="HI13">
        <v>0.35899999999999999</v>
      </c>
      <c r="HJ13">
        <v>177.46899999999999</v>
      </c>
      <c r="HK13">
        <v>60.6</v>
      </c>
      <c r="HL13">
        <v>56.9</v>
      </c>
      <c r="HM13">
        <v>131.9</v>
      </c>
      <c r="HN13">
        <v>153.13671790430831</v>
      </c>
      <c r="HO13">
        <v>14.4</v>
      </c>
      <c r="HP13">
        <v>292.5</v>
      </c>
      <c r="HQ13">
        <v>-9</v>
      </c>
      <c r="HR13">
        <v>30.300000000000004</v>
      </c>
      <c r="HS13">
        <v>21.300000000000011</v>
      </c>
      <c r="HT13">
        <v>151.05100000000002</v>
      </c>
      <c r="HU13">
        <v>51.641367521367535</v>
      </c>
      <c r="HV13">
        <v>1.0120995464324953</v>
      </c>
      <c r="HW13">
        <v>0.75866531729698172</v>
      </c>
      <c r="HX13">
        <v>1.8925524931139999E-4</v>
      </c>
      <c r="HY13">
        <v>1.7709541189787881</v>
      </c>
      <c r="HZ13">
        <v>2.1388868271446228E-2</v>
      </c>
      <c r="IA13">
        <v>1.3142376937866211</v>
      </c>
      <c r="IB13">
        <v>0.89546724128723143</v>
      </c>
      <c r="IC13">
        <v>6.7216421813964838E-2</v>
      </c>
      <c r="ID13">
        <v>1.7090539069175719E-2</v>
      </c>
      <c r="IE13">
        <v>2.2940118959569928</v>
      </c>
      <c r="IF13">
        <v>0.28686193673610688</v>
      </c>
      <c r="IG13">
        <v>1.0784844903945923</v>
      </c>
      <c r="IH13">
        <v>0.60622251778841019</v>
      </c>
      <c r="II13">
        <v>0.45388751964569102</v>
      </c>
      <c r="IJ13">
        <v>5.5404834938049315E-3</v>
      </c>
      <c r="IK13">
        <v>2.144135011322498</v>
      </c>
      <c r="IL13">
        <v>0.6206703064441681</v>
      </c>
      <c r="IM13">
        <v>0.31128216671943665</v>
      </c>
      <c r="IN13">
        <v>0.99130332994461035</v>
      </c>
      <c r="IO13">
        <v>1.8892139731091737</v>
      </c>
      <c r="IP13">
        <v>5.9350856781005858E-2</v>
      </c>
      <c r="IQ13">
        <v>2.8805173030537845</v>
      </c>
      <c r="IR13">
        <v>0.69356738734245305</v>
      </c>
      <c r="IS13">
        <v>0.58418507456779478</v>
      </c>
      <c r="IT13">
        <v>1.2777524619102478</v>
      </c>
      <c r="IU13">
        <v>54.280262258744983</v>
      </c>
      <c r="IV13">
        <v>1.0762384893851134</v>
      </c>
      <c r="IW13">
        <v>0.58650540709679166</v>
      </c>
      <c r="IX13">
        <v>20.361113834484073</v>
      </c>
      <c r="IY13">
        <f t="shared" si="37"/>
        <v>1.1095631840749964</v>
      </c>
      <c r="IZ13">
        <f t="shared" si="38"/>
        <v>38.51958059403745</v>
      </c>
      <c r="JA13">
        <f t="shared" si="39"/>
        <v>0.73638229173128655</v>
      </c>
      <c r="JB13">
        <f t="shared" si="40"/>
        <v>25.56423774822008</v>
      </c>
      <c r="JC13">
        <f t="shared" si="41"/>
        <v>0.37318089234370988</v>
      </c>
      <c r="JD13">
        <f t="shared" si="42"/>
        <v>58.731472446656376</v>
      </c>
      <c r="JE13">
        <f t="shared" si="44"/>
        <v>101.54426070966687</v>
      </c>
    </row>
    <row r="14" spans="1:265" x14ac:dyDescent="0.2">
      <c r="A14" s="6">
        <v>2016</v>
      </c>
      <c r="B14">
        <v>113</v>
      </c>
      <c r="C14">
        <v>1</v>
      </c>
      <c r="D14">
        <v>3335</v>
      </c>
      <c r="E14">
        <v>1995</v>
      </c>
      <c r="F14" t="s">
        <v>118</v>
      </c>
      <c r="G14">
        <v>4</v>
      </c>
      <c r="H14">
        <v>30.5</v>
      </c>
      <c r="I14">
        <v>284</v>
      </c>
      <c r="J14">
        <v>1</v>
      </c>
      <c r="K14">
        <v>0</v>
      </c>
      <c r="L14">
        <v>12.6</v>
      </c>
      <c r="M14">
        <v>11.1</v>
      </c>
      <c r="N14" s="2">
        <v>7.4</v>
      </c>
      <c r="O14">
        <f t="shared" si="11"/>
        <v>1.5</v>
      </c>
      <c r="P14" s="2">
        <f t="shared" si="11"/>
        <v>3.6999999999999993</v>
      </c>
      <c r="Q14" s="2">
        <f t="shared" si="12"/>
        <v>5.1999999999999993</v>
      </c>
      <c r="R14" s="2"/>
      <c r="S14">
        <v>5.742</v>
      </c>
      <c r="T14">
        <v>5.35</v>
      </c>
      <c r="U14">
        <v>3.722</v>
      </c>
      <c r="V14">
        <v>3.8480000000000003</v>
      </c>
      <c r="W14">
        <v>3.6159999999999997</v>
      </c>
      <c r="X14">
        <v>3.7960000000000003</v>
      </c>
      <c r="Y14">
        <v>16.399999999999999</v>
      </c>
      <c r="Z14">
        <v>47.2</v>
      </c>
      <c r="AA14">
        <v>768</v>
      </c>
      <c r="AB14">
        <v>-1</v>
      </c>
      <c r="AC14">
        <v>61</v>
      </c>
      <c r="AD14">
        <v>70.2</v>
      </c>
      <c r="AE14">
        <v>59.1</v>
      </c>
      <c r="AF14">
        <v>59.9</v>
      </c>
      <c r="AG14">
        <v>25</v>
      </c>
      <c r="AH14">
        <v>223.49494868987307</v>
      </c>
      <c r="AI14">
        <v>14040.399666595207</v>
      </c>
      <c r="AJ14">
        <v>265.33073863401052</v>
      </c>
      <c r="AK14">
        <v>0</v>
      </c>
      <c r="AL14">
        <v>491.2</v>
      </c>
      <c r="AM14">
        <v>491.2</v>
      </c>
      <c r="AN14">
        <v>12280.240555069568</v>
      </c>
      <c r="AO14">
        <f>AN14/$AN$14</f>
        <v>1</v>
      </c>
      <c r="AP14">
        <v>2968.378952630921</v>
      </c>
      <c r="AQ14">
        <v>3955.0977180484015</v>
      </c>
      <c r="AR14">
        <v>3.0423828600372321E-2</v>
      </c>
      <c r="AS14">
        <v>6923.5070945079224</v>
      </c>
      <c r="AT14">
        <v>17.638046440367201</v>
      </c>
      <c r="AU14">
        <v>3921.0685708820806</v>
      </c>
      <c r="AV14">
        <v>6646.6894067391368</v>
      </c>
      <c r="AW14">
        <v>97.150052599700331</v>
      </c>
      <c r="AY14">
        <v>10664.908030220919</v>
      </c>
      <c r="AZ14">
        <v>1000.4403232490677</v>
      </c>
      <c r="BA14">
        <v>5564.6163923906797</v>
      </c>
      <c r="BB14">
        <v>8213.2401106907473</v>
      </c>
      <c r="BC14">
        <v>3367.1777869871535</v>
      </c>
      <c r="BD14">
        <v>18.298062911915299</v>
      </c>
      <c r="BE14">
        <v>17163.332352980498</v>
      </c>
      <c r="BF14">
        <v>340.12735779209055</v>
      </c>
      <c r="BG14">
        <v>464.17316591139854</v>
      </c>
      <c r="BH14">
        <f t="shared" si="13"/>
        <v>409.59301033890301</v>
      </c>
      <c r="BI14">
        <v>86.608147113741779</v>
      </c>
      <c r="BJ14">
        <v>117.39627296489994</v>
      </c>
      <c r="BK14">
        <v>244.69015351733958</v>
      </c>
      <c r="BL14">
        <v>111.89647885368647</v>
      </c>
      <c r="BM14">
        <v>1.3324099722991689</v>
      </c>
      <c r="BN14">
        <v>1.6951219512195121</v>
      </c>
      <c r="BO14">
        <v>1.4759759759759759</v>
      </c>
      <c r="BP14">
        <v>42.873920862818068</v>
      </c>
      <c r="BQ14">
        <v>36.766079555220102</v>
      </c>
      <c r="BR14">
        <v>32.421538416602161</v>
      </c>
      <c r="BS14">
        <v>57.125639709184185</v>
      </c>
      <c r="BT14">
        <v>62.322988514336522</v>
      </c>
      <c r="BU14">
        <v>47.853411807086964</v>
      </c>
      <c r="BV14">
        <v>4291.0612137013741</v>
      </c>
      <c r="BW14">
        <v>4233.9558363327251</v>
      </c>
      <c r="BX14">
        <v>9952.6514842503348</v>
      </c>
      <c r="BY14">
        <v>10632.242904822138</v>
      </c>
      <c r="BZ14">
        <v>1427.6344342162365</v>
      </c>
      <c r="CA14">
        <v>21349.253224822238</v>
      </c>
      <c r="CB14">
        <v>0.98669201520912564</v>
      </c>
      <c r="CC14">
        <v>20.099350401222772</v>
      </c>
      <c r="CD14">
        <v>19.831868551776843</v>
      </c>
      <c r="CE14">
        <v>-369.99264281929345</v>
      </c>
      <c r="CF14">
        <v>2412.7335704064117</v>
      </c>
      <c r="CG14">
        <v>615.10649337088216</v>
      </c>
      <c r="CH14">
        <f t="shared" si="14"/>
        <v>1273.5551786893056</v>
      </c>
      <c r="CI14">
        <f t="shared" si="15"/>
        <v>3979.2842743580222</v>
      </c>
      <c r="CJ14">
        <f t="shared" si="16"/>
        <v>5252.8394530473279</v>
      </c>
      <c r="CK14">
        <v>10684.345194601319</v>
      </c>
      <c r="CL14">
        <v>50.04552188354252</v>
      </c>
      <c r="CM14">
        <v>2.905731201171875</v>
      </c>
      <c r="CN14">
        <v>1.5835654735565186</v>
      </c>
      <c r="CP14">
        <v>2.1504228026595755</v>
      </c>
      <c r="CQ14">
        <v>5.610018253326416</v>
      </c>
      <c r="CR14">
        <v>2.9040153026580811</v>
      </c>
      <c r="CS14">
        <v>1.1109322309494019</v>
      </c>
      <c r="CT14">
        <v>3.6706342697143555</v>
      </c>
      <c r="CU14">
        <v>3.6706342697143555</v>
      </c>
      <c r="CV14">
        <v>1.7934957227803188</v>
      </c>
      <c r="CW14">
        <v>2.2991945743560791</v>
      </c>
      <c r="CX14">
        <v>2.435755729675293</v>
      </c>
      <c r="CY14">
        <v>0.64957112073898315</v>
      </c>
      <c r="CZ14">
        <v>1.5406142473220825</v>
      </c>
      <c r="DA14">
        <v>1.5406142473220825</v>
      </c>
      <c r="DB14">
        <v>1.4044383501636166</v>
      </c>
      <c r="DC14">
        <v>0.91189670562744141</v>
      </c>
      <c r="DD14">
        <v>0.49305590987205505</v>
      </c>
      <c r="DE14">
        <v>0.66795026083461573</v>
      </c>
      <c r="DF14">
        <v>1.3409162759780884</v>
      </c>
      <c r="DG14">
        <v>0.45340362191200256</v>
      </c>
      <c r="DH14">
        <v>0.97918290143395192</v>
      </c>
      <c r="DI14">
        <v>86.253113395615586</v>
      </c>
      <c r="DJ14">
        <v>62.631561908436232</v>
      </c>
      <c r="DL14">
        <v>148.88467530405183</v>
      </c>
      <c r="DM14">
        <v>0.9894976248347902</v>
      </c>
      <c r="DN14">
        <v>113.86843132613214</v>
      </c>
      <c r="DO14">
        <v>73.840214910564654</v>
      </c>
      <c r="DP14">
        <v>3.5660231237701225</v>
      </c>
      <c r="DR14">
        <v>191.2746693604669</v>
      </c>
      <c r="DS14">
        <v>23.002069631812983</v>
      </c>
      <c r="DT14">
        <v>135.54046261210655</v>
      </c>
      <c r="DU14">
        <v>53.350835835997586</v>
      </c>
      <c r="DV14">
        <v>51.875220718988487</v>
      </c>
      <c r="DW14">
        <v>0.28190256420492499</v>
      </c>
      <c r="DX14">
        <v>241.04842173129754</v>
      </c>
      <c r="DY14">
        <v>3.8536358233104617</v>
      </c>
      <c r="DZ14">
        <v>3.5552680264879024</v>
      </c>
      <c r="EA14">
        <f t="shared" si="17"/>
        <v>3.6865498570898283</v>
      </c>
      <c r="EB14">
        <v>2.5104834482287774</v>
      </c>
      <c r="EC14">
        <v>1.548002234712458</v>
      </c>
      <c r="ED14">
        <v>1.0189684547389475</v>
      </c>
      <c r="EE14">
        <v>-1.4635270767547905</v>
      </c>
      <c r="EF14">
        <v>0.72613682501134991</v>
      </c>
      <c r="EG14">
        <v>0.64846958942534194</v>
      </c>
      <c r="EH14">
        <v>0.39361556547640303</v>
      </c>
      <c r="EI14">
        <v>57.932835074845514</v>
      </c>
      <c r="EJ14">
        <v>59.531370100837165</v>
      </c>
      <c r="EK14">
        <v>56.229558210174368</v>
      </c>
      <c r="EL14">
        <v>42.067164925154486</v>
      </c>
      <c r="EM14">
        <v>38.604283127217954</v>
      </c>
      <c r="EN14">
        <v>22.132829351386103</v>
      </c>
      <c r="EO14">
        <v>39.130045844199735</v>
      </c>
      <c r="EP14">
        <v>20.875769472411292</v>
      </c>
      <c r="EQ14">
        <v>66.478761549010372</v>
      </c>
      <c r="ER14">
        <v>142.56947561228554</v>
      </c>
      <c r="ES14">
        <v>6.4729462323993427</v>
      </c>
      <c r="ET14">
        <v>209.04823716129593</v>
      </c>
      <c r="EU14">
        <v>0.53349718923229217</v>
      </c>
      <c r="EV14">
        <v>18.718189818557548</v>
      </c>
      <c r="EW14">
        <v>9.9861016557169613</v>
      </c>
      <c r="EX14">
        <f t="shared" si="18"/>
        <v>3.0963888145131757</v>
      </c>
      <c r="EY14">
        <v>74.738385481932397</v>
      </c>
      <c r="EZ14">
        <v>52.964445438153362</v>
      </c>
      <c r="FA14">
        <f t="shared" si="19"/>
        <v>1.4111048433274824</v>
      </c>
      <c r="FB14">
        <v>127.70283092008574</v>
      </c>
      <c r="FC14">
        <v>58.525237806750276</v>
      </c>
      <c r="FD14">
        <v>41.474762193249745</v>
      </c>
      <c r="FE14">
        <f t="shared" si="20"/>
        <v>122.41253689909375</v>
      </c>
      <c r="FF14">
        <f t="shared" si="21"/>
        <v>96.41041676790681</v>
      </c>
      <c r="FG14">
        <f t="shared" si="22"/>
        <v>32.475066363586294</v>
      </c>
      <c r="FH14">
        <f t="shared" si="23"/>
        <v>21.672031285974413</v>
      </c>
      <c r="FI14">
        <f t="shared" si="24"/>
        <v>20.489379074567069</v>
      </c>
      <c r="FJ14">
        <f t="shared" si="25"/>
        <v>20.489379074567069</v>
      </c>
      <c r="FK14">
        <f t="shared" si="26"/>
        <v>-21.672031285974413</v>
      </c>
      <c r="FL14">
        <f t="shared" si="27"/>
        <v>-19.032519402944306</v>
      </c>
      <c r="FM14">
        <f t="shared" si="28"/>
        <v>27.748265764643055</v>
      </c>
      <c r="FN14">
        <f t="shared" si="0"/>
        <v>38.685157382592699</v>
      </c>
      <c r="FO14">
        <v>17.773567800829028</v>
      </c>
      <c r="FP14">
        <v>8.5021371345578132</v>
      </c>
      <c r="FQ14">
        <v>1.2940933691243792</v>
      </c>
      <c r="FR14">
        <v>1.2663844251906373</v>
      </c>
      <c r="FS14">
        <v>1.1825686441603001</v>
      </c>
      <c r="FT14">
        <v>1.6617215217744399</v>
      </c>
      <c r="FU14">
        <v>1.4162332441117411</v>
      </c>
      <c r="FV14">
        <v>1.1876167671948197</v>
      </c>
      <c r="FW14">
        <v>49.801474519306829</v>
      </c>
      <c r="FX14">
        <v>68.199319711212297</v>
      </c>
      <c r="FY14">
        <v>11.045304976106731</v>
      </c>
      <c r="FZ14">
        <v>50.860237087857328</v>
      </c>
      <c r="GA14">
        <v>28.720220644037298</v>
      </c>
      <c r="GB14">
        <f t="shared" si="1"/>
        <v>193.43891368421052</v>
      </c>
      <c r="GC14">
        <f t="shared" si="29"/>
        <v>94.923104065040647</v>
      </c>
      <c r="GD14">
        <f t="shared" si="2"/>
        <v>69.151217777777788</v>
      </c>
      <c r="GE14">
        <f t="shared" si="3"/>
        <v>1.5021440856080737</v>
      </c>
      <c r="GF14">
        <f t="shared" si="4"/>
        <v>3.0593345332115027</v>
      </c>
      <c r="GG14">
        <f t="shared" si="5"/>
        <v>3.5223612944934128</v>
      </c>
      <c r="GH14">
        <f t="shared" si="43"/>
        <v>55.819275250316217</v>
      </c>
      <c r="GI14">
        <f t="shared" si="6"/>
        <v>63.958333333333329</v>
      </c>
      <c r="GJ14">
        <f t="shared" si="7"/>
        <v>63.958333333333329</v>
      </c>
      <c r="GK14">
        <f t="shared" si="8"/>
        <v>65.635738203746001</v>
      </c>
      <c r="GL14">
        <f t="shared" si="30"/>
        <v>71.728455154557651</v>
      </c>
      <c r="GM14">
        <f t="shared" si="31"/>
        <v>28.271544845442349</v>
      </c>
      <c r="GN14">
        <f t="shared" si="32"/>
        <v>71.130358351968155</v>
      </c>
      <c r="GO14">
        <f t="shared" si="9"/>
        <v>41.269841269841265</v>
      </c>
      <c r="GP14">
        <f t="shared" si="33"/>
        <v>12.466601090098587</v>
      </c>
      <c r="GQ14">
        <f t="shared" si="34"/>
        <v>1.1493676338045158</v>
      </c>
      <c r="GR14">
        <v>38.458287326563017</v>
      </c>
      <c r="GS14">
        <f t="shared" si="35"/>
        <v>106.64908030220917</v>
      </c>
      <c r="GT14" s="23">
        <f t="shared" si="36"/>
        <v>213.49253224822237</v>
      </c>
      <c r="GU14">
        <v>36.1</v>
      </c>
      <c r="GV14">
        <v>48.1</v>
      </c>
      <c r="GW14">
        <v>3.6999999999999999E-4</v>
      </c>
      <c r="GX14">
        <v>84.200369999999992</v>
      </c>
      <c r="GY14">
        <v>0.22471999999999998</v>
      </c>
      <c r="GZ14">
        <v>49.2</v>
      </c>
      <c r="HA14">
        <v>83.4</v>
      </c>
      <c r="HB14">
        <v>1.2189999999999999</v>
      </c>
      <c r="HC14">
        <v>0</v>
      </c>
      <c r="HD14">
        <v>133.81900000000002</v>
      </c>
      <c r="HE14">
        <v>12.36</v>
      </c>
      <c r="HF14">
        <v>66.599999999999994</v>
      </c>
      <c r="HG14">
        <v>98.3</v>
      </c>
      <c r="HH14">
        <v>40.299999999999997</v>
      </c>
      <c r="HI14">
        <v>0.219</v>
      </c>
      <c r="HJ14">
        <v>205.41900000000001</v>
      </c>
      <c r="HK14">
        <v>52.6</v>
      </c>
      <c r="HL14">
        <v>51.9</v>
      </c>
      <c r="HM14">
        <v>122</v>
      </c>
      <c r="HN14">
        <v>130.33045881702597</v>
      </c>
      <c r="HO14">
        <v>17.5</v>
      </c>
      <c r="HP14">
        <v>261.7</v>
      </c>
      <c r="HQ14">
        <v>-3.3999999999999986</v>
      </c>
      <c r="HR14">
        <v>31.500000000000007</v>
      </c>
      <c r="HS14">
        <v>28.100000000000023</v>
      </c>
      <c r="HT14">
        <v>127.88099999999997</v>
      </c>
      <c r="HU14">
        <v>48.865494841421466</v>
      </c>
      <c r="HV14">
        <v>1.0489689636230468</v>
      </c>
      <c r="HW14">
        <v>0.76169499278068553</v>
      </c>
      <c r="HX14">
        <v>0</v>
      </c>
      <c r="HY14">
        <v>1.8106639564037321</v>
      </c>
      <c r="HZ14">
        <v>1.2606833018875122E-2</v>
      </c>
      <c r="IA14">
        <v>1.4287755289077759</v>
      </c>
      <c r="IB14">
        <v>0.92651748061180117</v>
      </c>
      <c r="IC14">
        <v>4.4745031747817986E-2</v>
      </c>
      <c r="ID14">
        <v>0</v>
      </c>
      <c r="IE14">
        <v>2.4000380412673952</v>
      </c>
      <c r="IF14">
        <v>0.28418044939041137</v>
      </c>
      <c r="IG14">
        <v>1.6222133159637451</v>
      </c>
      <c r="IH14">
        <v>0.63852841168642038</v>
      </c>
      <c r="II14">
        <v>0.62086754167079916</v>
      </c>
      <c r="IJ14">
        <v>3.3739452016353605E-3</v>
      </c>
      <c r="IK14">
        <v>2.8849832145225998</v>
      </c>
      <c r="IL14">
        <v>0.47965766716003422</v>
      </c>
      <c r="IM14">
        <v>0.25589601722359656</v>
      </c>
      <c r="IN14">
        <v>0.81489931821823125</v>
      </c>
      <c r="IO14">
        <v>1.7476223348344209</v>
      </c>
      <c r="IP14">
        <v>7.9345633834600457E-2</v>
      </c>
      <c r="IQ14">
        <v>2.5625216530526522</v>
      </c>
      <c r="IR14">
        <v>0.94911786174774171</v>
      </c>
      <c r="IS14">
        <v>0.67062146338820461</v>
      </c>
      <c r="IT14">
        <v>1.6197393251359464</v>
      </c>
      <c r="IU14">
        <v>58.596951189542878</v>
      </c>
      <c r="IV14">
        <v>1.144464771245441</v>
      </c>
      <c r="IW14">
        <v>0.16248361178525705</v>
      </c>
      <c r="IX14">
        <v>6.3407702952166423</v>
      </c>
      <c r="IY14">
        <f t="shared" si="37"/>
        <v>0.7518576966489201</v>
      </c>
      <c r="IZ14">
        <f t="shared" si="38"/>
        <v>29.340540235172469</v>
      </c>
      <c r="JA14">
        <f t="shared" si="39"/>
        <v>-0.32246156146994753</v>
      </c>
      <c r="JB14">
        <f t="shared" si="40"/>
        <v>-12.583759481049034</v>
      </c>
      <c r="JC14">
        <f t="shared" si="41"/>
        <v>1.0743192581188676</v>
      </c>
      <c r="JD14">
        <f t="shared" si="42"/>
        <v>43.021749130950262</v>
      </c>
      <c r="JE14">
        <f t="shared" si="44"/>
        <v>102.12596630676074</v>
      </c>
    </row>
    <row r="15" spans="1:265" x14ac:dyDescent="0.2">
      <c r="A15" s="6">
        <v>2016</v>
      </c>
      <c r="B15">
        <v>114</v>
      </c>
      <c r="C15">
        <v>1</v>
      </c>
      <c r="D15">
        <v>1311</v>
      </c>
      <c r="E15">
        <v>2015</v>
      </c>
      <c r="F15" t="s">
        <v>118</v>
      </c>
      <c r="G15">
        <v>4</v>
      </c>
      <c r="H15">
        <v>34.5</v>
      </c>
      <c r="I15">
        <v>287.8</v>
      </c>
      <c r="J15">
        <v>0</v>
      </c>
      <c r="K15">
        <v>0</v>
      </c>
      <c r="L15">
        <v>13.3</v>
      </c>
      <c r="M15">
        <v>12.6</v>
      </c>
      <c r="N15" s="2">
        <v>11.3</v>
      </c>
      <c r="O15">
        <f t="shared" si="11"/>
        <v>0.70000000000000107</v>
      </c>
      <c r="P15" s="2">
        <f t="shared" si="11"/>
        <v>1.2999999999999989</v>
      </c>
      <c r="Q15" s="2">
        <f t="shared" si="12"/>
        <v>2</v>
      </c>
      <c r="R15" s="2"/>
      <c r="S15">
        <v>6.38</v>
      </c>
      <c r="T15">
        <v>5.58</v>
      </c>
      <c r="U15">
        <v>4.2679999999999998</v>
      </c>
      <c r="V15">
        <v>5.2580000000000009</v>
      </c>
      <c r="W15">
        <v>4.2099999999999991</v>
      </c>
      <c r="X15">
        <v>3.88</v>
      </c>
      <c r="Y15">
        <v>17.600000000000001</v>
      </c>
      <c r="Z15">
        <v>44.8</v>
      </c>
      <c r="AA15">
        <v>786.8</v>
      </c>
      <c r="AB15">
        <v>-1</v>
      </c>
      <c r="AC15">
        <v>62</v>
      </c>
      <c r="AD15">
        <v>68.8</v>
      </c>
      <c r="AE15">
        <v>59</v>
      </c>
      <c r="AF15">
        <v>60.6</v>
      </c>
      <c r="AG15">
        <v>47.4</v>
      </c>
      <c r="AH15">
        <v>240.73438131423239</v>
      </c>
      <c r="AI15">
        <v>15123.415302922707</v>
      </c>
      <c r="AJ15">
        <v>310.18774932014463</v>
      </c>
      <c r="AK15">
        <v>0</v>
      </c>
      <c r="AL15">
        <v>516.4</v>
      </c>
      <c r="AM15">
        <v>516.4</v>
      </c>
      <c r="AN15">
        <v>14974.956743097751</v>
      </c>
      <c r="AO15">
        <f>AN15/$AN$15</f>
        <v>1</v>
      </c>
      <c r="AP15">
        <v>2738.1445740335084</v>
      </c>
      <c r="AQ15">
        <v>3067.0508291726692</v>
      </c>
      <c r="AS15">
        <v>5805.1954032061785</v>
      </c>
      <c r="AT15">
        <v>11.402180496668686</v>
      </c>
      <c r="AU15">
        <v>4428.2983302808716</v>
      </c>
      <c r="AV15">
        <v>7653.4363595042987</v>
      </c>
      <c r="AW15">
        <v>298.95191369330109</v>
      </c>
      <c r="AX15">
        <v>34.423753058032432</v>
      </c>
      <c r="AY15">
        <v>12415.110356536501</v>
      </c>
      <c r="AZ15">
        <v>1207.5981874138035</v>
      </c>
      <c r="BA15">
        <v>5293.5920016576883</v>
      </c>
      <c r="BB15">
        <v>8377.4735806050576</v>
      </c>
      <c r="BC15">
        <v>2828.9149917115628</v>
      </c>
      <c r="BD15">
        <v>13.355392664732699</v>
      </c>
      <c r="BE15">
        <v>16513.335966639039</v>
      </c>
      <c r="BF15">
        <v>472.13678238073732</v>
      </c>
      <c r="BG15">
        <v>372.56596455477614</v>
      </c>
      <c r="BH15">
        <f t="shared" si="13"/>
        <v>428.32562253731442</v>
      </c>
      <c r="BI15">
        <v>120.72526830338309</v>
      </c>
      <c r="BJ15">
        <v>78.663061034256074</v>
      </c>
      <c r="BK15">
        <v>327.59896645225928</v>
      </c>
      <c r="BL15">
        <v>65.821565554614438</v>
      </c>
      <c r="BM15">
        <v>1.1201201201201203</v>
      </c>
      <c r="BN15">
        <v>1.7283018867924529</v>
      </c>
      <c r="BO15">
        <v>1.5825688073394497</v>
      </c>
      <c r="BP15">
        <v>47.167138810198288</v>
      </c>
      <c r="BQ15">
        <v>35.668618345783706</v>
      </c>
      <c r="BR15">
        <v>32.056466436291451</v>
      </c>
      <c r="BS15">
        <v>52.832861189801697</v>
      </c>
      <c r="BT15">
        <v>61.646140386297873</v>
      </c>
      <c r="BU15">
        <v>50.731563855598857</v>
      </c>
      <c r="BV15">
        <v>4629.8694571073356</v>
      </c>
      <c r="BW15">
        <v>5058.8608578532949</v>
      </c>
      <c r="BX15">
        <v>10878.574388727724</v>
      </c>
      <c r="BY15">
        <v>12965.330513504545</v>
      </c>
      <c r="BZ15">
        <v>1189.8440737670949</v>
      </c>
      <c r="CA15">
        <v>24679.146808951515</v>
      </c>
      <c r="CB15">
        <v>1.0926573426573427</v>
      </c>
      <c r="CC15">
        <v>18.760249262053133</v>
      </c>
      <c r="CD15">
        <v>20.498524106264348</v>
      </c>
      <c r="CE15">
        <v>-201.57112682646402</v>
      </c>
      <c r="CF15">
        <v>2594.5755016510038</v>
      </c>
      <c r="CG15">
        <v>1203.1603010574472</v>
      </c>
      <c r="CH15">
        <f t="shared" si="14"/>
        <v>663.72254455035272</v>
      </c>
      <c r="CI15">
        <f t="shared" si="15"/>
        <v>3318.6127227517627</v>
      </c>
      <c r="CJ15">
        <f t="shared" si="16"/>
        <v>3982.3352673021154</v>
      </c>
      <c r="CK15">
        <v>12264.036452415014</v>
      </c>
      <c r="CL15">
        <v>49.693923972957826</v>
      </c>
      <c r="CM15">
        <v>2.8481605052947998</v>
      </c>
      <c r="CN15">
        <v>1.5063294172286987</v>
      </c>
      <c r="CP15">
        <v>2.1392327491352305</v>
      </c>
      <c r="CQ15">
        <v>6.2462615966796875</v>
      </c>
      <c r="CR15">
        <v>2.5908176898956299</v>
      </c>
      <c r="CS15">
        <v>0.88922107219696045</v>
      </c>
      <c r="CT15">
        <v>3.1793098449707031</v>
      </c>
      <c r="CU15">
        <v>3.1793098449707031</v>
      </c>
      <c r="CV15">
        <v>1.5576514843471505</v>
      </c>
      <c r="CW15">
        <v>2.2020173072814941</v>
      </c>
      <c r="CX15">
        <v>2.7855575084686279</v>
      </c>
      <c r="CY15">
        <v>0.69226229190826416</v>
      </c>
      <c r="CZ15">
        <v>1.5647931098937988</v>
      </c>
      <c r="DA15">
        <v>1.5647931098937988</v>
      </c>
      <c r="DB15">
        <v>1.5134785105030237</v>
      </c>
      <c r="DC15">
        <v>1.4020310640335083</v>
      </c>
      <c r="DD15">
        <v>0.42504018545150757</v>
      </c>
      <c r="DE15">
        <v>0.86270526756665555</v>
      </c>
      <c r="DF15">
        <v>1.1767423152923584</v>
      </c>
      <c r="DG15">
        <v>0.62492513656616211</v>
      </c>
      <c r="DH15">
        <v>0.99848899423156423</v>
      </c>
      <c r="DI15">
        <v>77.986752335494913</v>
      </c>
      <c r="DJ15">
        <v>46.199888881184641</v>
      </c>
      <c r="DL15">
        <v>124.18664121667956</v>
      </c>
      <c r="DM15">
        <v>0.71221002154751745</v>
      </c>
      <c r="DN15">
        <v>114.72913650226963</v>
      </c>
      <c r="DO15">
        <v>68.05596885589614</v>
      </c>
      <c r="DP15">
        <v>9.5046076237794423</v>
      </c>
      <c r="DQ15">
        <v>1.0944377699824286</v>
      </c>
      <c r="DR15">
        <v>193.38415075192762</v>
      </c>
      <c r="DS15">
        <v>26.59152108926957</v>
      </c>
      <c r="DT15">
        <v>147.45604946987046</v>
      </c>
      <c r="DU15">
        <v>57.99409061310589</v>
      </c>
      <c r="DV15">
        <v>44.266666875055257</v>
      </c>
      <c r="DW15">
        <v>0.20898426421699906</v>
      </c>
      <c r="DX15">
        <v>249.92579122224862</v>
      </c>
      <c r="DY15">
        <v>4.9426792525177188</v>
      </c>
      <c r="DZ15">
        <v>5.1401491336655454</v>
      </c>
      <c r="EA15">
        <f t="shared" si="17"/>
        <v>5.0295660002227622</v>
      </c>
      <c r="EB15">
        <v>2.6244560119124793</v>
      </c>
      <c r="EC15">
        <v>2.9751739061455309</v>
      </c>
      <c r="ED15">
        <v>1.5611485696222498</v>
      </c>
      <c r="EE15">
        <v>-0.91471620389002273</v>
      </c>
      <c r="EF15">
        <v>0.59240688319004675</v>
      </c>
      <c r="EG15">
        <v>0.5931881902950592</v>
      </c>
      <c r="EH15">
        <v>0.39329746606941179</v>
      </c>
      <c r="EI15">
        <v>62.798020440398602</v>
      </c>
      <c r="EJ15">
        <v>59.327062769194406</v>
      </c>
      <c r="EK15">
        <v>58.999933039621325</v>
      </c>
      <c r="EL15">
        <v>37.201979559601391</v>
      </c>
      <c r="EM15">
        <v>35.192112999579813</v>
      </c>
      <c r="EN15">
        <v>23.204524162748037</v>
      </c>
      <c r="EO15">
        <v>64.912208012844388</v>
      </c>
      <c r="EP15">
        <v>21.502191571953372</v>
      </c>
      <c r="EQ15">
        <v>93.850034287711168</v>
      </c>
      <c r="ER15">
        <v>152.56853046992001</v>
      </c>
      <c r="ES15">
        <v>7.4356347029134042</v>
      </c>
      <c r="ET15">
        <v>246.41856475763117</v>
      </c>
      <c r="EU15">
        <v>0.33125034920547863</v>
      </c>
      <c r="EV15">
        <v>26.34225553447639</v>
      </c>
      <c r="EW15">
        <v>8.7258813446552566</v>
      </c>
      <c r="EX15">
        <f t="shared" si="18"/>
        <v>3.0174815400888479</v>
      </c>
      <c r="EY15">
        <v>49.816928489425237</v>
      </c>
      <c r="EZ15">
        <v>46.553777283942765</v>
      </c>
      <c r="FA15">
        <f t="shared" si="19"/>
        <v>1.070094230712574</v>
      </c>
      <c r="FB15">
        <v>96.370705773368002</v>
      </c>
      <c r="FC15">
        <v>51.693020290396298</v>
      </c>
      <c r="FD15">
        <v>48.306979709603702</v>
      </c>
      <c r="FE15">
        <f t="shared" si="20"/>
        <v>111.60010579526519</v>
      </c>
      <c r="FF15">
        <f t="shared" si="21"/>
        <v>82.543841457026076</v>
      </c>
      <c r="FG15">
        <f t="shared" si="22"/>
        <v>36.491899041152521</v>
      </c>
      <c r="FH15">
        <f t="shared" si="23"/>
        <v>32.726912967600839</v>
      </c>
      <c r="FI15">
        <f t="shared" si="24"/>
        <v>10.061878242790243</v>
      </c>
      <c r="FJ15">
        <f t="shared" si="25"/>
        <v>10.06187824279025</v>
      </c>
      <c r="FK15">
        <f t="shared" si="26"/>
        <v>-32.726912967600839</v>
      </c>
      <c r="FL15">
        <f t="shared" si="27"/>
        <v>-28.525371989488839</v>
      </c>
      <c r="FM15">
        <f t="shared" si="28"/>
        <v>14.7847108959621</v>
      </c>
      <c r="FN15">
        <f t="shared" si="0"/>
        <v>21.613451861103368</v>
      </c>
      <c r="FO15">
        <v>53.034414005703553</v>
      </c>
      <c r="FP15">
        <v>21.522085423176772</v>
      </c>
      <c r="FQ15">
        <v>1.2061223168103716</v>
      </c>
      <c r="FR15">
        <v>1.1634643819757748</v>
      </c>
      <c r="FS15">
        <v>1.2563082856797458</v>
      </c>
      <c r="FT15">
        <v>1.7736449440654565</v>
      </c>
      <c r="FU15">
        <v>1.3388046153178956</v>
      </c>
      <c r="FV15">
        <v>1.204703119253991</v>
      </c>
      <c r="FW15">
        <v>52.535570268587307</v>
      </c>
      <c r="FX15">
        <v>61.914381580779498</v>
      </c>
      <c r="FY15">
        <v>20.611074932775505</v>
      </c>
      <c r="FZ15">
        <v>52.615071945804075</v>
      </c>
      <c r="GA15">
        <v>56.938059666099051</v>
      </c>
      <c r="GB15">
        <f t="shared" si="1"/>
        <v>233.00449729729732</v>
      </c>
      <c r="GC15">
        <f t="shared" si="29"/>
        <v>96.380137056603758</v>
      </c>
      <c r="GD15">
        <f t="shared" si="2"/>
        <v>99.32763987767585</v>
      </c>
      <c r="GE15">
        <f t="shared" si="3"/>
        <v>1.2223628892710801</v>
      </c>
      <c r="GF15">
        <f t="shared" si="4"/>
        <v>2.6881240979913219</v>
      </c>
      <c r="GG15">
        <f t="shared" si="5"/>
        <v>2.8044132649271671</v>
      </c>
      <c r="GH15">
        <f t="shared" si="43"/>
        <v>68.067985195898871</v>
      </c>
      <c r="GI15">
        <f t="shared" si="6"/>
        <v>65.632943568886631</v>
      </c>
      <c r="GJ15">
        <f t="shared" si="7"/>
        <v>65.632943568886631</v>
      </c>
      <c r="GK15">
        <f t="shared" si="8"/>
        <v>43.421340043328691</v>
      </c>
      <c r="GL15">
        <f t="shared" si="30"/>
        <v>68.405134871442655</v>
      </c>
      <c r="GM15">
        <f t="shared" si="31"/>
        <v>31.594865128557338</v>
      </c>
      <c r="GN15">
        <f t="shared" si="32"/>
        <v>55.978606339845129</v>
      </c>
      <c r="GO15">
        <f t="shared" si="9"/>
        <v>15.037593984962406</v>
      </c>
      <c r="GP15">
        <f t="shared" si="33"/>
        <v>34.761043999279835</v>
      </c>
      <c r="GQ15">
        <f t="shared" si="34"/>
        <v>1.2210463334156927</v>
      </c>
      <c r="GR15">
        <v>36.19911716985915</v>
      </c>
      <c r="GS15">
        <f t="shared" si="35"/>
        <v>124.15110356536501</v>
      </c>
      <c r="GT15" s="23">
        <f t="shared" si="36"/>
        <v>246.79146808951515</v>
      </c>
      <c r="GU15">
        <v>33.299999999999997</v>
      </c>
      <c r="GV15">
        <v>37.299999999999997</v>
      </c>
      <c r="GW15">
        <v>0</v>
      </c>
      <c r="GX15">
        <v>70.599999999999994</v>
      </c>
      <c r="GY15">
        <v>0.14307</v>
      </c>
      <c r="GZ15">
        <v>53</v>
      </c>
      <c r="HA15">
        <v>91.6</v>
      </c>
      <c r="HB15">
        <v>3.5780000000000003</v>
      </c>
      <c r="HC15">
        <v>0.41200000000000003</v>
      </c>
      <c r="HD15">
        <v>148.58999999999997</v>
      </c>
      <c r="HE15">
        <v>14.219999999999999</v>
      </c>
      <c r="HF15">
        <v>65.400000000000006</v>
      </c>
      <c r="HG15">
        <v>103.5</v>
      </c>
      <c r="HH15">
        <v>34.950000000000003</v>
      </c>
      <c r="HI15">
        <v>0.16499999999999998</v>
      </c>
      <c r="HJ15">
        <v>204.01500000000001</v>
      </c>
      <c r="HK15">
        <v>57.2</v>
      </c>
      <c r="HL15">
        <v>62.5</v>
      </c>
      <c r="HM15">
        <v>134.4</v>
      </c>
      <c r="HN15">
        <v>160.18095374892272</v>
      </c>
      <c r="HO15">
        <v>14.7</v>
      </c>
      <c r="HP15">
        <v>304.89999999999998</v>
      </c>
      <c r="HQ15">
        <v>-4.2000000000000028</v>
      </c>
      <c r="HR15">
        <v>29.099999999999994</v>
      </c>
      <c r="HS15">
        <v>24.899999999999991</v>
      </c>
      <c r="HT15">
        <v>156.31</v>
      </c>
      <c r="HU15">
        <v>51.265988848802891</v>
      </c>
      <c r="HV15">
        <v>0.94843744826316823</v>
      </c>
      <c r="HW15">
        <v>0.56186087262630457</v>
      </c>
      <c r="HX15">
        <v>0</v>
      </c>
      <c r="HY15">
        <v>1.5102983208894727</v>
      </c>
      <c r="HZ15">
        <v>8.9365264663696289E-3</v>
      </c>
      <c r="IA15">
        <v>1.373133375644684</v>
      </c>
      <c r="IB15">
        <v>0.81452650213241573</v>
      </c>
      <c r="IC15">
        <v>0.11375570625305177</v>
      </c>
      <c r="ID15">
        <v>1.3098756561279299E-2</v>
      </c>
      <c r="IE15">
        <v>2.3145143405914306</v>
      </c>
      <c r="IF15">
        <v>0.31312686109542848</v>
      </c>
      <c r="IG15">
        <v>1.8217546105384828</v>
      </c>
      <c r="IH15">
        <v>0.71649147212505337</v>
      </c>
      <c r="II15">
        <v>0.54689519190788272</v>
      </c>
      <c r="IJ15">
        <v>2.5819086313247676E-3</v>
      </c>
      <c r="IK15">
        <v>3.0877231832027441</v>
      </c>
      <c r="IL15">
        <v>0.80196176862716684</v>
      </c>
      <c r="IM15">
        <v>0.26565011590719223</v>
      </c>
      <c r="IN15">
        <v>1.159475879609585</v>
      </c>
      <c r="IO15">
        <v>1.8849170638024551</v>
      </c>
      <c r="IP15">
        <v>9.1863995075225816E-2</v>
      </c>
      <c r="IQ15">
        <v>3.0443929434120394</v>
      </c>
      <c r="IR15">
        <v>0.57117160701751712</v>
      </c>
      <c r="IS15">
        <v>0.5488763862252235</v>
      </c>
      <c r="IT15">
        <v>1.120047993242741</v>
      </c>
      <c r="IU15">
        <v>50.995279707958971</v>
      </c>
      <c r="IV15">
        <v>1.0763278275333372</v>
      </c>
      <c r="IW15">
        <v>0.72987860282060879</v>
      </c>
      <c r="IX15">
        <v>23.97452025370249</v>
      </c>
      <c r="IY15">
        <f t="shared" si="37"/>
        <v>1.5340946225225667</v>
      </c>
      <c r="IZ15">
        <f t="shared" si="38"/>
        <v>50.390821784102947</v>
      </c>
      <c r="JA15">
        <f t="shared" si="39"/>
        <v>-4.3330239790704717E-2</v>
      </c>
      <c r="JB15">
        <f t="shared" si="40"/>
        <v>-1.4232801282919096</v>
      </c>
      <c r="JC15">
        <f t="shared" si="41"/>
        <v>1.5774248623132714</v>
      </c>
      <c r="JD15">
        <f t="shared" si="42"/>
        <v>81.387911011205333</v>
      </c>
      <c r="JE15">
        <f t="shared" si="44"/>
        <v>100.1513292361924</v>
      </c>
    </row>
    <row r="16" spans="1:265" x14ac:dyDescent="0.2">
      <c r="A16" s="6">
        <v>2016</v>
      </c>
      <c r="B16">
        <v>115</v>
      </c>
      <c r="C16">
        <v>1</v>
      </c>
      <c r="D16" t="s">
        <v>113</v>
      </c>
      <c r="E16">
        <v>1946</v>
      </c>
      <c r="F16" t="s">
        <v>121</v>
      </c>
      <c r="G16">
        <v>1</v>
      </c>
      <c r="H16">
        <v>32.5</v>
      </c>
      <c r="I16">
        <v>271.60000000000002</v>
      </c>
      <c r="J16">
        <v>5</v>
      </c>
      <c r="K16">
        <v>3</v>
      </c>
      <c r="L16">
        <v>11.1</v>
      </c>
      <c r="M16">
        <v>10.7</v>
      </c>
      <c r="N16" s="2">
        <v>7.4444444444444446</v>
      </c>
      <c r="O16">
        <f t="shared" si="11"/>
        <v>0.40000000000000036</v>
      </c>
      <c r="P16" s="2">
        <f t="shared" si="11"/>
        <v>3.2555555555555546</v>
      </c>
      <c r="Q16" s="2">
        <f t="shared" si="12"/>
        <v>3.655555555555555</v>
      </c>
      <c r="R16" s="2"/>
      <c r="S16">
        <v>5.9539999999999997</v>
      </c>
      <c r="T16">
        <v>4.234</v>
      </c>
      <c r="U16">
        <v>4.2279999999999998</v>
      </c>
      <c r="V16">
        <v>3.3239999999999994</v>
      </c>
      <c r="W16">
        <v>4.5220000000000002</v>
      </c>
      <c r="X16">
        <v>6.0359999999999996</v>
      </c>
      <c r="Y16">
        <v>16</v>
      </c>
      <c r="Z16">
        <v>47.2</v>
      </c>
      <c r="AA16">
        <v>759.6</v>
      </c>
      <c r="AB16">
        <v>3</v>
      </c>
      <c r="AC16">
        <v>64</v>
      </c>
      <c r="AD16">
        <v>48.7</v>
      </c>
      <c r="AE16">
        <v>42.5</v>
      </c>
      <c r="AF16">
        <v>45.9</v>
      </c>
      <c r="AG16">
        <v>37.799999999999997</v>
      </c>
      <c r="AH16">
        <v>107.0905599501713</v>
      </c>
      <c r="AI16">
        <v>6727.6431571896619</v>
      </c>
      <c r="AJ16">
        <v>237.11352678617564</v>
      </c>
      <c r="AK16">
        <v>10</v>
      </c>
      <c r="AL16">
        <v>322.3</v>
      </c>
      <c r="AM16">
        <v>358.11111111111109</v>
      </c>
      <c r="AN16">
        <v>7034.5764595682031</v>
      </c>
      <c r="AO16">
        <f>AN16/$AN$9</f>
        <v>0.74495676273599842</v>
      </c>
      <c r="AP16">
        <v>2711.5494198093661</v>
      </c>
      <c r="AQ16">
        <v>3375.2719643597184</v>
      </c>
      <c r="AR16">
        <v>0.15297995234148365</v>
      </c>
      <c r="AS16">
        <v>6086.9743641214263</v>
      </c>
      <c r="AT16">
        <v>12.465547069774171</v>
      </c>
      <c r="AU16">
        <v>3396.9006678306714</v>
      </c>
      <c r="AV16">
        <v>6488.0802755565819</v>
      </c>
      <c r="AW16">
        <v>83.733601462026058</v>
      </c>
      <c r="AX16">
        <v>5.3501185518333072</v>
      </c>
      <c r="AY16">
        <v>9974.0646634011136</v>
      </c>
      <c r="AZ16">
        <v>614.11307033140383</v>
      </c>
      <c r="BA16">
        <v>4933.593827087403</v>
      </c>
      <c r="BB16">
        <v>8773.5743558370978</v>
      </c>
      <c r="BC16">
        <v>2044.1523756898805</v>
      </c>
      <c r="BD16">
        <v>14.307422098553468</v>
      </c>
      <c r="BE16">
        <v>15765.627980712934</v>
      </c>
      <c r="BF16">
        <v>353.37184538906246</v>
      </c>
      <c r="BG16">
        <v>413.68309409370147</v>
      </c>
      <c r="BH16">
        <f t="shared" si="13"/>
        <v>387.14614466366032</v>
      </c>
      <c r="BI16">
        <v>62.304658911027758</v>
      </c>
      <c r="BJ16">
        <v>109.76379708976654</v>
      </c>
      <c r="BK16">
        <v>282.98257374516942</v>
      </c>
      <c r="BL16">
        <v>163.24957716289398</v>
      </c>
      <c r="BM16">
        <v>1.2447761194029852</v>
      </c>
      <c r="BN16">
        <v>1.91</v>
      </c>
      <c r="BO16">
        <v>1.7783333333333331</v>
      </c>
      <c r="BP16">
        <v>44.546752747836521</v>
      </c>
      <c r="BQ16">
        <v>34.057335524355246</v>
      </c>
      <c r="BR16">
        <v>31.293354334651134</v>
      </c>
      <c r="BS16">
        <v>55.450734017456206</v>
      </c>
      <c r="BT16">
        <v>65.049510851518519</v>
      </c>
      <c r="BU16">
        <v>55.650015125121264</v>
      </c>
      <c r="BV16">
        <v>3761.6755395454106</v>
      </c>
      <c r="BW16">
        <v>5220.1217762759406</v>
      </c>
      <c r="BX16">
        <v>10424.304249418215</v>
      </c>
      <c r="BY16">
        <v>6090.5423892365397</v>
      </c>
      <c r="BZ16">
        <v>1442.5069335968628</v>
      </c>
      <c r="CA16">
        <v>16983.327488922183</v>
      </c>
      <c r="CB16">
        <v>1.3877118644067796</v>
      </c>
      <c r="CC16">
        <v>22.149225715626468</v>
      </c>
      <c r="CD16">
        <v>30.736743312998595</v>
      </c>
      <c r="CE16">
        <v>-364.77487171473922</v>
      </c>
      <c r="CF16">
        <v>1267.9584992806413</v>
      </c>
      <c r="CG16">
        <v>-539.32330603096125</v>
      </c>
      <c r="CH16">
        <f t="shared" si="14"/>
        <v>1171.9182875419924</v>
      </c>
      <c r="CI16">
        <f t="shared" si="15"/>
        <v>3553.4525795611571</v>
      </c>
      <c r="CJ16">
        <f t="shared" si="16"/>
        <v>4725.3708671031491</v>
      </c>
      <c r="CK16">
        <v>7009.2628255210693</v>
      </c>
      <c r="CL16">
        <v>41.271434176212189</v>
      </c>
      <c r="CM16">
        <v>2.1650466918945312</v>
      </c>
      <c r="CN16">
        <v>0.72337275743484497</v>
      </c>
      <c r="CP16">
        <v>1.3655735003934053</v>
      </c>
      <c r="CQ16">
        <v>5.4069128036499023</v>
      </c>
      <c r="CR16">
        <v>2.108375072479248</v>
      </c>
      <c r="CS16">
        <v>0.49134412407875061</v>
      </c>
      <c r="CT16">
        <v>3.4466552734375</v>
      </c>
      <c r="CU16">
        <v>3.4466552734375</v>
      </c>
      <c r="CV16">
        <v>1.0684572483428758</v>
      </c>
      <c r="CW16">
        <v>2.3692207336425781</v>
      </c>
      <c r="CX16">
        <v>1.1180787086486816</v>
      </c>
      <c r="CY16">
        <v>0.40134379267692566</v>
      </c>
      <c r="CZ16">
        <v>1.8141466379165649</v>
      </c>
      <c r="DA16">
        <v>1.8141466379165649</v>
      </c>
      <c r="DB16">
        <v>0.8100986373368948</v>
      </c>
      <c r="DC16">
        <v>0.90758758783340454</v>
      </c>
      <c r="DD16">
        <v>0.68158173561096191</v>
      </c>
      <c r="DE16">
        <v>0.75045673991197459</v>
      </c>
      <c r="DF16">
        <v>1.3717994689941406</v>
      </c>
      <c r="DG16">
        <v>0.58994495868682861</v>
      </c>
      <c r="DH16">
        <v>0.95258083016195971</v>
      </c>
      <c r="DI16">
        <v>58.706311012668039</v>
      </c>
      <c r="DJ16">
        <v>24.415797879514152</v>
      </c>
      <c r="DL16">
        <v>83.122108892182183</v>
      </c>
      <c r="DM16">
        <v>0.67400126056062482</v>
      </c>
      <c r="DN16">
        <v>71.619406917422978</v>
      </c>
      <c r="DO16">
        <v>31.87880119945968</v>
      </c>
      <c r="DP16">
        <v>2.8860085904300612</v>
      </c>
      <c r="DQ16">
        <v>0.18440014320192069</v>
      </c>
      <c r="DR16">
        <v>106.56861685051466</v>
      </c>
      <c r="DS16">
        <v>14.549694190300649</v>
      </c>
      <c r="DT16">
        <v>55.161462151869912</v>
      </c>
      <c r="DU16">
        <v>35.212196073046762</v>
      </c>
      <c r="DV16">
        <v>37.083921597469555</v>
      </c>
      <c r="DW16">
        <v>0.25955761697343938</v>
      </c>
      <c r="DX16">
        <v>127.71713743935967</v>
      </c>
      <c r="DY16">
        <v>2.1315007234847703</v>
      </c>
      <c r="DZ16">
        <v>1.5106086134889298</v>
      </c>
      <c r="EA16">
        <f t="shared" si="17"/>
        <v>1.7838011418870996</v>
      </c>
      <c r="EB16">
        <v>1.1739178095231764</v>
      </c>
      <c r="EC16">
        <v>-1.1755674832537903</v>
      </c>
      <c r="ED16">
        <v>0.67845484726777527</v>
      </c>
      <c r="EE16">
        <v>0.2380996338276487</v>
      </c>
      <c r="EF16">
        <v>0.41589732787409428</v>
      </c>
      <c r="EG16">
        <v>0.44511400710446919</v>
      </c>
      <c r="EH16">
        <v>0.63834776489609613</v>
      </c>
      <c r="EI16">
        <v>70.626589959136012</v>
      </c>
      <c r="EJ16">
        <v>67.204969937711169</v>
      </c>
      <c r="EK16">
        <v>43.19033706659819</v>
      </c>
      <c r="EL16">
        <v>29.373410040864002</v>
      </c>
      <c r="EM16">
        <v>29.913873466310008</v>
      </c>
      <c r="EN16">
        <v>27.570455131571968</v>
      </c>
      <c r="EO16">
        <v>34.140500291479398</v>
      </c>
      <c r="EP16">
        <v>35.579396603747334</v>
      </c>
      <c r="EQ16">
        <v>78.22989382868937</v>
      </c>
      <c r="ER16">
        <v>83.550028154409901</v>
      </c>
      <c r="ES16">
        <v>8.5099969334626504</v>
      </c>
      <c r="ET16">
        <v>161.77992198309926</v>
      </c>
      <c r="EU16">
        <v>1.042146315958558</v>
      </c>
      <c r="EV16">
        <v>21.103051523937545</v>
      </c>
      <c r="EW16">
        <v>21.992467401155146</v>
      </c>
      <c r="EX16">
        <f t="shared" si="18"/>
        <v>5.2602305830952671</v>
      </c>
      <c r="EY16">
        <v>37.478906625943601</v>
      </c>
      <c r="EZ16">
        <v>-3.7005954042876539</v>
      </c>
      <c r="FA16">
        <f t="shared" si="19"/>
        <v>-10.127804456147539</v>
      </c>
      <c r="FB16">
        <v>33.77831122165594</v>
      </c>
      <c r="FC16">
        <v>110.95553706046475</v>
      </c>
      <c r="FD16">
        <v>-10.955537060464792</v>
      </c>
      <c r="FE16">
        <f t="shared" si="20"/>
        <v>12.143764396227311</v>
      </c>
      <c r="FF16">
        <f t="shared" si="21"/>
        <v>21.020961860390514</v>
      </c>
      <c r="FG16">
        <f t="shared" si="22"/>
        <v>-0.3672005307005719</v>
      </c>
      <c r="FH16">
        <f t="shared" si="23"/>
        <v>-16.457944765553087</v>
      </c>
      <c r="FI16">
        <f t="shared" si="24"/>
        <v>-3.333394873587082</v>
      </c>
      <c r="FJ16">
        <f t="shared" si="25"/>
        <v>-3.333394873587082</v>
      </c>
      <c r="FK16">
        <f t="shared" si="26"/>
        <v>16.457944765553066</v>
      </c>
      <c r="FL16">
        <f t="shared" si="27"/>
        <v>22.979727805522099</v>
      </c>
      <c r="FM16">
        <f t="shared" si="28"/>
        <v>-10.456462439508485</v>
      </c>
      <c r="FN16">
        <f t="shared" si="0"/>
        <v>90.077258100814831</v>
      </c>
      <c r="FO16">
        <v>55.211305132584599</v>
      </c>
      <c r="FP16">
        <v>34.127414858286549</v>
      </c>
      <c r="FQ16">
        <v>0.78354637971834229</v>
      </c>
      <c r="FR16">
        <v>0.7359714018836272</v>
      </c>
      <c r="FS16">
        <v>0.66101628057114492</v>
      </c>
      <c r="FT16">
        <v>1.7428113200960504</v>
      </c>
      <c r="FU16">
        <v>1.4517646278215328</v>
      </c>
      <c r="FV16">
        <v>1.2255350755308729</v>
      </c>
      <c r="FW16">
        <v>35.861890982254536</v>
      </c>
      <c r="FX16">
        <v>51.644250491812059</v>
      </c>
      <c r="FY16">
        <v>3.9199851712972094</v>
      </c>
      <c r="FZ16">
        <v>37.647084474875712</v>
      </c>
      <c r="GA16">
        <v>13.020137875753907</v>
      </c>
      <c r="GB16">
        <f t="shared" si="1"/>
        <v>219.57925444776117</v>
      </c>
      <c r="GC16">
        <f t="shared" si="29"/>
        <v>124.46640079999997</v>
      </c>
      <c r="GD16">
        <f t="shared" si="2"/>
        <v>67.374820799999995</v>
      </c>
      <c r="GE16">
        <f t="shared" si="3"/>
        <v>0.98599783360208337</v>
      </c>
      <c r="GF16">
        <f t="shared" si="4"/>
        <v>1.693931100222871</v>
      </c>
      <c r="GG16">
        <f t="shared" si="5"/>
        <v>1.6594904377818869</v>
      </c>
      <c r="GH16">
        <f t="shared" si="43"/>
        <v>31.975347543491832</v>
      </c>
      <c r="GI16">
        <f t="shared" si="6"/>
        <v>47.144696038850853</v>
      </c>
      <c r="GJ16">
        <f t="shared" si="7"/>
        <v>42.430226434965775</v>
      </c>
      <c r="GK16">
        <f t="shared" si="8"/>
        <v>52.330657623507967</v>
      </c>
      <c r="GL16">
        <f t="shared" si="30"/>
        <v>-11.608326740813503</v>
      </c>
      <c r="GM16">
        <f t="shared" si="31"/>
        <v>111.60832674081351</v>
      </c>
      <c r="GN16">
        <f t="shared" si="32"/>
        <v>38.108057764161217</v>
      </c>
      <c r="GO16">
        <f t="shared" si="9"/>
        <v>32.932932932932928</v>
      </c>
      <c r="GP16">
        <f t="shared" si="33"/>
        <v>66.081731331733209</v>
      </c>
      <c r="GQ16">
        <f t="shared" si="34"/>
        <v>1.003611454539123</v>
      </c>
      <c r="GR16">
        <v>30.107094169847493</v>
      </c>
      <c r="GS16">
        <f t="shared" si="35"/>
        <v>99.740646634011142</v>
      </c>
      <c r="GT16" s="23">
        <f t="shared" si="36"/>
        <v>169.83327488922185</v>
      </c>
      <c r="GU16">
        <v>33.5</v>
      </c>
      <c r="GV16">
        <v>41.7</v>
      </c>
      <c r="GW16">
        <v>1.89E-3</v>
      </c>
      <c r="GX16">
        <v>75.201890000000006</v>
      </c>
      <c r="GY16">
        <v>0.15160000000000001</v>
      </c>
      <c r="GZ16">
        <v>40</v>
      </c>
      <c r="HA16">
        <v>76.400000000000006</v>
      </c>
      <c r="HB16">
        <v>0.98599999999999999</v>
      </c>
      <c r="HC16">
        <v>6.3E-2</v>
      </c>
      <c r="HD16">
        <v>117.449</v>
      </c>
      <c r="HE16">
        <v>7.35</v>
      </c>
      <c r="HF16">
        <v>60</v>
      </c>
      <c r="HG16">
        <v>106.7</v>
      </c>
      <c r="HH16">
        <v>24.86</v>
      </c>
      <c r="HI16">
        <v>0.17399999999999999</v>
      </c>
      <c r="HJ16">
        <v>191.73399999999998</v>
      </c>
      <c r="HK16">
        <v>47.2</v>
      </c>
      <c r="HL16">
        <v>65.5</v>
      </c>
      <c r="HM16">
        <v>130.80000000000001</v>
      </c>
      <c r="HN16">
        <v>76.421689683184411</v>
      </c>
      <c r="HO16">
        <v>18.100000000000001</v>
      </c>
      <c r="HP16">
        <v>213.1</v>
      </c>
      <c r="HQ16">
        <v>-7.2000000000000028</v>
      </c>
      <c r="HR16">
        <v>10.900000000000006</v>
      </c>
      <c r="HS16">
        <v>3.7000000000000028</v>
      </c>
      <c r="HT16">
        <v>95.650999999999996</v>
      </c>
      <c r="HU16">
        <v>44.885499765368372</v>
      </c>
      <c r="HV16">
        <v>0.72529064178466796</v>
      </c>
      <c r="HW16">
        <v>0.30164643985033035</v>
      </c>
      <c r="HX16">
        <v>0</v>
      </c>
      <c r="HY16">
        <v>1.0269370816349983</v>
      </c>
      <c r="HZ16">
        <v>8.1968798103332526E-3</v>
      </c>
      <c r="IA16">
        <v>0.84335002899169931</v>
      </c>
      <c r="IB16">
        <v>0.37538691079616554</v>
      </c>
      <c r="IC16">
        <v>3.3984020996093753E-2</v>
      </c>
      <c r="ID16">
        <v>2.1713928222656252E-3</v>
      </c>
      <c r="IE16">
        <v>1.2548923536062242</v>
      </c>
      <c r="IF16">
        <v>0.1741377239227295</v>
      </c>
      <c r="IG16">
        <v>0.67084722518920903</v>
      </c>
      <c r="IH16">
        <v>0.42823382678627969</v>
      </c>
      <c r="II16">
        <v>0.450996854186058</v>
      </c>
      <c r="IJ16">
        <v>3.1566151499748227E-3</v>
      </c>
      <c r="IK16">
        <v>1.5532345213115217</v>
      </c>
      <c r="IL16">
        <v>0.42838134145736695</v>
      </c>
      <c r="IM16">
        <v>0.44643603682518007</v>
      </c>
      <c r="IN16">
        <v>0.98159741580486293</v>
      </c>
      <c r="IO16">
        <v>1.0483523332702738</v>
      </c>
      <c r="IP16">
        <v>0.10678003752231599</v>
      </c>
      <c r="IQ16">
        <v>2.0299497490751364</v>
      </c>
      <c r="IR16">
        <v>0.41496868753433236</v>
      </c>
      <c r="IS16">
        <v>-7.1049126029014531E-2</v>
      </c>
      <c r="IT16">
        <v>0.34391956150531788</v>
      </c>
      <c r="IU16">
        <v>120.65864637592469</v>
      </c>
      <c r="IV16">
        <v>-5.8884405024446834E-2</v>
      </c>
      <c r="IW16">
        <v>0.77505739546891217</v>
      </c>
      <c r="IX16">
        <v>38.181112405468923</v>
      </c>
      <c r="IY16">
        <f t="shared" si="37"/>
        <v>1.0030126674401381</v>
      </c>
      <c r="IZ16">
        <f t="shared" si="38"/>
        <v>49.410714127141311</v>
      </c>
      <c r="JA16">
        <f t="shared" si="39"/>
        <v>0.47671522776361464</v>
      </c>
      <c r="JB16">
        <f t="shared" si="40"/>
        <v>23.484090085521103</v>
      </c>
      <c r="JC16">
        <f t="shared" si="41"/>
        <v>0.52629743967652343</v>
      </c>
      <c r="JD16">
        <f t="shared" si="42"/>
        <v>95.675150005275299</v>
      </c>
      <c r="JE16">
        <f t="shared" si="44"/>
        <v>104.97796809851589</v>
      </c>
    </row>
    <row r="17" spans="1:265" x14ac:dyDescent="0.2">
      <c r="A17" s="6">
        <v>2016</v>
      </c>
      <c r="B17">
        <v>116</v>
      </c>
      <c r="C17">
        <v>1</v>
      </c>
      <c r="D17" t="s">
        <v>115</v>
      </c>
      <c r="E17">
        <v>1958</v>
      </c>
      <c r="F17" t="s">
        <v>121</v>
      </c>
      <c r="G17">
        <v>1</v>
      </c>
      <c r="H17">
        <v>29.5</v>
      </c>
      <c r="I17">
        <v>271.2</v>
      </c>
      <c r="J17">
        <v>8</v>
      </c>
      <c r="K17">
        <v>0</v>
      </c>
      <c r="L17">
        <v>11</v>
      </c>
      <c r="M17">
        <v>10.8</v>
      </c>
      <c r="N17" s="2">
        <v>8.1</v>
      </c>
      <c r="O17">
        <f t="shared" si="11"/>
        <v>0.19999999999999929</v>
      </c>
      <c r="P17" s="2">
        <f t="shared" si="11"/>
        <v>2.7000000000000011</v>
      </c>
      <c r="Q17" s="2">
        <f t="shared" si="12"/>
        <v>2.9000000000000004</v>
      </c>
      <c r="R17" s="2"/>
      <c r="S17">
        <v>5.8979999999999997</v>
      </c>
      <c r="T17">
        <v>5.0299999999999994</v>
      </c>
      <c r="U17">
        <v>4.8360000000000003</v>
      </c>
      <c r="V17">
        <v>5.0999999999999996</v>
      </c>
      <c r="W17">
        <v>4.3880000000000008</v>
      </c>
      <c r="X17">
        <v>4.7039999999999997</v>
      </c>
      <c r="Y17">
        <v>17.600000000000001</v>
      </c>
      <c r="Z17">
        <v>49.2</v>
      </c>
      <c r="AA17">
        <v>871.2</v>
      </c>
      <c r="AB17">
        <v>2</v>
      </c>
      <c r="AC17">
        <v>65</v>
      </c>
      <c r="AD17">
        <v>46.3</v>
      </c>
      <c r="AE17">
        <v>46.1</v>
      </c>
      <c r="AF17">
        <v>46</v>
      </c>
      <c r="AG17">
        <v>24.5</v>
      </c>
      <c r="AH17">
        <v>106.30714837184834</v>
      </c>
      <c r="AI17">
        <v>6678.4276750162571</v>
      </c>
      <c r="AJ17">
        <v>197.93004125198084</v>
      </c>
      <c r="AK17">
        <v>0</v>
      </c>
      <c r="AL17">
        <v>452.3</v>
      </c>
      <c r="AM17">
        <v>452.3</v>
      </c>
      <c r="AN17">
        <v>9002.3524619187137</v>
      </c>
      <c r="AO17">
        <f>AN17/$AN$10</f>
        <v>1.0948859676047666</v>
      </c>
      <c r="AP17">
        <v>2679.1727103191051</v>
      </c>
      <c r="AQ17">
        <v>3423.83702859511</v>
      </c>
      <c r="AR17">
        <v>1.2440750621632823</v>
      </c>
      <c r="AS17">
        <v>6104.2538139763783</v>
      </c>
      <c r="AT17">
        <v>15.238907739328639</v>
      </c>
      <c r="AU17">
        <v>3173.9453620928957</v>
      </c>
      <c r="AV17">
        <v>5607.8516501226823</v>
      </c>
      <c r="AW17">
        <v>70.385938599780289</v>
      </c>
      <c r="AX17">
        <v>0.24667969135437012</v>
      </c>
      <c r="AY17">
        <v>8852.429630506711</v>
      </c>
      <c r="AZ17">
        <v>528.05368768632275</v>
      </c>
      <c r="BA17">
        <v>3949.9585578118531</v>
      </c>
      <c r="BB17">
        <v>6353.9292374637389</v>
      </c>
      <c r="BC17">
        <v>1624.50139867385</v>
      </c>
      <c r="BE17">
        <v>11928.389193949442</v>
      </c>
      <c r="BF17">
        <v>249.83416513912115</v>
      </c>
      <c r="BG17">
        <v>219.71139738876653</v>
      </c>
      <c r="BH17">
        <f t="shared" si="13"/>
        <v>232.96541519892256</v>
      </c>
      <c r="BI17">
        <v>44.979331979435507</v>
      </c>
      <c r="BJ17">
        <v>55.429513979925524</v>
      </c>
      <c r="BK17">
        <v>198.54678377523385</v>
      </c>
      <c r="BL17">
        <v>53.291256238646902</v>
      </c>
      <c r="BM17">
        <v>1.2779456193353473</v>
      </c>
      <c r="BN17">
        <v>1.7668393782383423</v>
      </c>
      <c r="BO17">
        <v>1.6086065573770492</v>
      </c>
      <c r="BP17">
        <v>43.890257383872807</v>
      </c>
      <c r="BQ17">
        <v>35.853946256234963</v>
      </c>
      <c r="BR17">
        <v>33.113930922168691</v>
      </c>
      <c r="BS17">
        <v>56.089362155221146</v>
      </c>
      <c r="BT17">
        <v>63.348164110757132</v>
      </c>
      <c r="BU17">
        <v>53.267286421931189</v>
      </c>
      <c r="BV17">
        <v>4126.8061306578165</v>
      </c>
      <c r="BW17">
        <v>4031.0363681320023</v>
      </c>
      <c r="BX17">
        <v>9698.8650412506486</v>
      </c>
      <c r="BY17">
        <v>7794.2445557737792</v>
      </c>
      <c r="BZ17">
        <v>1541.0225424608302</v>
      </c>
      <c r="CA17">
        <v>18065.659749187696</v>
      </c>
      <c r="CB17">
        <v>0.97679324894514774</v>
      </c>
      <c r="CC17">
        <v>22.843373493975907</v>
      </c>
      <c r="CD17">
        <v>22.313253012048197</v>
      </c>
      <c r="CE17">
        <v>-952.86076856492082</v>
      </c>
      <c r="CF17">
        <v>1576.81528199068</v>
      </c>
      <c r="CG17">
        <v>-917.06802903507014</v>
      </c>
      <c r="CH17">
        <f t="shared" si="14"/>
        <v>-176.84757284596344</v>
      </c>
      <c r="CI17">
        <f t="shared" si="15"/>
        <v>2322.8928693317366</v>
      </c>
      <c r="CJ17">
        <f t="shared" si="16"/>
        <v>2146.0452964857732</v>
      </c>
      <c r="CK17">
        <v>9213.2301186809855</v>
      </c>
      <c r="CL17">
        <v>50.998580990629193</v>
      </c>
      <c r="CM17">
        <v>2.0398013591766357</v>
      </c>
      <c r="CN17">
        <v>0.7306596040725708</v>
      </c>
      <c r="CO17">
        <v>6.2110195160000004</v>
      </c>
      <c r="CP17">
        <v>1.3063622125168557</v>
      </c>
      <c r="CQ17">
        <v>5.125147819519043</v>
      </c>
      <c r="CR17">
        <v>1.9509475231170654</v>
      </c>
      <c r="CS17">
        <v>0.51786524057388306</v>
      </c>
      <c r="CT17">
        <v>3.2052648067474365</v>
      </c>
      <c r="CU17">
        <v>3.2052648067474365</v>
      </c>
      <c r="CV17">
        <v>1.0531242745005398</v>
      </c>
      <c r="CW17">
        <v>2.2140200138092041</v>
      </c>
      <c r="CX17">
        <v>1.4150567054748535</v>
      </c>
      <c r="CY17">
        <v>0.46902990341186523</v>
      </c>
      <c r="CZ17">
        <v>1.7338656187057495</v>
      </c>
      <c r="DA17">
        <v>1.7338656187057495</v>
      </c>
      <c r="DB17">
        <v>0.95455179217227848</v>
      </c>
      <c r="DC17">
        <v>0.90436035394668579</v>
      </c>
      <c r="DD17">
        <v>0.4385337233543396</v>
      </c>
      <c r="DE17">
        <v>0.6372231882821292</v>
      </c>
      <c r="DF17">
        <v>1.3875977993011475</v>
      </c>
      <c r="DG17">
        <v>0.44157463312149048</v>
      </c>
      <c r="DH17">
        <v>0.94076931222368787</v>
      </c>
      <c r="DI17">
        <v>54.649801359778614</v>
      </c>
      <c r="DJ17">
        <v>25.016594077223104</v>
      </c>
      <c r="DK17">
        <v>7.7269744904650606E-2</v>
      </c>
      <c r="DL17">
        <v>79.743665181906366</v>
      </c>
      <c r="DM17">
        <v>0.78101654772072038</v>
      </c>
      <c r="DN17">
        <v>61.922008426840321</v>
      </c>
      <c r="DO17">
        <v>29.041114438934297</v>
      </c>
      <c r="DP17">
        <v>2.2560557188376169</v>
      </c>
      <c r="DQ17">
        <v>7.9067373323748243E-3</v>
      </c>
      <c r="DR17">
        <v>93.227085321944614</v>
      </c>
      <c r="DS17">
        <v>11.691214329032734</v>
      </c>
      <c r="DT17">
        <v>55.894153435794443</v>
      </c>
      <c r="DU17">
        <v>29.801828165334442</v>
      </c>
      <c r="DV17">
        <v>28.166671226999902</v>
      </c>
      <c r="DX17">
        <v>113.8626528281288</v>
      </c>
      <c r="DY17">
        <v>1.2257654672762044</v>
      </c>
      <c r="DZ17">
        <v>1.4739691075845849</v>
      </c>
      <c r="EA17">
        <f t="shared" si="17"/>
        <v>1.3647595058488975</v>
      </c>
      <c r="EB17">
        <v>0.66110973336924606</v>
      </c>
      <c r="EC17">
        <v>-0.43056107078899125</v>
      </c>
      <c r="ED17">
        <v>0.36586548742829028</v>
      </c>
      <c r="EE17">
        <v>5.433669474286746E-2</v>
      </c>
      <c r="EF17">
        <v>0.45776184825504085</v>
      </c>
      <c r="EG17">
        <v>0.46899503386176217</v>
      </c>
      <c r="EH17">
        <v>0.53318328185375907</v>
      </c>
      <c r="EI17">
        <v>68.531840410288183</v>
      </c>
      <c r="EJ17">
        <v>66.420620373363292</v>
      </c>
      <c r="EK17">
        <v>49.089101691811507</v>
      </c>
      <c r="EL17">
        <v>31.371261930533016</v>
      </c>
      <c r="EM17">
        <v>31.150941101124761</v>
      </c>
      <c r="EN17">
        <v>26.173488343292977</v>
      </c>
      <c r="EO17">
        <v>37.321198529910554</v>
      </c>
      <c r="EP17">
        <v>17.677453874936813</v>
      </c>
      <c r="EQ17">
        <v>61.803417043038237</v>
      </c>
      <c r="ER17">
        <v>108.15276592806646</v>
      </c>
      <c r="ES17">
        <v>6.8047646381908748</v>
      </c>
      <c r="ET17">
        <v>169.95618297110471</v>
      </c>
      <c r="EU17">
        <v>0.47365718602979656</v>
      </c>
      <c r="EV17">
        <v>21.959306144370021</v>
      </c>
      <c r="EW17">
        <v>10.401183155509127</v>
      </c>
      <c r="EX17">
        <f t="shared" si="18"/>
        <v>4.0038347056475105</v>
      </c>
      <c r="EY17">
        <v>24.600809896929768</v>
      </c>
      <c r="EZ17">
        <v>11.363660563997485</v>
      </c>
      <c r="FA17">
        <f t="shared" si="19"/>
        <v>2.1648666605609828</v>
      </c>
      <c r="FB17">
        <v>35.964470460927259</v>
      </c>
      <c r="FC17">
        <v>68.403092223078133</v>
      </c>
      <c r="FD17">
        <v>31.596907776921846</v>
      </c>
      <c r="FE17">
        <f t="shared" si="20"/>
        <v>23.892564558090655</v>
      </c>
      <c r="FF17">
        <f t="shared" si="21"/>
        <v>18.57295490588389</v>
      </c>
      <c r="FG17">
        <f t="shared" si="22"/>
        <v>12.124374290397629</v>
      </c>
      <c r="FH17">
        <f t="shared" si="23"/>
        <v>-6.0278549910458779</v>
      </c>
      <c r="FI17">
        <f t="shared" si="24"/>
        <v>-0.76071372640014445</v>
      </c>
      <c r="FJ17">
        <f t="shared" si="25"/>
        <v>-0.76071372640014445</v>
      </c>
      <c r="FK17">
        <f t="shared" si="26"/>
        <v>6.0278549910458779</v>
      </c>
      <c r="FL17">
        <f t="shared" si="27"/>
        <v>9.7345921816597301</v>
      </c>
      <c r="FM17">
        <f t="shared" si="28"/>
        <v>-2.6194371018361644</v>
      </c>
      <c r="FN17">
        <f t="shared" si="0"/>
        <v>-6.6942665359985218</v>
      </c>
      <c r="FO17">
        <v>76.729097649160096</v>
      </c>
      <c r="FP17">
        <v>45.146399682443608</v>
      </c>
      <c r="FQ17">
        <v>0.7503583994779931</v>
      </c>
      <c r="FR17">
        <v>0.69408686382401685</v>
      </c>
      <c r="FS17">
        <v>0.7025153961307381</v>
      </c>
      <c r="FT17">
        <v>1.7409843261908731</v>
      </c>
      <c r="FU17">
        <v>1.5172802272880295</v>
      </c>
      <c r="FV17">
        <v>1.3587628078041956</v>
      </c>
      <c r="FW17">
        <v>43.143979594347442</v>
      </c>
      <c r="FX17">
        <v>63.635675994473338</v>
      </c>
      <c r="FY17">
        <v>1.2462187749721474</v>
      </c>
      <c r="FZ17">
        <v>45.860317756718075</v>
      </c>
      <c r="GA17">
        <v>7.6341008355178737</v>
      </c>
      <c r="GB17">
        <f t="shared" si="1"/>
        <v>220.14258271903321</v>
      </c>
      <c r="GC17">
        <f t="shared" si="29"/>
        <v>152.36557181347155</v>
      </c>
      <c r="GD17">
        <f t="shared" si="2"/>
        <v>129.11527868852457</v>
      </c>
      <c r="GE17">
        <f t="shared" si="3"/>
        <v>0.92658191522174671</v>
      </c>
      <c r="GF17">
        <f t="shared" si="4"/>
        <v>1.2804385530777569</v>
      </c>
      <c r="GG17">
        <f t="shared" si="5"/>
        <v>1.0959637928587147</v>
      </c>
      <c r="GH17">
        <f t="shared" si="43"/>
        <v>40.919783917812332</v>
      </c>
      <c r="GI17">
        <f t="shared" si="6"/>
        <v>51.916896235078049</v>
      </c>
      <c r="GJ17">
        <f t="shared" si="7"/>
        <v>51.916896235078049</v>
      </c>
      <c r="GK17">
        <f t="shared" si="8"/>
        <v>39.728701510053824</v>
      </c>
      <c r="GL17">
        <f t="shared" si="30"/>
        <v>39.129560912313558</v>
      </c>
      <c r="GM17">
        <f t="shared" si="31"/>
        <v>60.870439087686435</v>
      </c>
      <c r="GN17">
        <f t="shared" si="32"/>
        <v>33.228797225131288</v>
      </c>
      <c r="GO17">
        <f t="shared" si="9"/>
        <v>26.363636363636367</v>
      </c>
      <c r="GP17">
        <f t="shared" si="33"/>
        <v>70.94510897686466</v>
      </c>
      <c r="GQ17">
        <f t="shared" si="34"/>
        <v>0.97711143062250327</v>
      </c>
      <c r="GR17">
        <v>16.324368800240084</v>
      </c>
      <c r="GS17">
        <f t="shared" si="35"/>
        <v>88.524296305067111</v>
      </c>
      <c r="GT17" s="23">
        <f t="shared" si="36"/>
        <v>180.65659749187697</v>
      </c>
      <c r="GU17">
        <v>33.1</v>
      </c>
      <c r="GV17">
        <v>42.3</v>
      </c>
      <c r="GW17">
        <v>1.537E-2</v>
      </c>
      <c r="GX17">
        <v>75.415369999999996</v>
      </c>
      <c r="GY17">
        <v>0.18826999999999999</v>
      </c>
      <c r="GZ17">
        <v>38.6</v>
      </c>
      <c r="HA17">
        <v>68.2</v>
      </c>
      <c r="HB17">
        <v>0.85600000000000009</v>
      </c>
      <c r="HC17">
        <v>3.0000000000000001E-3</v>
      </c>
      <c r="HD17">
        <v>107.65899999999999</v>
      </c>
      <c r="HE17">
        <v>6.3199999999999994</v>
      </c>
      <c r="HF17">
        <v>48.8</v>
      </c>
      <c r="HG17">
        <v>78.5</v>
      </c>
      <c r="HH17">
        <v>20.07</v>
      </c>
      <c r="HI17">
        <v>0</v>
      </c>
      <c r="HJ17">
        <v>147.37</v>
      </c>
      <c r="HK17">
        <v>47.4</v>
      </c>
      <c r="HL17">
        <v>46.3</v>
      </c>
      <c r="HM17">
        <v>111.4</v>
      </c>
      <c r="HN17">
        <v>89.523757658270924</v>
      </c>
      <c r="HO17">
        <v>17.7</v>
      </c>
      <c r="HP17">
        <v>207.5</v>
      </c>
      <c r="HQ17">
        <v>-8.7999999999999972</v>
      </c>
      <c r="HR17">
        <v>21.900000000000006</v>
      </c>
      <c r="HS17">
        <v>13.100000000000023</v>
      </c>
      <c r="HT17">
        <v>99.841000000000008</v>
      </c>
      <c r="HU17">
        <v>48.116144578313261</v>
      </c>
      <c r="HV17">
        <v>0.67517424988746644</v>
      </c>
      <c r="HW17">
        <v>0.30906901252269742</v>
      </c>
      <c r="HX17">
        <v>9.5463369960920009E-4</v>
      </c>
      <c r="HY17">
        <v>0.98519789610977293</v>
      </c>
      <c r="HZ17">
        <v>9.6491157998085022E-3</v>
      </c>
      <c r="IA17">
        <v>0.75306574392318726</v>
      </c>
      <c r="IB17">
        <v>0.35318409407138823</v>
      </c>
      <c r="IC17">
        <v>2.7437066745758059E-2</v>
      </c>
      <c r="ID17">
        <v>9.6157944202423083E-5</v>
      </c>
      <c r="IE17">
        <v>1.133783062684536</v>
      </c>
      <c r="IF17">
        <v>0.13992606487274167</v>
      </c>
      <c r="IG17">
        <v>0.69054767227172842</v>
      </c>
      <c r="IH17">
        <v>0.36818847417831424</v>
      </c>
      <c r="II17">
        <v>0.34798682967424394</v>
      </c>
      <c r="IJ17">
        <v>0</v>
      </c>
      <c r="IK17">
        <v>1.4067229761242868</v>
      </c>
      <c r="IL17">
        <v>0.42866680777072902</v>
      </c>
      <c r="IM17">
        <v>0.20304111391305923</v>
      </c>
      <c r="IN17">
        <v>0.70986663174629194</v>
      </c>
      <c r="IO17">
        <v>1.2422296911178599</v>
      </c>
      <c r="IP17">
        <v>7.81587100625038E-2</v>
      </c>
      <c r="IQ17">
        <v>1.9520963228641524</v>
      </c>
      <c r="IR17">
        <v>0.32439893615245824</v>
      </c>
      <c r="IS17">
        <v>0.150142980158329</v>
      </c>
      <c r="IT17">
        <v>0.47454191631078735</v>
      </c>
      <c r="IU17">
        <v>68.360438773126759</v>
      </c>
      <c r="IV17">
        <v>0.21963431313924195</v>
      </c>
      <c r="IW17">
        <v>0.81831326017961636</v>
      </c>
      <c r="IX17">
        <v>41.919717310822648</v>
      </c>
      <c r="IY17">
        <f t="shared" si="37"/>
        <v>0.96689842675437943</v>
      </c>
      <c r="IZ17">
        <f t="shared" si="38"/>
        <v>49.531286721329806</v>
      </c>
      <c r="JA17">
        <f t="shared" si="39"/>
        <v>0.54537334673986559</v>
      </c>
      <c r="JB17">
        <f t="shared" si="40"/>
        <v>27.93782972449247</v>
      </c>
      <c r="JC17">
        <f t="shared" si="41"/>
        <v>0.42152508001451383</v>
      </c>
      <c r="JD17">
        <f t="shared" si="42"/>
        <v>77.835720210831965</v>
      </c>
      <c r="JE17">
        <f t="shared" si="44"/>
        <v>106.29598425530155</v>
      </c>
    </row>
    <row r="18" spans="1:265" x14ac:dyDescent="0.2">
      <c r="A18" s="6">
        <v>2016</v>
      </c>
      <c r="B18">
        <v>117</v>
      </c>
      <c r="C18">
        <v>1</v>
      </c>
      <c r="D18">
        <v>3390</v>
      </c>
      <c r="E18">
        <v>1967</v>
      </c>
      <c r="F18" t="s">
        <v>121</v>
      </c>
      <c r="G18">
        <v>1</v>
      </c>
      <c r="H18">
        <v>32</v>
      </c>
      <c r="I18">
        <v>252.8</v>
      </c>
      <c r="J18">
        <v>3</v>
      </c>
      <c r="K18">
        <v>0</v>
      </c>
      <c r="L18">
        <v>12.8</v>
      </c>
      <c r="M18">
        <v>12.1</v>
      </c>
      <c r="N18" s="2">
        <v>9.5</v>
      </c>
      <c r="O18">
        <f t="shared" si="11"/>
        <v>0.70000000000000107</v>
      </c>
      <c r="P18" s="2">
        <f t="shared" si="11"/>
        <v>2.5999999999999996</v>
      </c>
      <c r="Q18" s="2">
        <f t="shared" si="12"/>
        <v>3.3000000000000007</v>
      </c>
      <c r="R18" s="2"/>
      <c r="S18">
        <v>6.3000000000000007</v>
      </c>
      <c r="T18">
        <v>5.0220000000000002</v>
      </c>
      <c r="U18">
        <v>4.7040000000000006</v>
      </c>
      <c r="V18">
        <v>4.952</v>
      </c>
      <c r="W18">
        <v>4.2859999999999996</v>
      </c>
      <c r="X18">
        <v>6.169999999999999</v>
      </c>
      <c r="Y18">
        <v>16</v>
      </c>
      <c r="Z18">
        <v>39.799999999999997</v>
      </c>
      <c r="AA18">
        <v>640</v>
      </c>
      <c r="AB18">
        <v>2</v>
      </c>
      <c r="AC18">
        <v>65</v>
      </c>
      <c r="AD18">
        <v>51</v>
      </c>
      <c r="AE18">
        <v>49.5</v>
      </c>
      <c r="AF18">
        <v>47.2</v>
      </c>
      <c r="AG18">
        <v>41.3</v>
      </c>
      <c r="AH18">
        <v>129.59332493538753</v>
      </c>
      <c r="AI18">
        <v>8141.3118590909153</v>
      </c>
      <c r="AJ18">
        <v>177.71539027795458</v>
      </c>
      <c r="AK18">
        <v>0</v>
      </c>
      <c r="AL18">
        <v>491.1</v>
      </c>
      <c r="AM18">
        <v>491.1</v>
      </c>
      <c r="AN18">
        <v>8159.2393845799907</v>
      </c>
      <c r="AO18">
        <f>AN18/$AN$11</f>
        <v>0.84810825634639586</v>
      </c>
      <c r="AP18">
        <v>2484.9124533775384</v>
      </c>
      <c r="AQ18">
        <v>3164.823352673021</v>
      </c>
      <c r="AR18">
        <v>7.2038178615830922E-2</v>
      </c>
      <c r="AS18">
        <v>5649.8078442291762</v>
      </c>
      <c r="AT18">
        <v>3.812526674542744</v>
      </c>
      <c r="AU18">
        <v>3239.726613120728</v>
      </c>
      <c r="AV18">
        <v>5821.6407159631353</v>
      </c>
      <c r="AW18">
        <v>103.93437662397463</v>
      </c>
      <c r="AX18">
        <v>3.1246094238220219</v>
      </c>
      <c r="AY18">
        <v>9168.4263151316627</v>
      </c>
      <c r="AZ18">
        <v>257.39484044757569</v>
      </c>
      <c r="BA18">
        <v>4846.0623237035952</v>
      </c>
      <c r="BB18">
        <v>7845.6077964787519</v>
      </c>
      <c r="BC18">
        <v>1234.910364557571</v>
      </c>
      <c r="BD18">
        <v>4.2611927329117822</v>
      </c>
      <c r="BE18">
        <v>13930.841677472828</v>
      </c>
      <c r="BF18">
        <v>251.32989077874905</v>
      </c>
      <c r="BG18">
        <v>432.94685112192417</v>
      </c>
      <c r="BH18">
        <f t="shared" si="13"/>
        <v>331.24135332974606</v>
      </c>
      <c r="BI18">
        <v>53.915297124513536</v>
      </c>
      <c r="BJ18">
        <v>146.03051914389701</v>
      </c>
      <c r="BK18">
        <v>189.77266880643674</v>
      </c>
      <c r="BL18">
        <v>183.99700731960149</v>
      </c>
      <c r="BM18">
        <v>1.273615635179153</v>
      </c>
      <c r="BN18">
        <v>1.796954314720812</v>
      </c>
      <c r="BO18">
        <v>1.6189655172413793</v>
      </c>
      <c r="BP18">
        <v>43.982247217764694</v>
      </c>
      <c r="BQ18">
        <v>35.335689045936384</v>
      </c>
      <c r="BR18">
        <v>34.786572383060147</v>
      </c>
      <c r="BS18">
        <v>56.016477726859918</v>
      </c>
      <c r="BT18">
        <v>63.496618894728329</v>
      </c>
      <c r="BU18">
        <v>56.318261151195649</v>
      </c>
      <c r="BV18">
        <v>3901.393493576461</v>
      </c>
      <c r="BW18">
        <v>4217.0664111065071</v>
      </c>
      <c r="BX18">
        <v>9150.4675196850403</v>
      </c>
      <c r="BY18">
        <v>7064.2765234458784</v>
      </c>
      <c r="BZ18">
        <v>1032.0076150020723</v>
      </c>
      <c r="CA18">
        <v>16714.476274347286</v>
      </c>
      <c r="CB18">
        <v>1.0809128630705396</v>
      </c>
      <c r="CC18">
        <v>23.341404358353511</v>
      </c>
      <c r="CD18">
        <v>25.230024213075065</v>
      </c>
      <c r="CE18">
        <v>-661.66688045573301</v>
      </c>
      <c r="CF18">
        <v>1604.5743048566283</v>
      </c>
      <c r="CG18">
        <v>-89.100190601177019</v>
      </c>
      <c r="CH18">
        <f t="shared" si="14"/>
        <v>944.66883012713424</v>
      </c>
      <c r="CI18">
        <f t="shared" si="15"/>
        <v>3628.5413853722448</v>
      </c>
      <c r="CJ18">
        <f t="shared" si="16"/>
        <v>4573.210215499379</v>
      </c>
      <c r="CK18">
        <v>7546.0499592156229</v>
      </c>
      <c r="CL18">
        <v>45.146792728390785</v>
      </c>
      <c r="CM18">
        <v>2.6088793277740479</v>
      </c>
      <c r="CN18">
        <v>0.92051225900650024</v>
      </c>
      <c r="CP18">
        <v>1.6630823000941308</v>
      </c>
      <c r="CQ18">
        <v>6.8464665412902832</v>
      </c>
      <c r="CR18">
        <v>1.9138046503067017</v>
      </c>
      <c r="CS18">
        <v>0.40311664342880249</v>
      </c>
      <c r="CT18">
        <v>2.954622745513916</v>
      </c>
      <c r="CU18">
        <v>2.954622745513916</v>
      </c>
      <c r="CV18">
        <v>0.96672239414093331</v>
      </c>
      <c r="CW18">
        <v>2.53662109375</v>
      </c>
      <c r="CX18">
        <v>1.731709361076355</v>
      </c>
      <c r="CY18">
        <v>0.45942863821983337</v>
      </c>
      <c r="CZ18">
        <v>2.0802803039550781</v>
      </c>
      <c r="DA18">
        <v>2.0802803039550781</v>
      </c>
      <c r="DB18">
        <v>1.0461889466219763</v>
      </c>
      <c r="DC18">
        <v>0.88085484504699707</v>
      </c>
      <c r="DD18">
        <v>0.34377050399780273</v>
      </c>
      <c r="DE18">
        <v>0.59637102712734991</v>
      </c>
      <c r="DF18">
        <v>1.2902641296386719</v>
      </c>
      <c r="DG18">
        <v>0.55310571193695068</v>
      </c>
      <c r="DH18">
        <v>0.87181052366116474</v>
      </c>
      <c r="DI18">
        <v>64.828367309449533</v>
      </c>
      <c r="DJ18">
        <v>29.132586937255681</v>
      </c>
      <c r="DL18">
        <v>93.960954246705214</v>
      </c>
      <c r="DM18">
        <v>0.26102336315033603</v>
      </c>
      <c r="DN18">
        <v>62.002038579128303</v>
      </c>
      <c r="DO18">
        <v>23.468002646675096</v>
      </c>
      <c r="DP18">
        <v>3.070868732140053</v>
      </c>
      <c r="DQ18">
        <v>9.2320420744716775E-2</v>
      </c>
      <c r="DR18">
        <v>88.633230378688168</v>
      </c>
      <c r="DS18">
        <v>6.5291318170173618</v>
      </c>
      <c r="DT18">
        <v>83.919714903169492</v>
      </c>
      <c r="DU18">
        <v>36.044969059431409</v>
      </c>
      <c r="DV18">
        <v>25.689597085391</v>
      </c>
      <c r="DW18">
        <v>8.8644753136328927E-2</v>
      </c>
      <c r="DX18">
        <v>145.74292580112822</v>
      </c>
      <c r="DY18">
        <v>-0.38055170485836037</v>
      </c>
      <c r="DZ18">
        <v>5.1917904929490959</v>
      </c>
      <c r="EA18">
        <f t="shared" si="17"/>
        <v>2.0712788621769205</v>
      </c>
      <c r="EB18">
        <v>-0.20188062359437353</v>
      </c>
      <c r="EC18">
        <v>1.99251602945829</v>
      </c>
      <c r="ED18">
        <v>-0.40461316361289895</v>
      </c>
      <c r="EE18">
        <v>1.1433605829778466</v>
      </c>
      <c r="EF18">
        <v>0.44938023501648866</v>
      </c>
      <c r="EG18">
        <v>0.37850372640126562</v>
      </c>
      <c r="EH18">
        <v>0.42951729639479574</v>
      </c>
      <c r="EI18">
        <v>68.995007372142311</v>
      </c>
      <c r="EJ18">
        <v>69.953490710225395</v>
      </c>
      <c r="EK18">
        <v>57.580643754662333</v>
      </c>
      <c r="EL18">
        <v>31.004992627857682</v>
      </c>
      <c r="EM18">
        <v>26.477656908596632</v>
      </c>
      <c r="EN18">
        <v>24.731882430174444</v>
      </c>
      <c r="EO18">
        <v>34.365613612516562</v>
      </c>
      <c r="EP18">
        <v>14.497030455382891</v>
      </c>
      <c r="EQ18">
        <v>54.570737134100213</v>
      </c>
      <c r="ER18">
        <v>91.14782600050799</v>
      </c>
      <c r="ES18">
        <v>5.7080930662007576</v>
      </c>
      <c r="ET18">
        <v>145.71856313460822</v>
      </c>
      <c r="EU18">
        <v>0.42184698398933335</v>
      </c>
      <c r="EV18">
        <v>23.583552344508892</v>
      </c>
      <c r="EW18">
        <v>9.9486504282856458</v>
      </c>
      <c r="EX18">
        <f t="shared" si="18"/>
        <v>3.9172037820108612</v>
      </c>
      <c r="EY18">
        <v>27.636424966611742</v>
      </c>
      <c r="EZ18">
        <v>8.9709721912922049</v>
      </c>
      <c r="FA18">
        <f t="shared" si="19"/>
        <v>3.0806499426491825</v>
      </c>
      <c r="FB18">
        <v>36.607397157903947</v>
      </c>
      <c r="FC18">
        <v>75.494099860210156</v>
      </c>
      <c r="FD18">
        <v>24.505900139789841</v>
      </c>
      <c r="FE18">
        <f t="shared" si="20"/>
        <v>65.393946828500688</v>
      </c>
      <c r="FF18">
        <f t="shared" si="21"/>
        <v>49.55410129065293</v>
      </c>
      <c r="FG18">
        <f t="shared" si="22"/>
        <v>21.547938604048518</v>
      </c>
      <c r="FH18">
        <f t="shared" si="23"/>
        <v>21.917676324041189</v>
      </c>
      <c r="FI18">
        <f t="shared" si="24"/>
        <v>-12.576966412756313</v>
      </c>
      <c r="FJ18">
        <f t="shared" si="25"/>
        <v>-12.576966412756313</v>
      </c>
      <c r="FK18">
        <f t="shared" si="26"/>
        <v>-21.917676324041189</v>
      </c>
      <c r="FL18">
        <f t="shared" si="27"/>
        <v>-35.349928528671505</v>
      </c>
      <c r="FM18">
        <f t="shared" si="28"/>
        <v>-53.591976284092482</v>
      </c>
      <c r="FN18">
        <f t="shared" si="0"/>
        <v>-140.19624790459517</v>
      </c>
      <c r="FO18">
        <v>57.085332755920049</v>
      </c>
      <c r="FP18">
        <v>39.175058776270802</v>
      </c>
      <c r="FQ18">
        <v>0.92829772261820664</v>
      </c>
      <c r="FR18">
        <v>0.64546387028697538</v>
      </c>
      <c r="FS18">
        <v>0.8154603178025468</v>
      </c>
      <c r="FT18">
        <v>1.7915397825209669</v>
      </c>
      <c r="FU18">
        <v>1.4977172830930494</v>
      </c>
      <c r="FV18">
        <v>1.2829428039382504</v>
      </c>
      <c r="FW18">
        <v>42.264420419130026</v>
      </c>
      <c r="FX18">
        <v>62.550593445194593</v>
      </c>
      <c r="FY18">
        <v>1.6351353574597087</v>
      </c>
      <c r="FZ18">
        <v>48.478905991683568</v>
      </c>
      <c r="GA18">
        <v>9.5863969749113682</v>
      </c>
      <c r="GB18">
        <f t="shared" si="1"/>
        <v>253.53005863192186</v>
      </c>
      <c r="GC18">
        <f t="shared" si="29"/>
        <v>145.19743675126907</v>
      </c>
      <c r="GD18">
        <f t="shared" si="2"/>
        <v>102.18605682758619</v>
      </c>
      <c r="GE18">
        <f t="shared" si="3"/>
        <v>1.0290217033245956</v>
      </c>
      <c r="GF18">
        <f t="shared" si="4"/>
        <v>1.3180705480256867</v>
      </c>
      <c r="GG18">
        <f t="shared" si="5"/>
        <v>1.6946630634727282</v>
      </c>
      <c r="GH18">
        <f t="shared" si="43"/>
        <v>37.087451748090864</v>
      </c>
      <c r="GI18">
        <f t="shared" si="6"/>
        <v>76.734375</v>
      </c>
      <c r="GJ18">
        <f t="shared" si="7"/>
        <v>76.734375</v>
      </c>
      <c r="GK18">
        <f t="shared" si="8"/>
        <v>44.573413390821912</v>
      </c>
      <c r="GL18">
        <f t="shared" si="30"/>
        <v>38.226398413003402</v>
      </c>
      <c r="GM18">
        <f t="shared" si="31"/>
        <v>61.773601586996598</v>
      </c>
      <c r="GN18">
        <f t="shared" si="32"/>
        <v>59.049415680011286</v>
      </c>
      <c r="GO18">
        <f t="shared" si="9"/>
        <v>25.781250000000007</v>
      </c>
      <c r="GP18">
        <f t="shared" si="33"/>
        <v>62.629395851527939</v>
      </c>
      <c r="GQ18">
        <f t="shared" si="34"/>
        <v>1.0812596562013892</v>
      </c>
      <c r="GR18">
        <v>17.056829189726169</v>
      </c>
      <c r="GS18">
        <f t="shared" si="35"/>
        <v>91.684263151316628</v>
      </c>
      <c r="GT18" s="23">
        <f t="shared" si="36"/>
        <v>167.14476274347285</v>
      </c>
      <c r="GU18">
        <v>30.7</v>
      </c>
      <c r="GV18">
        <v>39.1</v>
      </c>
      <c r="GW18">
        <v>8.8999999999999995E-4</v>
      </c>
      <c r="GX18">
        <v>69.80089000000001</v>
      </c>
      <c r="GY18">
        <v>4.931E-2</v>
      </c>
      <c r="GZ18">
        <v>39.4</v>
      </c>
      <c r="HA18">
        <v>70.8</v>
      </c>
      <c r="HB18">
        <v>1.264</v>
      </c>
      <c r="HC18">
        <v>3.7999999999999999E-2</v>
      </c>
      <c r="HD18">
        <v>111.50200000000002</v>
      </c>
      <c r="HE18">
        <v>3.1800000000000006</v>
      </c>
      <c r="HF18">
        <v>58</v>
      </c>
      <c r="HG18">
        <v>93.9</v>
      </c>
      <c r="HH18">
        <v>14.779999999999998</v>
      </c>
      <c r="HI18">
        <v>5.1000000000000004E-2</v>
      </c>
      <c r="HJ18">
        <v>166.73099999999999</v>
      </c>
      <c r="HK18">
        <v>48.2</v>
      </c>
      <c r="HL18">
        <v>52.1</v>
      </c>
      <c r="HM18">
        <v>113.05</v>
      </c>
      <c r="HN18">
        <v>87.276028165503504</v>
      </c>
      <c r="HO18">
        <v>12.75</v>
      </c>
      <c r="HP18">
        <v>206.5</v>
      </c>
      <c r="HQ18">
        <v>-8.8000000000000043</v>
      </c>
      <c r="HR18">
        <v>18.699999999999996</v>
      </c>
      <c r="HS18">
        <v>9.8999999999999773</v>
      </c>
      <c r="HT18">
        <v>94.997999999999976</v>
      </c>
      <c r="HU18">
        <v>46.003874092009674</v>
      </c>
      <c r="HV18">
        <v>0.80092595362663266</v>
      </c>
      <c r="HW18">
        <v>0.35992029327154157</v>
      </c>
      <c r="HX18">
        <v>0</v>
      </c>
      <c r="HY18">
        <v>1.1608462468981744</v>
      </c>
      <c r="HZ18">
        <v>3.3759926515102385E-3</v>
      </c>
      <c r="IA18">
        <v>0.75403903222084045</v>
      </c>
      <c r="IB18">
        <v>0.28540658354759213</v>
      </c>
      <c r="IC18">
        <v>3.7346431503295897E-2</v>
      </c>
      <c r="ID18">
        <v>1.1227566432952881E-3</v>
      </c>
      <c r="IE18">
        <v>1.0779148039150237</v>
      </c>
      <c r="IF18">
        <v>8.0664550781250025E-2</v>
      </c>
      <c r="IG18">
        <v>1.0043914294242859</v>
      </c>
      <c r="IH18">
        <v>0.43140349128842359</v>
      </c>
      <c r="II18">
        <v>0.30746542892456047</v>
      </c>
      <c r="IJ18">
        <v>1.06094295501709E-3</v>
      </c>
      <c r="IK18">
        <v>1.7443212925922873</v>
      </c>
      <c r="IL18">
        <v>0.42457203531265264</v>
      </c>
      <c r="IM18">
        <v>0.17910443258285524</v>
      </c>
      <c r="IN18">
        <v>0.67419744616746902</v>
      </c>
      <c r="IO18">
        <v>1.126091285192836</v>
      </c>
      <c r="IP18">
        <v>7.0520978271961215E-2</v>
      </c>
      <c r="IQ18">
        <v>1.8002887313603051</v>
      </c>
      <c r="IR18">
        <v>0.32946699690818781</v>
      </c>
      <c r="IS18">
        <v>0.10630215096473689</v>
      </c>
      <c r="IT18">
        <v>0.43576914787292476</v>
      </c>
      <c r="IU18">
        <v>75.605856567951463</v>
      </c>
      <c r="IV18">
        <v>0.14060041879056928</v>
      </c>
      <c r="IW18">
        <v>0.72237392744528139</v>
      </c>
      <c r="IX18">
        <v>40.125448482891571</v>
      </c>
      <c r="IY18">
        <f t="shared" si="37"/>
        <v>0.6394424844621307</v>
      </c>
      <c r="IZ18">
        <f t="shared" si="38"/>
        <v>35.518885016792026</v>
      </c>
      <c r="JA18">
        <f t="shared" si="39"/>
        <v>5.5967438768017796E-2</v>
      </c>
      <c r="JB18">
        <f t="shared" si="40"/>
        <v>3.1088034820797099</v>
      </c>
      <c r="JC18">
        <f t="shared" si="41"/>
        <v>0.5834750456941129</v>
      </c>
      <c r="JD18">
        <f t="shared" si="42"/>
        <v>56.784249453864675</v>
      </c>
      <c r="JE18">
        <f t="shared" si="44"/>
        <v>114.70382300508417</v>
      </c>
    </row>
    <row r="19" spans="1:265" x14ac:dyDescent="0.2">
      <c r="A19" s="6">
        <v>2016</v>
      </c>
      <c r="B19">
        <v>118</v>
      </c>
      <c r="C19">
        <v>1</v>
      </c>
      <c r="D19">
        <v>3382</v>
      </c>
      <c r="E19">
        <v>1976</v>
      </c>
      <c r="F19" t="s">
        <v>121</v>
      </c>
      <c r="G19">
        <v>1</v>
      </c>
      <c r="H19">
        <v>33.5</v>
      </c>
      <c r="I19">
        <v>255.8</v>
      </c>
      <c r="J19">
        <v>1</v>
      </c>
      <c r="K19">
        <v>0</v>
      </c>
      <c r="L19">
        <v>11.6</v>
      </c>
      <c r="M19">
        <v>11.3</v>
      </c>
      <c r="N19" s="2">
        <v>10.5</v>
      </c>
      <c r="O19">
        <f t="shared" si="11"/>
        <v>0.29999999999999893</v>
      </c>
      <c r="P19" s="2">
        <f t="shared" si="11"/>
        <v>0.80000000000000071</v>
      </c>
      <c r="Q19" s="2">
        <f t="shared" si="12"/>
        <v>1.0999999999999996</v>
      </c>
      <c r="R19" s="2"/>
      <c r="S19">
        <v>5.1440000000000001</v>
      </c>
      <c r="T19">
        <v>4.1319999999999997</v>
      </c>
      <c r="U19">
        <v>4.1839999999999993</v>
      </c>
      <c r="V19">
        <v>4.6539999999999999</v>
      </c>
      <c r="W19">
        <v>3.528</v>
      </c>
      <c r="X19">
        <v>5.25</v>
      </c>
      <c r="Y19">
        <v>16</v>
      </c>
      <c r="Z19">
        <v>42.6</v>
      </c>
      <c r="AA19">
        <v>680.8</v>
      </c>
      <c r="AB19">
        <v>2</v>
      </c>
      <c r="AC19">
        <v>67</v>
      </c>
      <c r="AD19">
        <v>52.3</v>
      </c>
      <c r="AE19">
        <v>49</v>
      </c>
      <c r="AF19">
        <v>53</v>
      </c>
      <c r="AG19">
        <v>47.9</v>
      </c>
      <c r="AH19">
        <v>152.97175049074289</v>
      </c>
      <c r="AI19">
        <v>9609.9913093294508</v>
      </c>
      <c r="AJ19">
        <v>238.15350665395283</v>
      </c>
      <c r="AK19">
        <v>0</v>
      </c>
      <c r="AL19">
        <v>448.3</v>
      </c>
      <c r="AM19">
        <v>448.3</v>
      </c>
      <c r="AN19">
        <v>10472.022334033969</v>
      </c>
      <c r="AO19">
        <f>AN19/$AN$12</f>
        <v>0.91704643563241839</v>
      </c>
      <c r="AP19">
        <v>2264.2808443511626</v>
      </c>
      <c r="AQ19">
        <v>2865.8609948798849</v>
      </c>
      <c r="AR19">
        <v>9.9427830434608261E-2</v>
      </c>
      <c r="AS19">
        <v>5130.2412670614822</v>
      </c>
      <c r="AT19">
        <v>8.040581465778315</v>
      </c>
      <c r="AU19">
        <v>3492.5069850139703</v>
      </c>
      <c r="AV19">
        <v>6784.4872531850333</v>
      </c>
      <c r="AW19">
        <v>150.14437923612689</v>
      </c>
      <c r="AX19">
        <v>18.715826905338023</v>
      </c>
      <c r="AY19">
        <v>10445.854444340468</v>
      </c>
      <c r="AZ19">
        <v>209.63919394944054</v>
      </c>
      <c r="BA19">
        <v>3383.3661417322837</v>
      </c>
      <c r="BB19">
        <v>6807.2031703273942</v>
      </c>
      <c r="BC19">
        <v>1343.6334438458352</v>
      </c>
      <c r="BD19">
        <v>8.0132355988396196</v>
      </c>
      <c r="BE19">
        <v>11542.215991504352</v>
      </c>
      <c r="BF19">
        <v>379.68665551992757</v>
      </c>
      <c r="BG19">
        <v>99.669231560353097</v>
      </c>
      <c r="BH19">
        <f t="shared" si="13"/>
        <v>256.47898897771478</v>
      </c>
      <c r="BI19">
        <v>87.73043861877197</v>
      </c>
      <c r="BJ19">
        <v>-9.921894843789687</v>
      </c>
      <c r="BK19">
        <v>279.90187559322487</v>
      </c>
      <c r="BL19">
        <v>2.0650833765782655</v>
      </c>
      <c r="BM19">
        <v>1.2656826568265682</v>
      </c>
      <c r="BN19">
        <v>1.9425837320574164</v>
      </c>
      <c r="BO19">
        <v>2.0119617224880386</v>
      </c>
      <c r="BP19">
        <v>44.135952413951586</v>
      </c>
      <c r="BQ19">
        <v>33.434383023652025</v>
      </c>
      <c r="BR19">
        <v>29.312968534141191</v>
      </c>
      <c r="BS19">
        <v>55.862109512861238</v>
      </c>
      <c r="BT19">
        <v>64.949088553123076</v>
      </c>
      <c r="BU19">
        <v>58.97657066318839</v>
      </c>
      <c r="BV19">
        <v>3974.3737813618854</v>
      </c>
      <c r="BW19">
        <v>4356.5251064928361</v>
      </c>
      <c r="BX19">
        <v>9889.2270692220427</v>
      </c>
      <c r="BY19">
        <v>9066.686003492614</v>
      </c>
      <c r="BZ19">
        <v>1558.3281813673204</v>
      </c>
      <c r="CA19">
        <v>19523.686588356784</v>
      </c>
      <c r="CB19">
        <v>1.0961538461538463</v>
      </c>
      <c r="CC19">
        <v>20.356676816006956</v>
      </c>
      <c r="CD19">
        <v>22.314049586776861</v>
      </c>
      <c r="CE19">
        <v>-481.86679634791517</v>
      </c>
      <c r="CF19">
        <v>2427.9621466921972</v>
      </c>
      <c r="CG19">
        <v>387.76716897696133</v>
      </c>
      <c r="CH19">
        <f t="shared" si="14"/>
        <v>-591.00763962960173</v>
      </c>
      <c r="CI19">
        <f t="shared" si="15"/>
        <v>2450.6780638345581</v>
      </c>
      <c r="CJ19">
        <f t="shared" si="16"/>
        <v>1859.6704242049564</v>
      </c>
      <c r="CK19">
        <v>9077.8321440163163</v>
      </c>
      <c r="CL19">
        <v>46.49650619483927</v>
      </c>
      <c r="CM19">
        <v>2.4861979484558105</v>
      </c>
      <c r="CN19">
        <v>0.71267205476760864</v>
      </c>
      <c r="CP19">
        <v>1.4954207871489369</v>
      </c>
      <c r="CQ19">
        <v>6.536015510559082</v>
      </c>
      <c r="CR19">
        <v>2.2606370449066162</v>
      </c>
      <c r="CS19">
        <v>0.36043417453765869</v>
      </c>
      <c r="CT19">
        <v>2.8474650382995605</v>
      </c>
      <c r="CU19">
        <v>2.8474650382995605</v>
      </c>
      <c r="CV19">
        <v>1.0359588412503329</v>
      </c>
      <c r="CW19">
        <v>2.436661958694458</v>
      </c>
      <c r="CX19">
        <v>1.9801956415176392</v>
      </c>
      <c r="CY19">
        <v>0.39039212465286255</v>
      </c>
      <c r="CZ19">
        <v>1.8118985891342163</v>
      </c>
      <c r="DA19">
        <v>1.8118985891342163</v>
      </c>
      <c r="DB19">
        <v>1.0228756866366198</v>
      </c>
      <c r="DC19">
        <v>0.95387440919876099</v>
      </c>
      <c r="DD19">
        <v>0.28961107134819031</v>
      </c>
      <c r="DE19">
        <v>0.57407881376465897</v>
      </c>
      <c r="DF19">
        <v>1.2349244356155396</v>
      </c>
      <c r="DG19">
        <v>0.40071430802345276</v>
      </c>
      <c r="DH19">
        <v>0.86427672173234604</v>
      </c>
      <c r="DI19">
        <v>56.294503899536508</v>
      </c>
      <c r="DJ19">
        <v>20.424190438993907</v>
      </c>
      <c r="DL19">
        <v>76.718694338530412</v>
      </c>
      <c r="DM19">
        <v>0.5255336517424094</v>
      </c>
      <c r="DN19">
        <v>78.952906699176978</v>
      </c>
      <c r="DO19">
        <v>24.453610627630148</v>
      </c>
      <c r="DP19">
        <v>4.2753087057206178</v>
      </c>
      <c r="DQ19">
        <v>0.5329266277581628</v>
      </c>
      <c r="DR19">
        <v>108.2147526602859</v>
      </c>
      <c r="DS19">
        <v>5.1081984894797117</v>
      </c>
      <c r="DT19">
        <v>66.997268875166199</v>
      </c>
      <c r="DU19">
        <v>26.574785086078133</v>
      </c>
      <c r="DV19">
        <v>24.345275412178172</v>
      </c>
      <c r="DW19">
        <v>0.14519170275937585</v>
      </c>
      <c r="DX19">
        <v>118.06252107618188</v>
      </c>
      <c r="DY19">
        <v>2.2497184515539632</v>
      </c>
      <c r="DZ19">
        <v>0.89525167417236229</v>
      </c>
      <c r="EA19">
        <f t="shared" si="17"/>
        <v>1.6537530695060587</v>
      </c>
      <c r="EB19">
        <v>1.6184573428314621</v>
      </c>
      <c r="EC19">
        <v>-1.0868761658191617</v>
      </c>
      <c r="ED19">
        <v>0.28781572775973147</v>
      </c>
      <c r="EE19">
        <v>0.19283404167708956</v>
      </c>
      <c r="EF19">
        <v>0.36280967100168487</v>
      </c>
      <c r="EG19">
        <v>0.30972400700587577</v>
      </c>
      <c r="EH19">
        <v>0.39665475223466279</v>
      </c>
      <c r="EI19">
        <v>73.377817994568943</v>
      </c>
      <c r="EJ19">
        <v>72.959466947201349</v>
      </c>
      <c r="EK19">
        <v>56.747279546855566</v>
      </c>
      <c r="EL19">
        <v>26.622182005431068</v>
      </c>
      <c r="EM19">
        <v>22.597298451899952</v>
      </c>
      <c r="EN19">
        <v>22.509078108649142</v>
      </c>
      <c r="EO19">
        <v>37.91053442631614</v>
      </c>
      <c r="EP19">
        <v>12.616979034466793</v>
      </c>
      <c r="EQ19">
        <v>56.771957449483452</v>
      </c>
      <c r="ER19">
        <v>111.96672095766428</v>
      </c>
      <c r="ES19">
        <v>6.2444439887005139</v>
      </c>
      <c r="ET19">
        <v>168.73867840714772</v>
      </c>
      <c r="EU19">
        <v>0.33280931607517872</v>
      </c>
      <c r="EV19">
        <v>22.467009214592888</v>
      </c>
      <c r="EW19">
        <v>7.477229970963398</v>
      </c>
      <c r="EX19">
        <f t="shared" si="18"/>
        <v>3.7006595332182006</v>
      </c>
      <c r="EY19">
        <v>41.042372272860838</v>
      </c>
      <c r="EZ19">
        <v>11.836631593163355</v>
      </c>
      <c r="FA19">
        <f t="shared" si="19"/>
        <v>3.4674030318360369</v>
      </c>
      <c r="FB19">
        <v>52.879003866024185</v>
      </c>
      <c r="FC19">
        <v>77.615630538061978</v>
      </c>
      <c r="FD19">
        <v>22.384369461938043</v>
      </c>
      <c r="FE19">
        <f t="shared" si="20"/>
        <v>36.800096511760884</v>
      </c>
      <c r="FF19">
        <f t="shared" si="21"/>
        <v>29.086734448850059</v>
      </c>
      <c r="FG19">
        <f t="shared" si="22"/>
        <v>13.957806051611341</v>
      </c>
      <c r="FH19">
        <f t="shared" si="23"/>
        <v>-11.955637824010779</v>
      </c>
      <c r="FI19">
        <f t="shared" si="24"/>
        <v>-2.1211744584479852</v>
      </c>
      <c r="FJ19">
        <f t="shared" si="25"/>
        <v>-2.1211744584479852</v>
      </c>
      <c r="FK19">
        <f t="shared" si="26"/>
        <v>11.955637824010779</v>
      </c>
      <c r="FL19">
        <f t="shared" si="27"/>
        <v>15.142745623747134</v>
      </c>
      <c r="FM19">
        <f t="shared" si="28"/>
        <v>-8.6742791923384477</v>
      </c>
      <c r="FN19">
        <f t="shared" si="0"/>
        <v>-17.920423067599238</v>
      </c>
      <c r="FO19">
        <v>60.523925746861821</v>
      </c>
      <c r="FP19">
        <v>35.868436518641147</v>
      </c>
      <c r="FQ19">
        <v>0.80544423698376577</v>
      </c>
      <c r="FR19">
        <v>0.7258934088905673</v>
      </c>
      <c r="FS19">
        <v>0.74368828723615255</v>
      </c>
      <c r="FT19">
        <v>1.8566409919934383</v>
      </c>
      <c r="FU19">
        <v>1.4271500864481741</v>
      </c>
      <c r="FV19">
        <v>1.3754091656304563</v>
      </c>
      <c r="FW19">
        <v>46.439415847310592</v>
      </c>
      <c r="FX19">
        <v>66.355101281225515</v>
      </c>
      <c r="FY19">
        <v>-1.8452169824821567</v>
      </c>
      <c r="FZ19">
        <v>53.732114587360378</v>
      </c>
      <c r="GA19">
        <v>4.1534974466938532</v>
      </c>
      <c r="GB19">
        <f t="shared" si="1"/>
        <v>227.18029933579334</v>
      </c>
      <c r="GC19">
        <f t="shared" si="29"/>
        <v>119.79933090909087</v>
      </c>
      <c r="GD19">
        <f t="shared" si="2"/>
        <v>137.55531636363634</v>
      </c>
      <c r="GE19">
        <f t="shared" si="3"/>
        <v>1.0943721597888123</v>
      </c>
      <c r="GF19">
        <f t="shared" si="4"/>
        <v>1.8870197585845361</v>
      </c>
      <c r="GG19">
        <f t="shared" si="5"/>
        <v>1.4395631472962227</v>
      </c>
      <c r="GH19">
        <f t="shared" si="43"/>
        <v>47.600101518336224</v>
      </c>
      <c r="GI19">
        <f t="shared" si="6"/>
        <v>65.849001175088134</v>
      </c>
      <c r="GJ19">
        <f t="shared" si="7"/>
        <v>65.849001175088134</v>
      </c>
      <c r="GK19">
        <f t="shared" si="8"/>
        <v>51.983358167215741</v>
      </c>
      <c r="GL19">
        <f t="shared" si="30"/>
        <v>48.404433085186774</v>
      </c>
      <c r="GM19">
        <f t="shared" si="31"/>
        <v>51.595566914813226</v>
      </c>
      <c r="GN19">
        <f t="shared" si="32"/>
        <v>43.414806211050802</v>
      </c>
      <c r="GO19">
        <f t="shared" si="9"/>
        <v>9.4827586206896513</v>
      </c>
      <c r="GP19">
        <f t="shared" si="33"/>
        <v>54.055281095305553</v>
      </c>
      <c r="GQ19">
        <f t="shared" si="34"/>
        <v>1.1535818428782734</v>
      </c>
      <c r="GR19">
        <v>-44.425619761748813</v>
      </c>
      <c r="GS19">
        <f t="shared" si="35"/>
        <v>104.45854444340466</v>
      </c>
      <c r="GT19" s="23">
        <f t="shared" si="36"/>
        <v>195.23686588356782</v>
      </c>
      <c r="GU19">
        <v>27.1</v>
      </c>
      <c r="GV19">
        <v>34.299999999999997</v>
      </c>
      <c r="GW19">
        <v>1.1900000000000001E-3</v>
      </c>
      <c r="GX19">
        <v>61.40119</v>
      </c>
      <c r="GY19">
        <v>0.10088999999999999</v>
      </c>
      <c r="GZ19">
        <v>41.8</v>
      </c>
      <c r="HA19">
        <v>81.2</v>
      </c>
      <c r="HB19">
        <v>1.7969999999999999</v>
      </c>
      <c r="HC19">
        <v>0.22400000000000003</v>
      </c>
      <c r="HD19">
        <v>125.021</v>
      </c>
      <c r="HE19">
        <v>2.59</v>
      </c>
      <c r="HF19">
        <v>41.8</v>
      </c>
      <c r="HG19">
        <v>84.1</v>
      </c>
      <c r="HH19">
        <v>16.600000000000001</v>
      </c>
      <c r="HI19">
        <v>9.9000000000000005E-2</v>
      </c>
      <c r="HJ19">
        <v>142.59899999999999</v>
      </c>
      <c r="HK19">
        <v>46.8</v>
      </c>
      <c r="HL19">
        <v>51.3</v>
      </c>
      <c r="HM19">
        <v>116.45</v>
      </c>
      <c r="HN19">
        <v>106.76421703296705</v>
      </c>
      <c r="HO19">
        <v>18.350000000000001</v>
      </c>
      <c r="HP19">
        <v>229.9</v>
      </c>
      <c r="HQ19">
        <v>-5</v>
      </c>
      <c r="HR19">
        <v>29.900000000000006</v>
      </c>
      <c r="HS19">
        <v>24.900000000000006</v>
      </c>
      <c r="HT19">
        <v>104.879</v>
      </c>
      <c r="HU19">
        <v>45.619399739016963</v>
      </c>
      <c r="HV19">
        <v>0.67375964403152466</v>
      </c>
      <c r="HW19">
        <v>0.24444651478528975</v>
      </c>
      <c r="HX19">
        <v>0</v>
      </c>
      <c r="HY19">
        <v>0.91820615881681433</v>
      </c>
      <c r="HZ19">
        <v>6.5941860486030575E-3</v>
      </c>
      <c r="IA19">
        <v>0.94494628477096554</v>
      </c>
      <c r="IB19">
        <v>0.29267254972457885</v>
      </c>
      <c r="IC19">
        <v>5.1168946738243098E-2</v>
      </c>
      <c r="ID19">
        <v>6.3783216857910162E-3</v>
      </c>
      <c r="IE19">
        <v>1.2951661029195787</v>
      </c>
      <c r="IF19">
        <v>6.3109544730186456E-2</v>
      </c>
      <c r="IG19">
        <v>0.82772177815437309</v>
      </c>
      <c r="IH19">
        <v>0.32831977683305741</v>
      </c>
      <c r="II19">
        <v>0.30077516579627994</v>
      </c>
      <c r="IJ19">
        <v>1.7937796032428744E-3</v>
      </c>
      <c r="IK19">
        <v>1.4586105003869534</v>
      </c>
      <c r="IL19">
        <v>0.44641322350502011</v>
      </c>
      <c r="IM19">
        <v>0.14857047960162162</v>
      </c>
      <c r="IN19">
        <v>0.66851477862894537</v>
      </c>
      <c r="IO19">
        <v>1.3184574046337181</v>
      </c>
      <c r="IP19">
        <v>7.3531075522303591E-2</v>
      </c>
      <c r="IQ19">
        <v>1.9869721832626637</v>
      </c>
      <c r="IR19">
        <v>0.49853306126594543</v>
      </c>
      <c r="IS19">
        <v>0.14410207012295723</v>
      </c>
      <c r="IT19">
        <v>0.6426351313889026</v>
      </c>
      <c r="IU19">
        <v>77.576378401299834</v>
      </c>
      <c r="IV19">
        <v>0.18575508820162032</v>
      </c>
      <c r="IW19">
        <v>0.69180608034308499</v>
      </c>
      <c r="IX19">
        <v>34.817099412389361</v>
      </c>
      <c r="IY19">
        <f t="shared" si="37"/>
        <v>1.0687660244458494</v>
      </c>
      <c r="IZ19">
        <f t="shared" si="38"/>
        <v>53.7886757272518</v>
      </c>
      <c r="JA19">
        <f t="shared" si="39"/>
        <v>0.52836168287571028</v>
      </c>
      <c r="JB19">
        <f t="shared" si="40"/>
        <v>26.591297418574104</v>
      </c>
      <c r="JC19">
        <f t="shared" si="41"/>
        <v>0.54040434157013906</v>
      </c>
      <c r="JD19">
        <f t="shared" si="42"/>
        <v>81.061854610522246</v>
      </c>
      <c r="JE19">
        <f t="shared" si="44"/>
        <v>115.70368319021851</v>
      </c>
    </row>
    <row r="20" spans="1:265" x14ac:dyDescent="0.2">
      <c r="A20" s="6">
        <v>2016</v>
      </c>
      <c r="B20">
        <v>119</v>
      </c>
      <c r="C20">
        <v>1</v>
      </c>
      <c r="D20" t="s">
        <v>116</v>
      </c>
      <c r="E20">
        <v>2003</v>
      </c>
      <c r="F20" t="s">
        <v>121</v>
      </c>
      <c r="G20">
        <v>1</v>
      </c>
      <c r="H20">
        <v>31.5</v>
      </c>
      <c r="I20">
        <v>230.2</v>
      </c>
      <c r="J20">
        <v>0</v>
      </c>
      <c r="K20">
        <v>0</v>
      </c>
      <c r="L20">
        <v>10.9</v>
      </c>
      <c r="M20">
        <v>10.3</v>
      </c>
      <c r="N20" s="2">
        <v>8.8000000000000007</v>
      </c>
      <c r="O20">
        <f t="shared" si="11"/>
        <v>0.59999999999999964</v>
      </c>
      <c r="P20" s="2">
        <f t="shared" si="11"/>
        <v>1.5</v>
      </c>
      <c r="Q20" s="2">
        <f t="shared" si="12"/>
        <v>2.0999999999999996</v>
      </c>
      <c r="R20" s="2"/>
      <c r="S20">
        <v>4.4474999999999998</v>
      </c>
      <c r="T20">
        <v>4.3620000000000001</v>
      </c>
      <c r="U20">
        <v>5.1219999999999999</v>
      </c>
      <c r="V20">
        <v>4.9120000000000008</v>
      </c>
      <c r="W20">
        <v>3.5100000000000002</v>
      </c>
      <c r="X20">
        <v>5.3040000000000003</v>
      </c>
      <c r="Y20">
        <v>16</v>
      </c>
      <c r="Z20">
        <v>42</v>
      </c>
      <c r="AA20">
        <v>672.8</v>
      </c>
      <c r="AB20">
        <v>2</v>
      </c>
      <c r="AC20">
        <v>62</v>
      </c>
      <c r="AD20">
        <v>49</v>
      </c>
      <c r="AE20">
        <v>46.8</v>
      </c>
      <c r="AF20">
        <v>46.9</v>
      </c>
      <c r="AG20">
        <v>39.299999999999997</v>
      </c>
      <c r="AH20">
        <v>188.93396595986587</v>
      </c>
      <c r="AI20">
        <v>11869.209609530695</v>
      </c>
      <c r="AJ20">
        <v>231.89476319931322</v>
      </c>
      <c r="AK20">
        <v>0</v>
      </c>
      <c r="AL20">
        <v>530.20000000000005</v>
      </c>
      <c r="AM20">
        <v>530.20000000000005</v>
      </c>
      <c r="AN20">
        <v>12159.338961373023</v>
      </c>
      <c r="AO20">
        <f>AN20/$AN$13</f>
        <v>0.80951665828044617</v>
      </c>
      <c r="AP20">
        <v>2306.8405511811025</v>
      </c>
      <c r="AQ20">
        <v>2598.2309365934525</v>
      </c>
      <c r="AR20">
        <v>0.76489976170741825</v>
      </c>
      <c r="AS20">
        <v>4905.8363875362629</v>
      </c>
      <c r="AT20">
        <v>23.395101928048465</v>
      </c>
      <c r="AU20">
        <v>3486.4063044750983</v>
      </c>
      <c r="AV20">
        <v>5870.9766542340094</v>
      </c>
      <c r="AW20">
        <v>107.88125168564454</v>
      </c>
      <c r="AX20">
        <v>3.7824219341003422</v>
      </c>
      <c r="AY20">
        <v>9469.0466323288529</v>
      </c>
      <c r="AZ20">
        <v>777.86329340411385</v>
      </c>
      <c r="BA20">
        <v>4303.6118460900889</v>
      </c>
      <c r="BB20">
        <v>6096.7834486276251</v>
      </c>
      <c r="BC20">
        <v>2135.8666199113773</v>
      </c>
      <c r="BD20">
        <v>35.62434250374573</v>
      </c>
      <c r="BE20">
        <v>12571.886257132837</v>
      </c>
      <c r="BF20">
        <v>414.83729498114457</v>
      </c>
      <c r="BG20">
        <v>221.63140177171317</v>
      </c>
      <c r="BH20">
        <f t="shared" si="13"/>
        <v>306.64199478386297</v>
      </c>
      <c r="BI20">
        <v>107.23325029945417</v>
      </c>
      <c r="BJ20">
        <v>58.371824401070754</v>
      </c>
      <c r="BK20">
        <v>297.52233796732338</v>
      </c>
      <c r="BL20">
        <v>16.129056742401126</v>
      </c>
      <c r="BM20">
        <v>1.1263157894736844</v>
      </c>
      <c r="BN20">
        <v>1.6839622641509433</v>
      </c>
      <c r="BO20">
        <v>1.4166666666666665</v>
      </c>
      <c r="BP20">
        <v>47.022370273942421</v>
      </c>
      <c r="BQ20">
        <v>36.818979141700972</v>
      </c>
      <c r="BR20">
        <v>34.232029769187371</v>
      </c>
      <c r="BS20">
        <v>52.962038098019363</v>
      </c>
      <c r="BT20">
        <v>62.001771479185116</v>
      </c>
      <c r="BU20">
        <v>48.495375506348772</v>
      </c>
      <c r="BV20">
        <v>4452.4664951896229</v>
      </c>
      <c r="BW20">
        <v>3878.7833121555759</v>
      </c>
      <c r="BX20">
        <v>9260.2740664376488</v>
      </c>
      <c r="BY20">
        <v>10527.566200322963</v>
      </c>
      <c r="BZ20">
        <v>929.02425909245028</v>
      </c>
      <c r="CA20">
        <v>20438.533700033906</v>
      </c>
      <c r="CB20">
        <v>0.87115384615384628</v>
      </c>
      <c r="CC20">
        <v>21.784666945957266</v>
      </c>
      <c r="CD20">
        <v>18.977796397151238</v>
      </c>
      <c r="CE20">
        <v>-966.06019071452465</v>
      </c>
      <c r="CF20">
        <v>1992.1933420784335</v>
      </c>
      <c r="CG20">
        <v>97.108892271458899</v>
      </c>
      <c r="CH20">
        <f t="shared" si="14"/>
        <v>-148.85464909953407</v>
      </c>
      <c r="CI20">
        <f t="shared" si="15"/>
        <v>2218.0001364720492</v>
      </c>
      <c r="CJ20">
        <f t="shared" si="16"/>
        <v>2069.1454873725152</v>
      </c>
      <c r="CK20">
        <v>10969.487067705053</v>
      </c>
      <c r="CL20">
        <v>53.670616633750278</v>
      </c>
      <c r="CM20">
        <v>2.405752420425415</v>
      </c>
      <c r="CN20">
        <v>0.77182823419570923</v>
      </c>
      <c r="CO20">
        <v>6.9014739990000002</v>
      </c>
      <c r="CP20">
        <v>1.5410938266078498</v>
      </c>
      <c r="CQ20">
        <v>4.7093911170959473</v>
      </c>
      <c r="CR20">
        <v>1.925357460975647</v>
      </c>
      <c r="CS20">
        <v>0.35518291592597961</v>
      </c>
      <c r="CT20">
        <v>3.2872383594512939</v>
      </c>
      <c r="CU20">
        <v>3.2872383594512939</v>
      </c>
      <c r="CV20">
        <v>0.96788139976916265</v>
      </c>
      <c r="CW20">
        <v>2.2573802471160889</v>
      </c>
      <c r="CX20">
        <v>1.8770956993103027</v>
      </c>
      <c r="CY20">
        <v>0.37512287497520447</v>
      </c>
      <c r="CZ20">
        <v>1.5386621952056885</v>
      </c>
      <c r="DA20">
        <v>1.5386621952056885</v>
      </c>
      <c r="DB20">
        <v>1.0902520905698929</v>
      </c>
      <c r="DC20">
        <v>0.73373961448669434</v>
      </c>
      <c r="DD20">
        <v>0.29458922147750854</v>
      </c>
      <c r="DE20">
        <v>0.53172777352705636</v>
      </c>
      <c r="DF20">
        <v>1.1436293125152588</v>
      </c>
      <c r="DG20">
        <v>0.55364120006561279</v>
      </c>
      <c r="DH20">
        <v>0.82998019606970697</v>
      </c>
      <c r="DI20">
        <v>55.496872395394362</v>
      </c>
      <c r="DJ20">
        <v>20.053879958235882</v>
      </c>
      <c r="DK20">
        <v>5.278935817265043E-2</v>
      </c>
      <c r="DL20">
        <v>75.60354171180289</v>
      </c>
      <c r="DM20">
        <v>1.101766852035057</v>
      </c>
      <c r="DN20">
        <v>67.125783903136636</v>
      </c>
      <c r="DO20">
        <v>20.852706073841873</v>
      </c>
      <c r="DP20">
        <v>3.5463138880667029</v>
      </c>
      <c r="DQ20">
        <v>0.12433722473404599</v>
      </c>
      <c r="DR20">
        <v>91.649141089779263</v>
      </c>
      <c r="DS20">
        <v>17.559332334871133</v>
      </c>
      <c r="DT20">
        <v>80.782912877965785</v>
      </c>
      <c r="DU20">
        <v>22.870429353504367</v>
      </c>
      <c r="DV20">
        <v>32.863772220593937</v>
      </c>
      <c r="DW20">
        <v>0.54813829039572715</v>
      </c>
      <c r="DX20">
        <v>137.06525274245982</v>
      </c>
      <c r="DY20">
        <v>1.4586908525433067</v>
      </c>
      <c r="DZ20">
        <v>3.2440079751914683</v>
      </c>
      <c r="EA20">
        <f t="shared" si="17"/>
        <v>2.4584684412262772</v>
      </c>
      <c r="EB20">
        <v>1.0571737734311157</v>
      </c>
      <c r="EC20">
        <v>0.97550921248779632</v>
      </c>
      <c r="ED20">
        <v>7.2620555964180961E-2</v>
      </c>
      <c r="EE20">
        <v>0.14412309140446386</v>
      </c>
      <c r="EF20">
        <v>0.36135153374697448</v>
      </c>
      <c r="EG20">
        <v>0.3106512112235828</v>
      </c>
      <c r="EH20">
        <v>0.28310973866532196</v>
      </c>
      <c r="EI20">
        <v>73.405122483475452</v>
      </c>
      <c r="EJ20">
        <v>73.242130919023438</v>
      </c>
      <c r="EK20">
        <v>58.937558032854376</v>
      </c>
      <c r="EL20">
        <v>26.525053594288373</v>
      </c>
      <c r="EM20">
        <v>22.752756682590856</v>
      </c>
      <c r="EN20">
        <v>16.68579665225365</v>
      </c>
      <c r="EO20">
        <v>32.669510496953571</v>
      </c>
      <c r="EP20">
        <v>11.426477562078631</v>
      </c>
      <c r="EQ20">
        <v>49.239449115972313</v>
      </c>
      <c r="ER20">
        <v>120.39633296134225</v>
      </c>
      <c r="ES20">
        <v>5.1434610569401098</v>
      </c>
      <c r="ET20">
        <v>169.63578207731456</v>
      </c>
      <c r="EU20">
        <v>0.34975968076240838</v>
      </c>
      <c r="EV20">
        <v>19.258619907245659</v>
      </c>
      <c r="EW20">
        <v>6.7358887506828058</v>
      </c>
      <c r="EX20">
        <f t="shared" si="18"/>
        <v>3.0320613929176128</v>
      </c>
      <c r="EY20">
        <v>34.456273406183065</v>
      </c>
      <c r="EZ20">
        <v>9.4262285117632416</v>
      </c>
      <c r="FA20">
        <f t="shared" si="19"/>
        <v>3.6553615651460354</v>
      </c>
      <c r="FB20">
        <v>43.882501917946307</v>
      </c>
      <c r="FC20">
        <v>78.519391329626387</v>
      </c>
      <c r="FD20">
        <v>21.480608670373613</v>
      </c>
      <c r="FE20">
        <f t="shared" si="20"/>
        <v>54.413893115497835</v>
      </c>
      <c r="FF20">
        <f t="shared" si="21"/>
        <v>48.113402381012214</v>
      </c>
      <c r="FG20">
        <f t="shared" si="22"/>
        <v>11.443951791425736</v>
      </c>
      <c r="FH20">
        <f t="shared" si="23"/>
        <v>13.657128974829149</v>
      </c>
      <c r="FI20">
        <f t="shared" si="24"/>
        <v>-2.0177232796624942</v>
      </c>
      <c r="FJ20">
        <f t="shared" si="25"/>
        <v>-2.0177232796624942</v>
      </c>
      <c r="FK20">
        <f t="shared" si="26"/>
        <v>-13.657128974829149</v>
      </c>
      <c r="FL20">
        <f t="shared" si="27"/>
        <v>-20.345578376464939</v>
      </c>
      <c r="FM20">
        <f t="shared" si="28"/>
        <v>-9.6760740429443555</v>
      </c>
      <c r="FN20">
        <f t="shared" si="0"/>
        <v>-21.405414446981883</v>
      </c>
      <c r="FO20">
        <v>77.986640987535296</v>
      </c>
      <c r="FP20">
        <v>45.972989915530604</v>
      </c>
      <c r="FQ20">
        <v>0.81642067819872011</v>
      </c>
      <c r="FR20">
        <v>0.65399818239906782</v>
      </c>
      <c r="FS20">
        <v>0.81813726577594115</v>
      </c>
      <c r="FT20">
        <v>1.887622236624366</v>
      </c>
      <c r="FU20">
        <v>1.4799450913130583</v>
      </c>
      <c r="FV20">
        <v>1.3326028970650439</v>
      </c>
      <c r="FW20">
        <v>51.508422056252975</v>
      </c>
      <c r="FX20">
        <v>70.973429949153925</v>
      </c>
      <c r="FY20">
        <v>11.048588751568227</v>
      </c>
      <c r="FZ20">
        <v>62.059820583872067</v>
      </c>
      <c r="GA20">
        <v>21.463756467563158</v>
      </c>
      <c r="GB20">
        <f t="shared" si="1"/>
        <v>192.79615999999999</v>
      </c>
      <c r="GC20">
        <f t="shared" si="29"/>
        <v>146.91345622641512</v>
      </c>
      <c r="GD20">
        <f t="shared" si="2"/>
        <v>114.13668740740744</v>
      </c>
      <c r="GE20">
        <f t="shared" si="3"/>
        <v>1.2478217514422565</v>
      </c>
      <c r="GF20">
        <f t="shared" si="4"/>
        <v>1.3105385377418322</v>
      </c>
      <c r="GG20">
        <f t="shared" si="5"/>
        <v>1.6446032752028861</v>
      </c>
      <c r="GH20">
        <f t="shared" si="43"/>
        <v>55.269722551695558</v>
      </c>
      <c r="GI20">
        <f t="shared" si="6"/>
        <v>78.804994054696792</v>
      </c>
      <c r="GJ20">
        <f t="shared" si="7"/>
        <v>78.804994054696792</v>
      </c>
      <c r="GK20">
        <f t="shared" si="8"/>
        <v>51.330906549864523</v>
      </c>
      <c r="GL20">
        <f t="shared" si="30"/>
        <v>45.203862167259558</v>
      </c>
      <c r="GM20">
        <f t="shared" si="31"/>
        <v>54.796137832740442</v>
      </c>
      <c r="GN20">
        <f t="shared" si="32"/>
        <v>59.558885248040546</v>
      </c>
      <c r="GO20">
        <f t="shared" si="9"/>
        <v>19.266055045871553</v>
      </c>
      <c r="GP20">
        <f t="shared" si="33"/>
        <v>64.77493048943262</v>
      </c>
      <c r="GQ20">
        <f t="shared" si="34"/>
        <v>1.1084692371050766</v>
      </c>
      <c r="GR20">
        <v>51.475559593984734</v>
      </c>
      <c r="GS20">
        <f t="shared" si="35"/>
        <v>94.690466323288533</v>
      </c>
      <c r="GT20" s="23">
        <f t="shared" si="36"/>
        <v>204.38533700033906</v>
      </c>
      <c r="GU20">
        <v>28.5</v>
      </c>
      <c r="GV20">
        <v>32.1</v>
      </c>
      <c r="GW20">
        <v>9.4500000000000001E-3</v>
      </c>
      <c r="GX20">
        <v>60.609450000000002</v>
      </c>
      <c r="GY20">
        <v>0.28452</v>
      </c>
      <c r="GZ20">
        <v>42.4</v>
      </c>
      <c r="HA20">
        <v>71.400000000000006</v>
      </c>
      <c r="HB20">
        <v>1.3119999999999998</v>
      </c>
      <c r="HC20">
        <v>4.5999999999999999E-2</v>
      </c>
      <c r="HD20">
        <v>115.15799999999999</v>
      </c>
      <c r="HE20">
        <v>9.4599999999999991</v>
      </c>
      <c r="HF20">
        <v>54</v>
      </c>
      <c r="HG20">
        <v>76.5</v>
      </c>
      <c r="HH20">
        <v>26.8</v>
      </c>
      <c r="HI20">
        <v>0.44699999999999995</v>
      </c>
      <c r="HJ20">
        <v>157.74700000000001</v>
      </c>
      <c r="HK20">
        <v>52</v>
      </c>
      <c r="HL20">
        <v>45.3</v>
      </c>
      <c r="HM20">
        <v>108.15</v>
      </c>
      <c r="HN20">
        <v>122.95060344827587</v>
      </c>
      <c r="HO20">
        <v>10.85</v>
      </c>
      <c r="HP20">
        <v>238.7</v>
      </c>
      <c r="HQ20">
        <v>-9.6000000000000014</v>
      </c>
      <c r="HR20">
        <v>26.100000000000009</v>
      </c>
      <c r="HS20">
        <v>16.500000000000014</v>
      </c>
      <c r="HT20">
        <v>123.542</v>
      </c>
      <c r="HU20">
        <v>51.756179304566409</v>
      </c>
      <c r="HV20">
        <v>0.68563943982124331</v>
      </c>
      <c r="HW20">
        <v>0.24775686317682266</v>
      </c>
      <c r="HX20">
        <v>6.5218929290550005E-4</v>
      </c>
      <c r="HY20">
        <v>0.93404849229097153</v>
      </c>
      <c r="HZ20">
        <v>1.3399159606361389E-2</v>
      </c>
      <c r="IA20">
        <v>0.81635156345367432</v>
      </c>
      <c r="IB20">
        <v>0.25360060197114948</v>
      </c>
      <c r="IC20">
        <v>4.3128567276000965E-2</v>
      </c>
      <c r="ID20">
        <v>1.5121296453475951E-3</v>
      </c>
      <c r="IE20">
        <v>1.1145928623461723</v>
      </c>
      <c r="IF20">
        <v>0.21354817137718199</v>
      </c>
      <c r="IG20">
        <v>1.0136316776275636</v>
      </c>
      <c r="IH20">
        <v>0.28696899935603143</v>
      </c>
      <c r="II20">
        <v>0.41236146831512449</v>
      </c>
      <c r="IJ20">
        <v>6.8778200125694262E-3</v>
      </c>
      <c r="IK20">
        <v>1.7198399653112892</v>
      </c>
      <c r="IL20">
        <v>0.38154459953308106</v>
      </c>
      <c r="IM20">
        <v>0.13344891732931136</v>
      </c>
      <c r="IN20">
        <v>0.57506358706951144</v>
      </c>
      <c r="IO20">
        <v>1.4060991409488794</v>
      </c>
      <c r="IP20">
        <v>6.0070070207118985E-2</v>
      </c>
      <c r="IQ20">
        <v>1.9811627280183903</v>
      </c>
      <c r="IR20">
        <v>0.43480696392059326</v>
      </c>
      <c r="IS20">
        <v>0.12015168464183812</v>
      </c>
      <c r="IT20">
        <v>0.55495864856243138</v>
      </c>
      <c r="IU20">
        <v>78.349434691561285</v>
      </c>
      <c r="IV20">
        <v>0.15335360761036759</v>
      </c>
      <c r="IW20">
        <v>0.86656986567221805</v>
      </c>
      <c r="IX20">
        <v>43.740468837659961</v>
      </c>
      <c r="IY20">
        <f t="shared" si="37"/>
        <v>1.0471142357274188</v>
      </c>
      <c r="IZ20">
        <f t="shared" si="38"/>
        <v>52.853519850677245</v>
      </c>
      <c r="JA20">
        <f t="shared" si="39"/>
        <v>0.26132276270710109</v>
      </c>
      <c r="JB20">
        <f t="shared" si="40"/>
        <v>13.190373461572378</v>
      </c>
      <c r="JC20">
        <f t="shared" si="41"/>
        <v>0.78579147302031771</v>
      </c>
      <c r="JD20">
        <f t="shared" si="42"/>
        <v>74.469445662330287</v>
      </c>
      <c r="JE20">
        <f t="shared" si="44"/>
        <v>120.4848024971446</v>
      </c>
    </row>
    <row r="21" spans="1:265" x14ac:dyDescent="0.2">
      <c r="A21" s="6">
        <v>2016</v>
      </c>
      <c r="B21">
        <v>120</v>
      </c>
      <c r="C21">
        <v>1</v>
      </c>
      <c r="D21">
        <v>3335</v>
      </c>
      <c r="E21">
        <v>1995</v>
      </c>
      <c r="F21" t="s">
        <v>121</v>
      </c>
      <c r="G21">
        <v>1</v>
      </c>
      <c r="H21">
        <v>31.5</v>
      </c>
      <c r="I21">
        <v>251.8</v>
      </c>
      <c r="J21">
        <v>0</v>
      </c>
      <c r="K21">
        <v>0</v>
      </c>
      <c r="L21">
        <v>9.8000000000000007</v>
      </c>
      <c r="M21">
        <v>9.5</v>
      </c>
      <c r="N21" s="2">
        <v>6.9</v>
      </c>
      <c r="O21">
        <f t="shared" si="11"/>
        <v>0.30000000000000071</v>
      </c>
      <c r="P21" s="2">
        <f t="shared" si="11"/>
        <v>2.5999999999999996</v>
      </c>
      <c r="Q21" s="2">
        <f t="shared" si="12"/>
        <v>2.9000000000000004</v>
      </c>
      <c r="R21" s="2"/>
      <c r="S21">
        <v>5.0419999999999998</v>
      </c>
      <c r="T21">
        <v>3.8719999999999999</v>
      </c>
      <c r="U21">
        <v>3.4979999999999998</v>
      </c>
      <c r="V21">
        <v>3.944</v>
      </c>
      <c r="W21">
        <v>3.286</v>
      </c>
      <c r="X21">
        <v>4.2080000000000002</v>
      </c>
      <c r="Y21">
        <v>16.8</v>
      </c>
      <c r="Z21">
        <v>46.6</v>
      </c>
      <c r="AA21">
        <v>782.8</v>
      </c>
      <c r="AB21">
        <v>-1</v>
      </c>
      <c r="AC21">
        <v>62</v>
      </c>
      <c r="AD21">
        <v>47.8</v>
      </c>
      <c r="AE21">
        <v>40.9</v>
      </c>
      <c r="AF21">
        <v>40</v>
      </c>
      <c r="AG21">
        <v>10.3</v>
      </c>
      <c r="AH21">
        <v>190.9021457182339</v>
      </c>
      <c r="AI21">
        <v>11992.854598310891</v>
      </c>
      <c r="AJ21">
        <v>254.59759689333515</v>
      </c>
      <c r="AK21">
        <v>0</v>
      </c>
      <c r="AL21">
        <v>412.7</v>
      </c>
      <c r="AM21">
        <v>412.7</v>
      </c>
      <c r="AN21">
        <v>9746.8375927831748</v>
      </c>
      <c r="AO21">
        <f>AN21/$AN$14</f>
        <v>0.79370086840517584</v>
      </c>
      <c r="AP21">
        <v>2658.6992028473219</v>
      </c>
      <c r="AQ21">
        <v>3146.2543575241948</v>
      </c>
      <c r="AR21">
        <v>0.5248835962068209</v>
      </c>
      <c r="AS21">
        <v>5805.4784439677233</v>
      </c>
      <c r="AT21">
        <v>14.324616041219514</v>
      </c>
      <c r="AU21">
        <v>3173.9453620928957</v>
      </c>
      <c r="AV21">
        <v>6018.9844690466316</v>
      </c>
      <c r="AW21">
        <v>59.860938435327157</v>
      </c>
      <c r="AX21">
        <v>16.034179938034057</v>
      </c>
      <c r="AY21">
        <v>9268.8249495128894</v>
      </c>
      <c r="AZ21">
        <v>656.99024464047261</v>
      </c>
      <c r="BA21">
        <v>4613.6811023622049</v>
      </c>
      <c r="BB21">
        <v>6871.9565893079161</v>
      </c>
      <c r="BC21">
        <v>2964.087753833403</v>
      </c>
      <c r="BD21">
        <v>14.650461044343144</v>
      </c>
      <c r="BE21">
        <v>14464.375906547866</v>
      </c>
      <c r="BF21">
        <v>314.84968232228783</v>
      </c>
      <c r="BG21">
        <v>371.11078264535547</v>
      </c>
      <c r="BH21">
        <f t="shared" si="13"/>
        <v>346.35589850320571</v>
      </c>
      <c r="BI21">
        <v>46.840559931415804</v>
      </c>
      <c r="BJ21">
        <v>102.83826716209352</v>
      </c>
      <c r="BK21">
        <v>261.15728286567605</v>
      </c>
      <c r="BL21">
        <v>60.926580018663181</v>
      </c>
      <c r="BM21">
        <v>1.183381088825215</v>
      </c>
      <c r="BN21">
        <v>1.8963730569948187</v>
      </c>
      <c r="BO21">
        <v>1.4894736842105265</v>
      </c>
      <c r="BP21">
        <v>45.796384027743429</v>
      </c>
      <c r="BQ21">
        <v>34.243233412879356</v>
      </c>
      <c r="BR21">
        <v>31.896855641546495</v>
      </c>
      <c r="BS21">
        <v>54.194574795008698</v>
      </c>
      <c r="BT21">
        <v>64.937945228569134</v>
      </c>
      <c r="BU21">
        <v>47.509527087145571</v>
      </c>
      <c r="BV21">
        <v>4079.9673602611174</v>
      </c>
      <c r="BW21">
        <v>3863.1187013496015</v>
      </c>
      <c r="BX21">
        <v>9232.1308673625099</v>
      </c>
      <c r="BY21">
        <v>8438.8204266520988</v>
      </c>
      <c r="BZ21">
        <v>1289.0448057517901</v>
      </c>
      <c r="CA21">
        <v>18400.010280232716</v>
      </c>
      <c r="CB21">
        <v>0.94685039370078738</v>
      </c>
      <c r="CC21">
        <v>22.173723264949803</v>
      </c>
      <c r="CD21">
        <v>20.99519860323003</v>
      </c>
      <c r="CE21">
        <v>-906.02199816822167</v>
      </c>
      <c r="CF21">
        <v>2155.8657676970302</v>
      </c>
      <c r="CG21">
        <v>-39.201036222983021</v>
      </c>
      <c r="CH21">
        <f t="shared" si="14"/>
        <v>533.71374210108752</v>
      </c>
      <c r="CI21">
        <f t="shared" si="15"/>
        <v>3008.8378879583147</v>
      </c>
      <c r="CJ21">
        <f t="shared" si="16"/>
        <v>3542.5516300594022</v>
      </c>
      <c r="CK21">
        <v>9131.1853307198271</v>
      </c>
      <c r="CL21">
        <v>49.625979505726335</v>
      </c>
      <c r="CM21">
        <v>2.3033273220062256</v>
      </c>
      <c r="CN21">
        <v>0.73710143566131592</v>
      </c>
      <c r="CO21">
        <v>7.4056568150000004</v>
      </c>
      <c r="CP21">
        <v>1.4549791732254784</v>
      </c>
      <c r="CQ21">
        <v>5.2799649238586426</v>
      </c>
      <c r="CR21">
        <v>2.1777753829956055</v>
      </c>
      <c r="CS21">
        <v>0.34713175892829895</v>
      </c>
      <c r="CT21">
        <v>3.6303281784057617</v>
      </c>
      <c r="CU21">
        <v>3.6303281784057617</v>
      </c>
      <c r="CV21">
        <v>1.0008868416015397</v>
      </c>
      <c r="CW21">
        <v>2.300044059753418</v>
      </c>
      <c r="CX21">
        <v>2.0969595909118652</v>
      </c>
      <c r="CY21">
        <v>0.46566784381866455</v>
      </c>
      <c r="CZ21">
        <v>1.5847336053848267</v>
      </c>
      <c r="DA21">
        <v>1.5847336053848267</v>
      </c>
      <c r="DB21">
        <v>1.2164547374326273</v>
      </c>
      <c r="DC21">
        <v>0.71015721559524536</v>
      </c>
      <c r="DD21">
        <v>0.23877048492431641</v>
      </c>
      <c r="DE21">
        <v>0.47940650630277254</v>
      </c>
      <c r="DF21">
        <v>1.1439636945724487</v>
      </c>
      <c r="DG21">
        <v>0.47021377086639404</v>
      </c>
      <c r="DH21">
        <v>0.76519782236668166</v>
      </c>
      <c r="DI21">
        <v>61.238545149144088</v>
      </c>
      <c r="DJ21">
        <v>23.191086038867553</v>
      </c>
      <c r="DK21">
        <v>3.8871077813307515E-2</v>
      </c>
      <c r="DL21">
        <v>84.468502265824952</v>
      </c>
      <c r="DM21">
        <v>0.75633470245381884</v>
      </c>
      <c r="DN21">
        <v>69.121400765389822</v>
      </c>
      <c r="DO21">
        <v>20.893806657022708</v>
      </c>
      <c r="DP21">
        <v>2.1731485158758068</v>
      </c>
      <c r="DQ21">
        <v>0.58209335246673388</v>
      </c>
      <c r="DR21">
        <v>92.770449290755067</v>
      </c>
      <c r="DS21">
        <v>15.111065095012638</v>
      </c>
      <c r="DT21">
        <v>96.747028370072528</v>
      </c>
      <c r="DU21">
        <v>32.000492077584816</v>
      </c>
      <c r="DV21">
        <v>46.972894728094211</v>
      </c>
      <c r="DW21">
        <v>0.23217077951351864</v>
      </c>
      <c r="DX21">
        <v>175.95258595526508</v>
      </c>
      <c r="DY21">
        <v>0.75472245681182859</v>
      </c>
      <c r="DZ21">
        <v>5.941581190322144</v>
      </c>
      <c r="EA21">
        <f t="shared" si="17"/>
        <v>3.6593633475776048</v>
      </c>
      <c r="EB21">
        <v>0.71662323784052129</v>
      </c>
      <c r="EC21">
        <v>1.9732591146201932</v>
      </c>
      <c r="ED21">
        <v>-0.20884358016771321</v>
      </c>
      <c r="EE21">
        <v>0.79333467289729342</v>
      </c>
      <c r="EF21">
        <v>0.37870080000082573</v>
      </c>
      <c r="EG21">
        <v>0.30227695656718473</v>
      </c>
      <c r="EH21">
        <v>0.33076459935469982</v>
      </c>
      <c r="EI21">
        <v>72.498675253438876</v>
      </c>
      <c r="EJ21">
        <v>74.507993972039571</v>
      </c>
      <c r="EK21">
        <v>54.984715254295779</v>
      </c>
      <c r="EL21">
        <v>27.455306317477369</v>
      </c>
      <c r="EM21">
        <v>22.52204965779427</v>
      </c>
      <c r="EN21">
        <v>18.186997311719395</v>
      </c>
      <c r="EO21">
        <v>28.974182602825184</v>
      </c>
      <c r="EP21">
        <v>9.2239872564143983</v>
      </c>
      <c r="EQ21">
        <v>44.25943604852246</v>
      </c>
      <c r="ER21">
        <v>96.53704193106384</v>
      </c>
      <c r="ES21">
        <v>6.0612661892828763</v>
      </c>
      <c r="ET21">
        <v>140.79647797958631</v>
      </c>
      <c r="EU21">
        <v>0.31835194051393173</v>
      </c>
      <c r="EV21">
        <v>20.578769454038522</v>
      </c>
      <c r="EW21">
        <v>6.5512911890819865</v>
      </c>
      <c r="EX21">
        <f t="shared" si="18"/>
        <v>4.3049842412689348</v>
      </c>
      <c r="EY21">
        <v>40.147218162564641</v>
      </c>
      <c r="EZ21">
        <v>11.66981940060831</v>
      </c>
      <c r="FA21">
        <f t="shared" si="19"/>
        <v>3.4402604517146083</v>
      </c>
      <c r="FB21">
        <v>51.817037563172946</v>
      </c>
      <c r="FC21">
        <v>77.478798577821053</v>
      </c>
      <c r="FD21">
        <v>22.521201422178958</v>
      </c>
      <c r="FE21">
        <f t="shared" si="20"/>
        <v>84.488084399134877</v>
      </c>
      <c r="FF21">
        <f t="shared" si="21"/>
        <v>67.772845767247347</v>
      </c>
      <c r="FG21">
        <f t="shared" si="22"/>
        <v>22.77650482117042</v>
      </c>
      <c r="FH21">
        <f t="shared" si="23"/>
        <v>27.625627604682705</v>
      </c>
      <c r="FI21">
        <f t="shared" si="24"/>
        <v>-11.10668542056211</v>
      </c>
      <c r="FJ21">
        <f t="shared" si="25"/>
        <v>-11.106685420562108</v>
      </c>
      <c r="FK21">
        <f t="shared" si="26"/>
        <v>-27.625627604682705</v>
      </c>
      <c r="FL21">
        <f t="shared" si="27"/>
        <v>-39.966822574167644</v>
      </c>
      <c r="FM21">
        <f t="shared" si="28"/>
        <v>-53.157787869301409</v>
      </c>
      <c r="FN21">
        <f t="shared" si="0"/>
        <v>-95.174441345537488</v>
      </c>
      <c r="FO21">
        <v>48.026028688831246</v>
      </c>
      <c r="FP21">
        <v>34.110248621271907</v>
      </c>
      <c r="FQ21">
        <v>0.82034762670725625</v>
      </c>
      <c r="FR21">
        <v>0.67097323155021538</v>
      </c>
      <c r="FS21">
        <v>0.96145270581576303</v>
      </c>
      <c r="FT21">
        <v>1.7736129487757908</v>
      </c>
      <c r="FU21">
        <v>1.4916941459633084</v>
      </c>
      <c r="FV21">
        <v>1.2652257672939855</v>
      </c>
      <c r="FW21">
        <v>45.863128868563699</v>
      </c>
      <c r="FX21">
        <v>68.564955115610545</v>
      </c>
      <c r="FY21">
        <v>1.2532403414190543</v>
      </c>
      <c r="FZ21">
        <v>59.936303434206785</v>
      </c>
      <c r="GA21">
        <v>-1.7493147049402098</v>
      </c>
      <c r="GB21">
        <f t="shared" si="1"/>
        <v>189.64161100286532</v>
      </c>
      <c r="GC21">
        <f t="shared" si="29"/>
        <v>110.20983668393782</v>
      </c>
      <c r="GD21">
        <f t="shared" si="2"/>
        <v>85.484885333333324</v>
      </c>
      <c r="GE21">
        <f t="shared" si="3"/>
        <v>1.2145685273531155</v>
      </c>
      <c r="GF21">
        <f t="shared" si="4"/>
        <v>1.976026322624066</v>
      </c>
      <c r="GG21">
        <f t="shared" si="5"/>
        <v>2.453017960701636</v>
      </c>
      <c r="GH21">
        <f t="shared" si="43"/>
        <v>44.303807239923522</v>
      </c>
      <c r="GI21">
        <f t="shared" si="6"/>
        <v>52.72100153295861</v>
      </c>
      <c r="GJ21">
        <f t="shared" si="7"/>
        <v>52.72100153295861</v>
      </c>
      <c r="GK21">
        <f t="shared" si="8"/>
        <v>58.082182533932368</v>
      </c>
      <c r="GL21">
        <f t="shared" si="30"/>
        <v>55.853007506824589</v>
      </c>
      <c r="GM21">
        <f t="shared" si="31"/>
        <v>44.146992493175411</v>
      </c>
      <c r="GN21">
        <f t="shared" si="32"/>
        <v>70.051604590898236</v>
      </c>
      <c r="GO21">
        <f t="shared" si="9"/>
        <v>29.591836734693878</v>
      </c>
      <c r="GP21">
        <f t="shared" si="33"/>
        <v>49.748809087320254</v>
      </c>
      <c r="GQ21">
        <f t="shared" si="34"/>
        <v>1.067423038714604</v>
      </c>
      <c r="GR21">
        <v>-71.641788517514868</v>
      </c>
      <c r="GS21">
        <f t="shared" si="35"/>
        <v>92.688249495128886</v>
      </c>
      <c r="GT21" s="23">
        <f t="shared" si="36"/>
        <v>184.00010280232718</v>
      </c>
      <c r="GU21">
        <v>34.9</v>
      </c>
      <c r="GV21">
        <v>41.3</v>
      </c>
      <c r="GW21">
        <v>6.8900000000000003E-3</v>
      </c>
      <c r="GX21">
        <v>76.206890000000001</v>
      </c>
      <c r="GY21">
        <v>0.18526999999999999</v>
      </c>
      <c r="GZ21">
        <v>38.6</v>
      </c>
      <c r="HA21">
        <v>73.2</v>
      </c>
      <c r="HB21">
        <v>0.72799999999999998</v>
      </c>
      <c r="HC21">
        <v>0.19500000000000001</v>
      </c>
      <c r="HD21">
        <v>112.723</v>
      </c>
      <c r="HE21">
        <v>7.99</v>
      </c>
      <c r="HF21">
        <v>57</v>
      </c>
      <c r="HG21">
        <v>84.9</v>
      </c>
      <c r="HH21">
        <v>36.620000000000005</v>
      </c>
      <c r="HI21">
        <v>0.18099999999999999</v>
      </c>
      <c r="HJ21">
        <v>178.70099999999999</v>
      </c>
      <c r="HK21">
        <v>50.8</v>
      </c>
      <c r="HL21">
        <v>48.1</v>
      </c>
      <c r="HM21">
        <v>114.95</v>
      </c>
      <c r="HN21">
        <v>105.07242823787942</v>
      </c>
      <c r="HO21">
        <v>16.05</v>
      </c>
      <c r="HP21">
        <v>229.1</v>
      </c>
      <c r="HQ21">
        <v>-12.199999999999996</v>
      </c>
      <c r="HR21">
        <v>25.1</v>
      </c>
      <c r="HS21">
        <v>12.900000000000006</v>
      </c>
      <c r="HT21">
        <v>116.377</v>
      </c>
      <c r="HU21">
        <v>50.797468354430379</v>
      </c>
      <c r="HV21">
        <v>0.80386123538017273</v>
      </c>
      <c r="HW21">
        <v>0.30442289292812347</v>
      </c>
      <c r="HX21">
        <v>5.1024975455350003E-4</v>
      </c>
      <c r="HY21">
        <v>1.1087943780628498</v>
      </c>
      <c r="HZ21">
        <v>9.7821910144329071E-3</v>
      </c>
      <c r="IA21">
        <v>0.84062129783630379</v>
      </c>
      <c r="IB21">
        <v>0.25410044753551481</v>
      </c>
      <c r="IC21">
        <v>2.6428789138793946E-2</v>
      </c>
      <c r="ID21">
        <v>7.0791399478912359E-3</v>
      </c>
      <c r="IE21">
        <v>1.1282296744585036</v>
      </c>
      <c r="IF21">
        <v>0.18377352037429809</v>
      </c>
      <c r="IG21">
        <v>1.1952669668197633</v>
      </c>
      <c r="IH21">
        <v>0.39535199940204624</v>
      </c>
      <c r="II21">
        <v>0.58032944629192362</v>
      </c>
      <c r="IJ21">
        <v>2.868367825746536E-3</v>
      </c>
      <c r="IK21">
        <v>2.1738167803394792</v>
      </c>
      <c r="IL21">
        <v>0.36075986552238465</v>
      </c>
      <c r="IM21">
        <v>0.11484860324859619</v>
      </c>
      <c r="IN21">
        <v>0.55107777899503707</v>
      </c>
      <c r="IO21">
        <v>1.2019904320470303</v>
      </c>
      <c r="IP21">
        <v>7.5469310224056244E-2</v>
      </c>
      <c r="IQ21">
        <v>1.7530682110420674</v>
      </c>
      <c r="IR21">
        <v>0.47986143231391915</v>
      </c>
      <c r="IS21">
        <v>0.13925184428691861</v>
      </c>
      <c r="IT21">
        <v>0.6191132766008377</v>
      </c>
      <c r="IU21">
        <v>77.507856873710907</v>
      </c>
      <c r="IV21">
        <v>0.17966158516524539</v>
      </c>
      <c r="IW21">
        <v>0.62483853658356381</v>
      </c>
      <c r="IX21">
        <v>35.642568420777202</v>
      </c>
      <c r="IY21">
        <f t="shared" si="37"/>
        <v>0.6442738329792177</v>
      </c>
      <c r="IZ21">
        <f t="shared" si="38"/>
        <v>36.751213040150063</v>
      </c>
      <c r="JA21">
        <f t="shared" si="39"/>
        <v>-0.42074856929741178</v>
      </c>
      <c r="JB21">
        <f t="shared" si="40"/>
        <v>-24.000695845560301</v>
      </c>
      <c r="JC21">
        <f t="shared" si="41"/>
        <v>1.0650224022766295</v>
      </c>
      <c r="JD21">
        <f t="shared" si="42"/>
        <v>53.600579156191586</v>
      </c>
      <c r="JE21">
        <f t="shared" si="44"/>
        <v>130.6851601991101</v>
      </c>
    </row>
    <row r="22" spans="1:265" x14ac:dyDescent="0.2">
      <c r="A22" s="6">
        <v>2016</v>
      </c>
      <c r="B22" s="3">
        <v>121</v>
      </c>
      <c r="C22">
        <v>1</v>
      </c>
      <c r="D22">
        <v>1311</v>
      </c>
      <c r="E22">
        <v>2015</v>
      </c>
      <c r="F22" t="s">
        <v>121</v>
      </c>
      <c r="G22">
        <v>1</v>
      </c>
      <c r="H22">
        <v>32</v>
      </c>
    </row>
    <row r="23" spans="1:265" x14ac:dyDescent="0.2">
      <c r="A23" s="6">
        <v>2016</v>
      </c>
      <c r="B23">
        <v>122</v>
      </c>
      <c r="C23">
        <v>1</v>
      </c>
      <c r="D23" t="s">
        <v>113</v>
      </c>
      <c r="E23">
        <v>1946</v>
      </c>
      <c r="F23" t="s">
        <v>122</v>
      </c>
      <c r="G23">
        <v>3</v>
      </c>
      <c r="H23">
        <v>31.5</v>
      </c>
      <c r="I23">
        <v>284.25</v>
      </c>
      <c r="J23">
        <v>2</v>
      </c>
      <c r="K23">
        <v>3</v>
      </c>
      <c r="L23">
        <v>13.2</v>
      </c>
      <c r="M23">
        <v>12.2</v>
      </c>
      <c r="N23" s="2">
        <v>7.5</v>
      </c>
      <c r="O23">
        <f t="shared" ref="O23:P63" si="45">L23-M23</f>
        <v>1</v>
      </c>
      <c r="P23" s="2">
        <f t="shared" si="45"/>
        <v>4.6999999999999993</v>
      </c>
      <c r="Q23" s="2">
        <f t="shared" ref="Q23:Q63" si="46">L23-N23</f>
        <v>5.6999999999999993</v>
      </c>
      <c r="R23" s="2"/>
      <c r="S23">
        <v>6.1659999999999995</v>
      </c>
      <c r="T23">
        <v>5.3759999999999994</v>
      </c>
      <c r="U23">
        <v>5.6620000000000008</v>
      </c>
      <c r="V23">
        <v>5.8159999999999998</v>
      </c>
      <c r="W23">
        <v>4.7080000000000002</v>
      </c>
      <c r="X23">
        <v>5.403999999999999</v>
      </c>
      <c r="Y23">
        <v>15.2</v>
      </c>
      <c r="Z23">
        <v>48.4</v>
      </c>
      <c r="AA23">
        <v>736.4</v>
      </c>
      <c r="AB23">
        <v>3</v>
      </c>
      <c r="AC23">
        <v>63</v>
      </c>
      <c r="AD23">
        <v>54.6</v>
      </c>
      <c r="AE23">
        <v>53.4</v>
      </c>
      <c r="AF23">
        <v>52.1</v>
      </c>
      <c r="AG23">
        <v>47.3</v>
      </c>
      <c r="AH23">
        <v>95.321068754983216</v>
      </c>
      <c r="AI23">
        <v>5988.260181325556</v>
      </c>
      <c r="AJ23">
        <v>265.07689332746884</v>
      </c>
      <c r="AK23">
        <v>30</v>
      </c>
      <c r="AL23">
        <v>462.2</v>
      </c>
      <c r="AM23">
        <v>660.28571428571433</v>
      </c>
      <c r="AN23">
        <v>11023.381636657117</v>
      </c>
      <c r="AO23">
        <f>AN23/$AN$9</f>
        <v>1.1673684614342232</v>
      </c>
      <c r="AP23">
        <v>3291.4660971022345</v>
      </c>
      <c r="AQ23">
        <v>4359.3994070579229</v>
      </c>
      <c r="AR23">
        <v>1.3707800694953614</v>
      </c>
      <c r="AS23">
        <v>7652.2362842296534</v>
      </c>
      <c r="AT23">
        <v>30.80748509675157</v>
      </c>
      <c r="AU23">
        <v>4440.2344443786624</v>
      </c>
      <c r="AV23">
        <v>7433.2813661450209</v>
      </c>
      <c r="AW23">
        <v>80.828712200448621</v>
      </c>
      <c r="AX23">
        <v>27.052539485195926</v>
      </c>
      <c r="AY23">
        <v>11981.397062209327</v>
      </c>
      <c r="AZ23">
        <v>1009.7422032772216</v>
      </c>
      <c r="BA23">
        <v>6127.0131614673392</v>
      </c>
      <c r="BB23">
        <v>10083.670348828902</v>
      </c>
      <c r="BC23">
        <v>2859.8682424225108</v>
      </c>
      <c r="BD23">
        <v>12.146848250139332</v>
      </c>
      <c r="BE23">
        <v>19082.698600968892</v>
      </c>
      <c r="BF23">
        <v>393.56007072542491</v>
      </c>
      <c r="BG23">
        <v>507.23582419711175</v>
      </c>
      <c r="BH23">
        <f t="shared" ref="BH23:BH63" si="47">(BE23-AS23)/25</f>
        <v>457.21849266956951</v>
      </c>
      <c r="BI23">
        <v>104.43348611603891</v>
      </c>
      <c r="BJ23">
        <v>120.48419407776262</v>
      </c>
      <c r="BK23">
        <v>279.44381446246348</v>
      </c>
      <c r="BL23">
        <v>189.31349876313439</v>
      </c>
      <c r="BM23">
        <v>1.3244552058111378</v>
      </c>
      <c r="BN23">
        <v>1.6740740740740743</v>
      </c>
      <c r="BO23">
        <v>1.6457725947521868</v>
      </c>
      <c r="BP23">
        <v>43.013126814779021</v>
      </c>
      <c r="BQ23">
        <v>37.059404853409461</v>
      </c>
      <c r="BR23">
        <v>32.107687123226114</v>
      </c>
      <c r="BS23">
        <v>56.968959728048716</v>
      </c>
      <c r="BT23">
        <v>62.040188865707705</v>
      </c>
      <c r="BU23">
        <v>52.841951548283227</v>
      </c>
      <c r="BV23">
        <v>4362.3355944772829</v>
      </c>
      <c r="BW23">
        <v>5959.2620174555741</v>
      </c>
      <c r="BX23">
        <v>11899.049322435803</v>
      </c>
      <c r="BY23">
        <v>9544.0533650710986</v>
      </c>
      <c r="BZ23">
        <v>1577.4517105029461</v>
      </c>
      <c r="CA23">
        <v>21897.366707277935</v>
      </c>
      <c r="CB23">
        <v>1.3660714285714286</v>
      </c>
      <c r="CC23">
        <v>19.921736036997505</v>
      </c>
      <c r="CD23">
        <v>27.214514407684092</v>
      </c>
      <c r="CE23">
        <v>77.898849901379435</v>
      </c>
      <c r="CF23">
        <v>1474.0193486894468</v>
      </c>
      <c r="CG23">
        <v>-25.533511912119138</v>
      </c>
      <c r="CH23">
        <f t="shared" ref="CH23:CH63" si="48">BA23-BV23</f>
        <v>1764.6775669900562</v>
      </c>
      <c r="CI23">
        <f t="shared" ref="CI23:CI63" si="49">BB23-BW23</f>
        <v>4124.4083313733281</v>
      </c>
      <c r="CJ23">
        <f t="shared" ref="CJ23:CJ63" si="50">CI23+CH23</f>
        <v>5889.0858983633843</v>
      </c>
      <c r="CK23">
        <v>9915.9696450686079</v>
      </c>
      <c r="CL23">
        <v>45.283845211273182</v>
      </c>
      <c r="CM23">
        <v>2.8523361682891846</v>
      </c>
      <c r="CN23">
        <v>1.8369983434677124</v>
      </c>
      <c r="CO23">
        <v>7.3270683290000003</v>
      </c>
      <c r="CP23">
        <v>2.274710350992176</v>
      </c>
      <c r="CQ23">
        <v>4.4616212844848633</v>
      </c>
      <c r="CR23">
        <v>2.6957941055297852</v>
      </c>
      <c r="CS23">
        <v>1.3754881620407104</v>
      </c>
      <c r="CT23">
        <v>3.5035371780395508</v>
      </c>
      <c r="CU23">
        <v>3.5035371780395508</v>
      </c>
      <c r="CV23">
        <v>1.8839467739422731</v>
      </c>
      <c r="CW23">
        <v>2.2880487442016602</v>
      </c>
      <c r="CX23">
        <v>2.0543012619018555</v>
      </c>
      <c r="CY23">
        <v>0.92282688617706299</v>
      </c>
      <c r="CZ23">
        <v>1.6574760675430298</v>
      </c>
      <c r="DA23">
        <v>1.6574760675430298</v>
      </c>
      <c r="DB23">
        <v>1.3966844949066317</v>
      </c>
      <c r="DC23">
        <v>1.0653223991394043</v>
      </c>
      <c r="DD23">
        <v>0.74317061901092529</v>
      </c>
      <c r="DE23">
        <v>0.82918443744194292</v>
      </c>
      <c r="DF23">
        <v>1.5272784233093262</v>
      </c>
      <c r="DG23">
        <v>0.5011020302772522</v>
      </c>
      <c r="DH23">
        <v>1.1162498952798614</v>
      </c>
      <c r="DI23">
        <v>93.883677954623437</v>
      </c>
      <c r="DJ23">
        <v>80.082094892795311</v>
      </c>
      <c r="DK23">
        <v>0.10043799233223881</v>
      </c>
      <c r="DL23">
        <v>174.06621083975099</v>
      </c>
      <c r="DM23">
        <v>1.3745133122911701</v>
      </c>
      <c r="DN23">
        <v>119.69957842326319</v>
      </c>
      <c r="DO23">
        <v>102.24390524250276</v>
      </c>
      <c r="DP23">
        <v>2.8318639824733078</v>
      </c>
      <c r="DQ23">
        <v>0.9477957784676686</v>
      </c>
      <c r="DR23">
        <v>225.72314342670691</v>
      </c>
      <c r="DS23">
        <v>23.103393801758646</v>
      </c>
      <c r="DT23">
        <v>125.86730869291631</v>
      </c>
      <c r="DU23">
        <v>93.054821092457544</v>
      </c>
      <c r="DV23">
        <v>47.401631681416596</v>
      </c>
      <c r="DW23">
        <v>0.20133110270682875</v>
      </c>
      <c r="DX23">
        <v>266.52509256949725</v>
      </c>
      <c r="DY23">
        <v>4.696084780632356</v>
      </c>
      <c r="DZ23">
        <v>2.9144249387707384</v>
      </c>
      <c r="EA23">
        <f t="shared" ref="EA23:EA63" si="51">(DX23-DL23)/25</f>
        <v>3.6983552691898502</v>
      </c>
      <c r="EB23">
        <v>2.3469000426036142</v>
      </c>
      <c r="EC23">
        <v>0.44055216211808002</v>
      </c>
      <c r="ED23">
        <v>2.0147100317915867</v>
      </c>
      <c r="EE23">
        <v>-0.65636315357465846</v>
      </c>
      <c r="EF23">
        <v>0.85299273140429366</v>
      </c>
      <c r="EG23">
        <v>0.85417097193912939</v>
      </c>
      <c r="EH23">
        <v>0.7393088964783322</v>
      </c>
      <c r="EI23">
        <v>53.935613064533662</v>
      </c>
      <c r="EJ23">
        <v>53.02937776166938</v>
      </c>
      <c r="EK23">
        <v>47.2253128136879</v>
      </c>
      <c r="EL23">
        <v>46.006685907881668</v>
      </c>
      <c r="EM23">
        <v>45.296155144012388</v>
      </c>
      <c r="EN23">
        <v>34.91409390213164</v>
      </c>
      <c r="EO23">
        <v>46.472938213597587</v>
      </c>
      <c r="EP23">
        <v>44.287484423607545</v>
      </c>
      <c r="EQ23">
        <v>98.665065185178634</v>
      </c>
      <c r="ER23">
        <v>145.76426775385855</v>
      </c>
      <c r="ES23">
        <v>7.9046425479735056</v>
      </c>
      <c r="ET23">
        <v>244.42933293903718</v>
      </c>
      <c r="EU23">
        <v>0.95297362564111354</v>
      </c>
      <c r="EV23">
        <v>19.012831911294519</v>
      </c>
      <c r="EW23">
        <v>18.118727360211402</v>
      </c>
      <c r="EX23">
        <f t="shared" ref="EX23:EX63" si="52">ES23/ET23*100</f>
        <v>3.233917326094816</v>
      </c>
      <c r="EY23">
        <v>73.226640209665604</v>
      </c>
      <c r="EZ23">
        <v>57.956420818895218</v>
      </c>
      <c r="FA23">
        <f t="shared" ref="FA23:FA63" si="53">EY23/EZ23</f>
        <v>1.2634776125752734</v>
      </c>
      <c r="FB23">
        <v>131.18306102856081</v>
      </c>
      <c r="FC23">
        <v>55.820194799176782</v>
      </c>
      <c r="FD23">
        <v>44.179805200823225</v>
      </c>
      <c r="FE23">
        <f t="shared" ref="FE23:FE63" si="54">(DT23+DU23)-EQ23</f>
        <v>120.25706460019521</v>
      </c>
      <c r="FF23">
        <f t="shared" ref="FF23:FF63" si="55">DT23-EO23</f>
        <v>79.394370479318724</v>
      </c>
      <c r="FG23">
        <f t="shared" ref="FG23:FG63" si="56">DU23-EP23</f>
        <v>48.76733666885</v>
      </c>
      <c r="FH23">
        <f t="shared" ref="FH23:FH63" si="57">FF23-EY23</f>
        <v>6.16773026965312</v>
      </c>
      <c r="FI23">
        <f t="shared" ref="FI23:FI63" si="58">EZ23-FG23</f>
        <v>9.1890841500452183</v>
      </c>
      <c r="FJ23">
        <f t="shared" ref="FJ23:FJ63" si="59">DO23-DU23</f>
        <v>9.1890841500452183</v>
      </c>
      <c r="FK23">
        <f t="shared" ref="FK23:FK63" si="60">DN23-DT23</f>
        <v>-6.16773026965312</v>
      </c>
      <c r="FL23">
        <f t="shared" ref="FL23:FL63" si="61">(DN23-DT23)/DN23*100</f>
        <v>-5.1526750143127016</v>
      </c>
      <c r="FM23">
        <f t="shared" ref="FM23:FM63" si="62">(DO23-DU23)/DO23*100</f>
        <v>8.9874150720773898</v>
      </c>
      <c r="FN23">
        <f t="shared" ref="FN23:FN40" si="63">(EZ23-FG23)/EZ23*100</f>
        <v>15.855161551055186</v>
      </c>
      <c r="FO23">
        <v>18.706189512330269</v>
      </c>
      <c r="FP23">
        <v>7.653005180436244</v>
      </c>
      <c r="FQ23">
        <v>1.4205250097768116</v>
      </c>
      <c r="FR23">
        <v>1.3887928509798049</v>
      </c>
      <c r="FS23">
        <v>1.2230835286089299</v>
      </c>
      <c r="FT23">
        <v>1.6013166507709506</v>
      </c>
      <c r="FU23">
        <v>1.3565354779966883</v>
      </c>
      <c r="FV23">
        <v>1.1419371304060864</v>
      </c>
      <c r="FW23">
        <v>43.585393132677375</v>
      </c>
      <c r="FX23">
        <v>59.634523402399267</v>
      </c>
      <c r="FY23">
        <v>19.337444884844349</v>
      </c>
      <c r="FZ23">
        <v>39.046268507599571</v>
      </c>
      <c r="GA23">
        <v>49.917196338226191</v>
      </c>
      <c r="GB23">
        <f t="shared" ref="GB23:GB38" si="64">S23/(AP23/10)*10000</f>
        <v>187.33293365617433</v>
      </c>
      <c r="GC23">
        <f t="shared" ref="GC23:GC63" si="65">U23/(AU23/10)*10000</f>
        <v>127.51578933333337</v>
      </c>
      <c r="GD23">
        <f t="shared" ref="GD23:GD63" si="66">V23/(BA23/10)*10000</f>
        <v>94.923902507288631</v>
      </c>
      <c r="GE23">
        <f t="shared" ref="GE23:GE38" si="67">(DI23/10)/S23</f>
        <v>1.5226026265751451</v>
      </c>
      <c r="GF23">
        <f t="shared" ref="GF23:GF63" si="68">(DN23/10)/U23</f>
        <v>2.1140865140103</v>
      </c>
      <c r="GG23">
        <f t="shared" ref="GG23:GG63" si="69">(DT23/10)/V23</f>
        <v>2.1641559266319863</v>
      </c>
      <c r="GH23">
        <f t="shared" ref="GH23:GH57" si="70">AN23/220</f>
        <v>50.106280166623257</v>
      </c>
      <c r="GI23">
        <f t="shared" ref="GI23:GI63" si="71">AM23/AA23*100</f>
        <v>89.664002483122545</v>
      </c>
      <c r="GJ23">
        <f t="shared" ref="GJ23:GJ63" si="72">AL23/AA23*100</f>
        <v>62.764801738185774</v>
      </c>
      <c r="GK23">
        <f t="shared" ref="GK23:GK63" si="73">EY23/DN23*100</f>
        <v>61.175353475960335</v>
      </c>
      <c r="GL23">
        <f t="shared" ref="GL23:GL63" si="74">EZ23/DO23*100</f>
        <v>56.68447491460131</v>
      </c>
      <c r="GM23">
        <f t="shared" si="31"/>
        <v>43.315525085398683</v>
      </c>
      <c r="GN23">
        <f t="shared" ref="GN23:GN63" si="75">(DT23-EO23)/DT23*100</f>
        <v>63.077832761976701</v>
      </c>
      <c r="GO23">
        <f t="shared" ref="GO23:GO63" si="76">(L23-N23)/L23*100</f>
        <v>43.18181818181818</v>
      </c>
      <c r="GP23">
        <f t="shared" ref="GP23:GP63" si="77">FO23/ER23*100</f>
        <v>12.833179077823134</v>
      </c>
      <c r="GQ23">
        <f t="shared" ref="GQ23:GQ63" si="78">AN23/CK23</f>
        <v>1.1116796471981181</v>
      </c>
      <c r="GR23">
        <v>38.739044464394105</v>
      </c>
      <c r="GS23">
        <f t="shared" ref="GS23:GS63" si="79">DR23/CV23</f>
        <v>119.81397062209328</v>
      </c>
      <c r="GT23" s="23">
        <f t="shared" ref="GT23:GT63" si="80">ET23/DH23</f>
        <v>218.97366707277934</v>
      </c>
      <c r="GU23">
        <v>41.3</v>
      </c>
      <c r="GV23">
        <v>54.7</v>
      </c>
      <c r="GW23">
        <v>1.72E-2</v>
      </c>
      <c r="GX23">
        <v>96.017200000000003</v>
      </c>
      <c r="GY23">
        <v>0.38656000000000001</v>
      </c>
      <c r="GZ23">
        <v>54</v>
      </c>
      <c r="HA23">
        <v>90.4</v>
      </c>
      <c r="HB23">
        <v>0.98299999999999998</v>
      </c>
      <c r="HC23">
        <v>0.32900000000000001</v>
      </c>
      <c r="HD23">
        <v>145.71199999999999</v>
      </c>
      <c r="HE23">
        <v>12.279999999999998</v>
      </c>
      <c r="HF23">
        <v>68.599999999999994</v>
      </c>
      <c r="HG23">
        <v>112.9</v>
      </c>
      <c r="HH23">
        <v>32.020000000000003</v>
      </c>
      <c r="HI23">
        <v>0.13600000000000001</v>
      </c>
      <c r="HJ23">
        <v>213.65600000000001</v>
      </c>
      <c r="HK23">
        <v>56</v>
      </c>
      <c r="HL23">
        <v>76.5</v>
      </c>
      <c r="HM23">
        <v>152.75</v>
      </c>
      <c r="HN23">
        <v>122.51854009595611</v>
      </c>
      <c r="HO23">
        <v>20.25</v>
      </c>
      <c r="HP23">
        <v>281.10000000000002</v>
      </c>
      <c r="HQ23">
        <v>-2</v>
      </c>
      <c r="HR23">
        <v>13.900000000000006</v>
      </c>
      <c r="HS23">
        <v>11.900000000000006</v>
      </c>
      <c r="HT23">
        <v>135.38800000000003</v>
      </c>
      <c r="HU23">
        <v>48.163642831732489</v>
      </c>
      <c r="HV23">
        <v>1.1780148375034332</v>
      </c>
      <c r="HW23">
        <v>1.0048380938768386</v>
      </c>
      <c r="HX23">
        <v>1.260255752588E-3</v>
      </c>
      <c r="HY23">
        <v>2.1841131871328594</v>
      </c>
      <c r="HZ23">
        <v>1.7246843237304688E-2</v>
      </c>
      <c r="IA23">
        <v>1.455728816986084</v>
      </c>
      <c r="IB23">
        <v>1.2434412984848022</v>
      </c>
      <c r="IC23">
        <v>3.4439770460128784E-2</v>
      </c>
      <c r="ID23">
        <v>1.1526637315750123E-2</v>
      </c>
      <c r="IE23">
        <v>2.7451365232467646</v>
      </c>
      <c r="IF23">
        <v>0.2809723857879638</v>
      </c>
      <c r="IG23">
        <v>1.4092506656646728</v>
      </c>
      <c r="IH23">
        <v>1.0418715544939041</v>
      </c>
      <c r="II23">
        <v>0.53072383682727819</v>
      </c>
      <c r="IJ23">
        <v>2.2541674518585207E-3</v>
      </c>
      <c r="IK23">
        <v>2.9841002244377131</v>
      </c>
      <c r="IL23">
        <v>0.59658054351806644</v>
      </c>
      <c r="IM23">
        <v>0.56852552354335784</v>
      </c>
      <c r="IN23">
        <v>1.2665792281925679</v>
      </c>
      <c r="IO23">
        <v>1.8711992274391229</v>
      </c>
      <c r="IP23">
        <v>0.10147316113114357</v>
      </c>
      <c r="IQ23">
        <v>3.1377784556316906</v>
      </c>
      <c r="IR23">
        <v>0.85914827346801759</v>
      </c>
      <c r="IS23">
        <v>0.67491577494144439</v>
      </c>
      <c r="IT23">
        <v>1.5340640484094621</v>
      </c>
      <c r="IU23">
        <v>56.004719904543357</v>
      </c>
      <c r="IV23">
        <v>1.2051051698710347</v>
      </c>
      <c r="IW23">
        <v>0.39264193238492595</v>
      </c>
      <c r="IX23">
        <v>12.513373328834337</v>
      </c>
      <c r="IY23">
        <f t="shared" ref="IY23:IY63" si="81">IQ23-HY23</f>
        <v>0.95366526849883115</v>
      </c>
      <c r="IZ23">
        <f t="shared" ref="IZ23:IZ63" si="82">IY23/IQ23*100</f>
        <v>30.393008365112294</v>
      </c>
      <c r="JA23">
        <f t="shared" ref="JA23:JA63" si="83">IQ23-IK23</f>
        <v>0.1536782311939775</v>
      </c>
      <c r="JB23">
        <f t="shared" ref="JB23:JB63" si="84">JA23/IQ23*100</f>
        <v>4.8976762817067447</v>
      </c>
      <c r="JC23">
        <f t="shared" ref="JC23:JC63" si="85">IK23-HY23</f>
        <v>0.79998703730485365</v>
      </c>
      <c r="JD23">
        <f t="shared" ref="JD23:JD63" si="86">IY23/IO23*100</f>
        <v>50.965458648889772</v>
      </c>
      <c r="JE23">
        <f t="shared" si="44"/>
        <v>89.585674697804507</v>
      </c>
    </row>
    <row r="24" spans="1:265" x14ac:dyDescent="0.2">
      <c r="A24" s="6">
        <v>2016</v>
      </c>
      <c r="B24">
        <v>123</v>
      </c>
      <c r="C24">
        <v>1</v>
      </c>
      <c r="D24" t="s">
        <v>115</v>
      </c>
      <c r="E24">
        <v>1958</v>
      </c>
      <c r="F24" t="s">
        <v>122</v>
      </c>
      <c r="G24">
        <v>3</v>
      </c>
      <c r="H24">
        <v>32.5</v>
      </c>
      <c r="I24">
        <v>280</v>
      </c>
      <c r="J24">
        <v>6</v>
      </c>
      <c r="K24">
        <v>1</v>
      </c>
      <c r="L24">
        <v>12.5</v>
      </c>
      <c r="M24">
        <v>11.3</v>
      </c>
      <c r="N24" s="2">
        <v>4.5</v>
      </c>
      <c r="O24">
        <f t="shared" si="45"/>
        <v>1.1999999999999993</v>
      </c>
      <c r="P24" s="2">
        <f t="shared" si="45"/>
        <v>6.8000000000000007</v>
      </c>
      <c r="Q24" s="2">
        <f t="shared" si="46"/>
        <v>8</v>
      </c>
      <c r="R24" s="2"/>
      <c r="S24">
        <v>7.2359999999999998</v>
      </c>
      <c r="T24">
        <v>4.7560000000000002</v>
      </c>
      <c r="U24">
        <v>5.104000000000001</v>
      </c>
      <c r="V24">
        <v>5.0980000000000008</v>
      </c>
      <c r="W24">
        <v>4.87</v>
      </c>
      <c r="X24">
        <v>3.6320000000000001</v>
      </c>
      <c r="Y24">
        <v>15.6</v>
      </c>
      <c r="Z24">
        <v>45.2</v>
      </c>
      <c r="AA24">
        <v>705.6</v>
      </c>
      <c r="AB24">
        <v>1</v>
      </c>
      <c r="AC24">
        <v>62</v>
      </c>
      <c r="AD24">
        <v>53.7</v>
      </c>
      <c r="AE24">
        <v>53</v>
      </c>
      <c r="AF24">
        <v>50.8</v>
      </c>
      <c r="AG24">
        <v>22.6</v>
      </c>
      <c r="AH24">
        <v>79.693210495626815</v>
      </c>
      <c r="AI24">
        <v>5006.4868697562679</v>
      </c>
      <c r="AJ24">
        <v>198.96859185156077</v>
      </c>
      <c r="AK24">
        <v>20</v>
      </c>
      <c r="AL24">
        <v>420.1</v>
      </c>
      <c r="AM24">
        <v>525.125</v>
      </c>
      <c r="AN24">
        <v>7520.5609947644944</v>
      </c>
      <c r="AO24">
        <f>AN24/$AN$10</f>
        <v>0.91466722020883917</v>
      </c>
      <c r="AP24">
        <v>3383.8883467240621</v>
      </c>
      <c r="AQ24">
        <v>4670.6014464660511</v>
      </c>
      <c r="AR24">
        <v>1.9601486571394198</v>
      </c>
      <c r="AS24">
        <v>8056.4499418472533</v>
      </c>
      <c r="AT24">
        <v>29.114893198564268</v>
      </c>
      <c r="AU24">
        <v>4354.6674264401163</v>
      </c>
      <c r="AV24">
        <v>6831.4857024450894</v>
      </c>
      <c r="AW24">
        <v>205.91587235806054</v>
      </c>
      <c r="AX24">
        <v>25.172891628677995</v>
      </c>
      <c r="AY24">
        <v>11417.241892871943</v>
      </c>
      <c r="AZ24">
        <v>840.79824030093391</v>
      </c>
      <c r="BA24">
        <v>4629.8694571073356</v>
      </c>
      <c r="BB24">
        <v>7794.6928097803575</v>
      </c>
      <c r="BC24">
        <v>2382.9258184832165</v>
      </c>
      <c r="BD24">
        <v>1.7807190219643598</v>
      </c>
      <c r="BE24">
        <v>14809.268804392876</v>
      </c>
      <c r="BF24">
        <v>305.52654100224458</v>
      </c>
      <c r="BG24">
        <v>242.28763653720944</v>
      </c>
      <c r="BH24">
        <f t="shared" si="47"/>
        <v>270.1127545018249</v>
      </c>
      <c r="BI24">
        <v>88.252643610550379</v>
      </c>
      <c r="BJ24">
        <v>19.657287904801382</v>
      </c>
      <c r="BK24">
        <v>196.44402327082165</v>
      </c>
      <c r="BL24">
        <v>68.800507666804862</v>
      </c>
      <c r="BM24">
        <v>1.3802469135802469</v>
      </c>
      <c r="BN24">
        <v>1.5687732342007434</v>
      </c>
      <c r="BO24">
        <v>1.6835664335664338</v>
      </c>
      <c r="BP24">
        <v>42.002226429128342</v>
      </c>
      <c r="BQ24">
        <v>38.141150615008335</v>
      </c>
      <c r="BR24">
        <v>31.263322438539142</v>
      </c>
      <c r="BS24">
        <v>57.973443392303068</v>
      </c>
      <c r="BT24">
        <v>59.834816206444295</v>
      </c>
      <c r="BU24">
        <v>52.633880259288816</v>
      </c>
      <c r="BV24">
        <v>3972.841344970383</v>
      </c>
      <c r="BW24">
        <v>4899.837658796805</v>
      </c>
      <c r="BX24">
        <v>9971.0527873766459</v>
      </c>
      <c r="BY24">
        <v>6511.3082205753199</v>
      </c>
      <c r="BZ24">
        <v>1098.3737836094588</v>
      </c>
      <c r="CA24">
        <v>16849.521233668504</v>
      </c>
      <c r="CB24">
        <v>1.2333333333333332</v>
      </c>
      <c r="CC24">
        <v>23.578363384188631</v>
      </c>
      <c r="CD24">
        <v>29.079981507165975</v>
      </c>
      <c r="CE24">
        <v>381.82608146973325</v>
      </c>
      <c r="CF24">
        <v>1931.6480436482843</v>
      </c>
      <c r="CG24">
        <v>1215.1003415085597</v>
      </c>
      <c r="CH24">
        <f t="shared" si="48"/>
        <v>657.02811213695259</v>
      </c>
      <c r="CI24">
        <f t="shared" si="49"/>
        <v>2894.8551509835524</v>
      </c>
      <c r="CJ24">
        <f t="shared" si="50"/>
        <v>3551.883263120505</v>
      </c>
      <c r="CK24">
        <v>5432.2793407965601</v>
      </c>
      <c r="CL24">
        <v>32.239962580906138</v>
      </c>
      <c r="CM24">
        <v>2.7534160614013672</v>
      </c>
      <c r="CN24">
        <v>1.8918570280075073</v>
      </c>
      <c r="CO24">
        <v>7.5181283949999997</v>
      </c>
      <c r="CP24">
        <v>2.2550998859045475</v>
      </c>
      <c r="CQ24">
        <v>4.5882372856140137</v>
      </c>
      <c r="CR24">
        <v>2.5713605880737305</v>
      </c>
      <c r="CS24">
        <v>1.2978583574295044</v>
      </c>
      <c r="CT24">
        <v>3.0160386562347412</v>
      </c>
      <c r="CU24">
        <v>3.0160386562347412</v>
      </c>
      <c r="CV24">
        <v>1.8183633006200919</v>
      </c>
      <c r="CW24">
        <v>2.1928267478942871</v>
      </c>
      <c r="CX24">
        <v>2.18450927734375</v>
      </c>
      <c r="CY24">
        <v>0.91857898235321045</v>
      </c>
      <c r="CZ24">
        <v>1.621674656867981</v>
      </c>
      <c r="DA24">
        <v>1.621674656867981</v>
      </c>
      <c r="DB24">
        <v>1.4275689236307054</v>
      </c>
      <c r="DC24">
        <v>0.91700881719589233</v>
      </c>
      <c r="DD24">
        <v>1.0570417642593384</v>
      </c>
      <c r="DE24">
        <v>0.94641681974753733</v>
      </c>
      <c r="DF24">
        <v>1.6820071935653687</v>
      </c>
      <c r="DG24">
        <v>0.55928909778594971</v>
      </c>
      <c r="DH24">
        <v>1.210054520383173</v>
      </c>
      <c r="DI24">
        <v>93.172525238589515</v>
      </c>
      <c r="DJ24">
        <v>88.361101715188283</v>
      </c>
      <c r="DK24">
        <v>0.1473664927766099</v>
      </c>
      <c r="DL24">
        <v>181.6809934465544</v>
      </c>
      <c r="DM24">
        <v>1.3358603854032243</v>
      </c>
      <c r="DN24">
        <v>111.97420194516575</v>
      </c>
      <c r="DO24">
        <v>88.663008125785282</v>
      </c>
      <c r="DP24">
        <v>6.2105023096420942</v>
      </c>
      <c r="DQ24">
        <v>0.75922414241300751</v>
      </c>
      <c r="DR24">
        <v>207.60693652300614</v>
      </c>
      <c r="DS24">
        <v>18.437248709143365</v>
      </c>
      <c r="DT24">
        <v>101.13992781941447</v>
      </c>
      <c r="DU24">
        <v>71.60040988963928</v>
      </c>
      <c r="DV24">
        <v>38.643304090306223</v>
      </c>
      <c r="DW24">
        <v>2.8877469089223399E-2</v>
      </c>
      <c r="DX24">
        <v>211.41251926844919</v>
      </c>
      <c r="DY24">
        <v>2.3569039160410679</v>
      </c>
      <c r="DZ24">
        <v>0.27182733896021766</v>
      </c>
      <c r="EA24">
        <f t="shared" si="51"/>
        <v>1.1892610328757918</v>
      </c>
      <c r="EB24">
        <v>1.7092433369614755</v>
      </c>
      <c r="EC24">
        <v>-0.77387672326794843</v>
      </c>
      <c r="ED24">
        <v>2.7446037326999895E-2</v>
      </c>
      <c r="EE24">
        <v>-1.2187570168675717</v>
      </c>
      <c r="EF24">
        <v>0.94836006096131364</v>
      </c>
      <c r="EG24">
        <v>0.79181638793196263</v>
      </c>
      <c r="EH24">
        <v>0.70793416045819157</v>
      </c>
      <c r="EI24">
        <v>51.283584193961559</v>
      </c>
      <c r="EJ24">
        <v>53.935674703603766</v>
      </c>
      <c r="EK24">
        <v>47.840084480043565</v>
      </c>
      <c r="EL24">
        <v>48.635303032500047</v>
      </c>
      <c r="EM24">
        <v>42.707151124480859</v>
      </c>
      <c r="EN24">
        <v>33.867630042628605</v>
      </c>
      <c r="EO24">
        <v>36.431305426582284</v>
      </c>
      <c r="EP24">
        <v>51.793330434389205</v>
      </c>
      <c r="EQ24">
        <v>94.367720685638233</v>
      </c>
      <c r="ER24">
        <v>109.52067266529008</v>
      </c>
      <c r="ES24">
        <v>6.1430848246667411</v>
      </c>
      <c r="ET24">
        <v>203.88839335092831</v>
      </c>
      <c r="EU24">
        <v>1.4216710004741675</v>
      </c>
      <c r="EV24">
        <v>17.868258623176018</v>
      </c>
      <c r="EW24">
        <v>25.402785113541821</v>
      </c>
      <c r="EX24">
        <f t="shared" si="52"/>
        <v>3.0129644575174006</v>
      </c>
      <c r="EY24">
        <v>75.542896518583461</v>
      </c>
      <c r="EZ24">
        <v>36.869677691396078</v>
      </c>
      <c r="FA24">
        <f t="shared" si="53"/>
        <v>2.0489166504488372</v>
      </c>
      <c r="FB24">
        <v>112.41257420997954</v>
      </c>
      <c r="FC24">
        <v>67.201464826767634</v>
      </c>
      <c r="FD24">
        <v>32.798535173232366</v>
      </c>
      <c r="FE24">
        <f t="shared" si="54"/>
        <v>78.372617023415501</v>
      </c>
      <c r="FF24">
        <f t="shared" si="55"/>
        <v>64.708622392832183</v>
      </c>
      <c r="FG24">
        <f t="shared" si="56"/>
        <v>19.807079455250076</v>
      </c>
      <c r="FH24">
        <f t="shared" si="57"/>
        <v>-10.834274125751278</v>
      </c>
      <c r="FI24">
        <f t="shared" si="58"/>
        <v>17.062598236146002</v>
      </c>
      <c r="FJ24">
        <f t="shared" si="59"/>
        <v>17.062598236146002</v>
      </c>
      <c r="FK24">
        <f t="shared" si="60"/>
        <v>10.834274125751278</v>
      </c>
      <c r="FL24">
        <f t="shared" si="61"/>
        <v>9.6756877365885305</v>
      </c>
      <c r="FM24">
        <f t="shared" si="62"/>
        <v>19.244325899635022</v>
      </c>
      <c r="FN24">
        <f t="shared" si="63"/>
        <v>46.278132342143408</v>
      </c>
      <c r="FO24">
        <v>0</v>
      </c>
      <c r="FP24">
        <v>0</v>
      </c>
      <c r="FQ24">
        <v>1.4353573573687923</v>
      </c>
      <c r="FR24">
        <v>1.3167380494217891</v>
      </c>
      <c r="FS24">
        <v>1.1381922031202967</v>
      </c>
      <c r="FT24">
        <v>1.5711069263186528</v>
      </c>
      <c r="FU24">
        <v>1.3809605497605073</v>
      </c>
      <c r="FV24">
        <v>1.254242402748057</v>
      </c>
      <c r="FW24">
        <v>38.643876762293431</v>
      </c>
      <c r="FX24">
        <v>53.715991805764759</v>
      </c>
      <c r="FY24">
        <v>-4.4811755785924037</v>
      </c>
      <c r="FZ24">
        <v>31.935649271453116</v>
      </c>
      <c r="GA24">
        <v>22.782409040796267</v>
      </c>
      <c r="GB24">
        <f t="shared" si="64"/>
        <v>213.83684266666666</v>
      </c>
      <c r="GC24">
        <f t="shared" si="65"/>
        <v>117.20757293680299</v>
      </c>
      <c r="GD24">
        <f t="shared" si="66"/>
        <v>110.11109594405596</v>
      </c>
      <c r="GE24">
        <f t="shared" si="67"/>
        <v>1.2876247269014582</v>
      </c>
      <c r="GF24">
        <f t="shared" si="68"/>
        <v>2.1938519189883565</v>
      </c>
      <c r="GG24">
        <f t="shared" si="69"/>
        <v>1.9839138450257836</v>
      </c>
      <c r="GH24">
        <f t="shared" si="70"/>
        <v>34.184368158020426</v>
      </c>
      <c r="GI24">
        <f t="shared" si="71"/>
        <v>74.422477324263042</v>
      </c>
      <c r="GJ24">
        <f t="shared" si="72"/>
        <v>59.537981859410429</v>
      </c>
      <c r="GK24">
        <f t="shared" si="73"/>
        <v>67.464554519064265</v>
      </c>
      <c r="GL24">
        <f t="shared" si="74"/>
        <v>41.584059091576783</v>
      </c>
      <c r="GM24">
        <f t="shared" si="31"/>
        <v>58.415940908423217</v>
      </c>
      <c r="GN24">
        <f t="shared" si="75"/>
        <v>63.979304502144352</v>
      </c>
      <c r="GO24">
        <f t="shared" si="76"/>
        <v>64</v>
      </c>
      <c r="GP24">
        <f t="shared" si="77"/>
        <v>0</v>
      </c>
      <c r="GQ24">
        <f t="shared" si="78"/>
        <v>1.384420889088837</v>
      </c>
      <c r="GR24">
        <v>-19.669454492578026</v>
      </c>
      <c r="GS24">
        <f t="shared" si="79"/>
        <v>114.17241892871944</v>
      </c>
      <c r="GT24" s="23">
        <f t="shared" si="80"/>
        <v>168.49521233668506</v>
      </c>
      <c r="GU24">
        <v>40.5</v>
      </c>
      <c r="GV24">
        <v>55.9</v>
      </c>
      <c r="GW24">
        <v>2.3460000000000002E-2</v>
      </c>
      <c r="GX24">
        <v>96.423460000000006</v>
      </c>
      <c r="GY24">
        <v>0.33160000000000001</v>
      </c>
      <c r="GZ24">
        <v>53.8</v>
      </c>
      <c r="HA24">
        <v>84.4</v>
      </c>
      <c r="HB24">
        <v>2.544</v>
      </c>
      <c r="HC24">
        <v>0.311</v>
      </c>
      <c r="HD24">
        <v>141.05500000000001</v>
      </c>
      <c r="HE24">
        <v>10.55</v>
      </c>
      <c r="HF24">
        <v>57.2</v>
      </c>
      <c r="HG24">
        <v>96.3</v>
      </c>
      <c r="HH24">
        <v>29.440000000000005</v>
      </c>
      <c r="HI24">
        <v>2.1999999999999999E-2</v>
      </c>
      <c r="HJ24">
        <v>182.96200000000002</v>
      </c>
      <c r="HK24">
        <v>51</v>
      </c>
      <c r="HL24">
        <v>62.9</v>
      </c>
      <c r="HM24">
        <v>128</v>
      </c>
      <c r="HN24">
        <v>83.586705436840674</v>
      </c>
      <c r="HO24">
        <v>14.1</v>
      </c>
      <c r="HP24">
        <v>216.3</v>
      </c>
      <c r="HQ24">
        <v>2.7999999999999972</v>
      </c>
      <c r="HR24">
        <v>21.500000000000007</v>
      </c>
      <c r="HS24">
        <v>24.299999999999983</v>
      </c>
      <c r="HT24">
        <v>75.245000000000005</v>
      </c>
      <c r="HU24">
        <v>34.787332408691633</v>
      </c>
      <c r="HV24">
        <v>1.1151335048675537</v>
      </c>
      <c r="HW24">
        <v>1.0575480786561966</v>
      </c>
      <c r="HX24">
        <v>1.7637529214670001E-3</v>
      </c>
      <c r="HY24">
        <v>2.1744453364452174</v>
      </c>
      <c r="HZ24">
        <v>1.521459483909607E-2</v>
      </c>
      <c r="IA24">
        <v>1.3833919963836667</v>
      </c>
      <c r="IB24">
        <v>1.0953924536705018</v>
      </c>
      <c r="IC24">
        <v>7.6728023414611823E-2</v>
      </c>
      <c r="ID24">
        <v>9.379880220890046E-3</v>
      </c>
      <c r="IE24">
        <v>2.5648923536896708</v>
      </c>
      <c r="IF24">
        <v>0.23134322190284731</v>
      </c>
      <c r="IG24">
        <v>1.2495393066406251</v>
      </c>
      <c r="IH24">
        <v>0.8845915600061417</v>
      </c>
      <c r="II24">
        <v>0.47742101898193362</v>
      </c>
      <c r="IJ24">
        <v>3.5676842451095578E-4</v>
      </c>
      <c r="IK24">
        <v>2.6119086540532117</v>
      </c>
      <c r="IL24">
        <v>0.46767449676990508</v>
      </c>
      <c r="IM24">
        <v>0.66487926971912381</v>
      </c>
      <c r="IN24">
        <v>1.2114135292768478</v>
      </c>
      <c r="IO24">
        <v>1.4059343983119552</v>
      </c>
      <c r="IP24">
        <v>7.8859762787818907E-2</v>
      </c>
      <c r="IQ24">
        <v>2.6173479275888032</v>
      </c>
      <c r="IR24">
        <v>0.91571749961376159</v>
      </c>
      <c r="IS24">
        <v>0.43051318395137794</v>
      </c>
      <c r="IT24">
        <v>1.3462306835651394</v>
      </c>
      <c r="IU24">
        <v>68.020845965917488</v>
      </c>
      <c r="IV24">
        <v>0.63291359852697338</v>
      </c>
      <c r="IW24">
        <v>5.2455573899132357E-2</v>
      </c>
      <c r="IX24">
        <v>2.0041498245690383</v>
      </c>
      <c r="IY24">
        <f t="shared" si="81"/>
        <v>0.44290259114358577</v>
      </c>
      <c r="IZ24">
        <f t="shared" si="82"/>
        <v>16.921808005541084</v>
      </c>
      <c r="JA24">
        <f t="shared" si="83"/>
        <v>5.4392735355914823E-3</v>
      </c>
      <c r="JB24">
        <f t="shared" si="84"/>
        <v>0.20781622031436761</v>
      </c>
      <c r="JC24">
        <f t="shared" si="85"/>
        <v>0.43746331760799428</v>
      </c>
      <c r="JD24">
        <f t="shared" si="86"/>
        <v>31.502365378879681</v>
      </c>
      <c r="JE24">
        <f t="shared" si="44"/>
        <v>82.640904451424419</v>
      </c>
    </row>
    <row r="25" spans="1:265" x14ac:dyDescent="0.2">
      <c r="A25" s="6">
        <v>2016</v>
      </c>
      <c r="B25">
        <v>124</v>
      </c>
      <c r="C25">
        <v>1</v>
      </c>
      <c r="D25">
        <v>3390</v>
      </c>
      <c r="E25">
        <v>1967</v>
      </c>
      <c r="F25" t="s">
        <v>122</v>
      </c>
      <c r="G25">
        <v>3</v>
      </c>
      <c r="H25">
        <v>32.5</v>
      </c>
      <c r="I25">
        <v>284.39999999999998</v>
      </c>
      <c r="J25">
        <v>0</v>
      </c>
      <c r="K25">
        <v>0</v>
      </c>
      <c r="L25">
        <v>14.6</v>
      </c>
      <c r="M25">
        <v>13.8</v>
      </c>
      <c r="N25" s="2">
        <v>8.6999999999999993</v>
      </c>
      <c r="O25">
        <f t="shared" si="45"/>
        <v>0.79999999999999893</v>
      </c>
      <c r="P25" s="2">
        <f t="shared" si="45"/>
        <v>5.1000000000000014</v>
      </c>
      <c r="Q25" s="2">
        <f t="shared" si="46"/>
        <v>5.9</v>
      </c>
      <c r="R25" s="2"/>
      <c r="S25">
        <v>7.2640000000000002</v>
      </c>
      <c r="T25">
        <v>5.6280000000000001</v>
      </c>
      <c r="U25">
        <v>4.3</v>
      </c>
      <c r="V25">
        <v>5.2279999999999998</v>
      </c>
      <c r="W25">
        <v>3.964</v>
      </c>
      <c r="X25">
        <v>6.6159999999999997</v>
      </c>
      <c r="Y25">
        <v>17.2</v>
      </c>
      <c r="Z25">
        <v>39.6</v>
      </c>
      <c r="AA25">
        <v>682</v>
      </c>
      <c r="AB25">
        <v>0</v>
      </c>
      <c r="AC25">
        <v>63</v>
      </c>
      <c r="AD25">
        <v>53.4</v>
      </c>
      <c r="AE25">
        <v>57.1</v>
      </c>
      <c r="AF25">
        <v>53.8</v>
      </c>
      <c r="AG25">
        <v>45.2</v>
      </c>
      <c r="AH25">
        <v>146.98099699345408</v>
      </c>
      <c r="AI25">
        <v>9233.6401931227738</v>
      </c>
      <c r="AJ25">
        <v>234.63247304916982</v>
      </c>
      <c r="AK25">
        <v>0</v>
      </c>
      <c r="AL25">
        <v>550.9</v>
      </c>
      <c r="AM25">
        <v>550.9</v>
      </c>
      <c r="AN25">
        <v>12275.947328970371</v>
      </c>
      <c r="AO25">
        <f>AN25/$AN$11</f>
        <v>1.2760175052406795</v>
      </c>
      <c r="AP25">
        <v>3148.6349979278907</v>
      </c>
      <c r="AQ25">
        <v>4524.6451512639869</v>
      </c>
      <c r="AS25">
        <v>7673.2801491918781</v>
      </c>
      <c r="AT25">
        <v>8.8517923746373803</v>
      </c>
      <c r="AU25">
        <v>4144.2188147534198</v>
      </c>
      <c r="AV25">
        <v>8029.4239535847501</v>
      </c>
      <c r="AW25">
        <v>210.52955346042273</v>
      </c>
      <c r="AX25">
        <v>4.6946228760878581</v>
      </c>
      <c r="AY25">
        <v>12388.866944674681</v>
      </c>
      <c r="AZ25">
        <v>650.87630175260358</v>
      </c>
      <c r="BA25">
        <v>5504.0406133443857</v>
      </c>
      <c r="BB25">
        <v>9623.9768959801077</v>
      </c>
      <c r="BC25">
        <v>2237.2306257770415</v>
      </c>
      <c r="BD25">
        <v>7.3657014090343971</v>
      </c>
      <c r="BE25">
        <v>17372.613836510569</v>
      </c>
      <c r="BF25">
        <v>336.82762824877165</v>
      </c>
      <c r="BG25">
        <v>453.06789925780799</v>
      </c>
      <c r="BH25">
        <f t="shared" si="47"/>
        <v>387.97334749274762</v>
      </c>
      <c r="BI25">
        <v>71.113129773252084</v>
      </c>
      <c r="BJ25">
        <v>123.62016350826963</v>
      </c>
      <c r="BK25">
        <v>250.34134302291164</v>
      </c>
      <c r="BL25">
        <v>144.95935839957795</v>
      </c>
      <c r="BM25">
        <v>1.4370179948586119</v>
      </c>
      <c r="BN25">
        <v>1.9374999999999998</v>
      </c>
      <c r="BO25">
        <v>1.7485294117647054</v>
      </c>
      <c r="BP25">
        <v>41.033755274261601</v>
      </c>
      <c r="BQ25">
        <v>33.45115282342104</v>
      </c>
      <c r="BR25">
        <v>31.682282615279249</v>
      </c>
      <c r="BS25">
        <v>58.966244725738392</v>
      </c>
      <c r="BT25">
        <v>64.811608595378246</v>
      </c>
      <c r="BU25">
        <v>55.397402984657383</v>
      </c>
      <c r="BV25">
        <v>4407.3438188647469</v>
      </c>
      <c r="BW25">
        <v>5303.613364118959</v>
      </c>
      <c r="BX25">
        <v>11186.924002920687</v>
      </c>
      <c r="BY25">
        <v>10628.525825948373</v>
      </c>
      <c r="BZ25">
        <v>1475.9668199369817</v>
      </c>
      <c r="CA25">
        <v>22488.965195140081</v>
      </c>
      <c r="CB25">
        <v>1.2033582089552239</v>
      </c>
      <c r="CC25">
        <v>19.59780621572212</v>
      </c>
      <c r="CD25">
        <v>23.583180987202926</v>
      </c>
      <c r="CE25">
        <v>-263.12500411132714</v>
      </c>
      <c r="CF25">
        <v>2725.8105894657911</v>
      </c>
      <c r="CG25">
        <v>986.71876541748316</v>
      </c>
      <c r="CH25">
        <f t="shared" si="48"/>
        <v>1096.6967944796388</v>
      </c>
      <c r="CI25">
        <f t="shared" si="49"/>
        <v>4320.3635318611487</v>
      </c>
      <c r="CJ25">
        <f t="shared" si="50"/>
        <v>5417.0603263407875</v>
      </c>
      <c r="CK25">
        <v>10100.0982504654</v>
      </c>
      <c r="CL25">
        <v>44.911351691042043</v>
      </c>
      <c r="CM25">
        <v>3.1240553855895996</v>
      </c>
      <c r="CN25">
        <v>1.9554158449172974</v>
      </c>
      <c r="CP25">
        <v>2.4349525340750242</v>
      </c>
      <c r="CQ25">
        <v>6.6373696327209473</v>
      </c>
      <c r="CR25">
        <v>2.9071812629699707</v>
      </c>
      <c r="CS25">
        <v>1.2659695148468018</v>
      </c>
      <c r="CT25">
        <v>2.9744272232055664</v>
      </c>
      <c r="CU25">
        <v>2.9744272232055664</v>
      </c>
      <c r="CV25">
        <v>1.844653751320529</v>
      </c>
      <c r="CW25">
        <v>2.5142652988433838</v>
      </c>
      <c r="CX25">
        <v>2.406503438949585</v>
      </c>
      <c r="CY25">
        <v>0.98458254337310791</v>
      </c>
      <c r="CZ25">
        <v>1.8293147087097168</v>
      </c>
      <c r="DA25">
        <v>1.8293147087097168</v>
      </c>
      <c r="DB25">
        <v>1.5442215916753101</v>
      </c>
      <c r="DC25">
        <v>0.98273783922195435</v>
      </c>
      <c r="DD25">
        <v>0.94420528411865234</v>
      </c>
      <c r="DE25">
        <v>0.88791585302624532</v>
      </c>
      <c r="DF25">
        <v>1.6169548034667969</v>
      </c>
      <c r="DG25">
        <v>0.40250489115715027</v>
      </c>
      <c r="DH25">
        <v>1.2058755403601977</v>
      </c>
      <c r="DI25">
        <v>98.365101225325247</v>
      </c>
      <c r="DJ25">
        <v>88.475628214098222</v>
      </c>
      <c r="DL25">
        <v>186.84072943942346</v>
      </c>
      <c r="DM25">
        <v>0.58752617902568993</v>
      </c>
      <c r="DN25">
        <v>120.47995287898762</v>
      </c>
      <c r="DO25">
        <v>101.65005947018975</v>
      </c>
      <c r="DP25">
        <v>6.2620483510199305</v>
      </c>
      <c r="DQ25">
        <v>0.13963814085319337</v>
      </c>
      <c r="DR25">
        <v>228.53169884105048</v>
      </c>
      <c r="DS25">
        <v>16.36475699336086</v>
      </c>
      <c r="DT25">
        <v>132.45492664131447</v>
      </c>
      <c r="DU25">
        <v>94.755996496081238</v>
      </c>
      <c r="DV25">
        <v>40.92598890509786</v>
      </c>
      <c r="DW25">
        <v>0.1347418592751051</v>
      </c>
      <c r="DX25">
        <v>268.27165390176867</v>
      </c>
      <c r="DY25">
        <v>2.9779263858305023</v>
      </c>
      <c r="DZ25">
        <v>3.612723187338017</v>
      </c>
      <c r="EA25">
        <f t="shared" si="51"/>
        <v>3.2572369784938089</v>
      </c>
      <c r="EB25">
        <v>1.5796322609758835</v>
      </c>
      <c r="EC25">
        <v>1.0886339783933503</v>
      </c>
      <c r="ED25">
        <v>0.94103080400653738</v>
      </c>
      <c r="EE25">
        <v>-0.62673299764622792</v>
      </c>
      <c r="EF25">
        <v>0.89946156829978574</v>
      </c>
      <c r="EG25">
        <v>0.84370932293017264</v>
      </c>
      <c r="EH25">
        <v>0.7153829525169626</v>
      </c>
      <c r="EI25">
        <v>52.646498180803071</v>
      </c>
      <c r="EJ25">
        <v>52.719142897889384</v>
      </c>
      <c r="EK25">
        <v>49.373433501034235</v>
      </c>
      <c r="EL25">
        <v>47.353501819196943</v>
      </c>
      <c r="EM25">
        <v>44.479632359837268</v>
      </c>
      <c r="EN25">
        <v>35.320912633869789</v>
      </c>
      <c r="EO25">
        <v>43.312635412593778</v>
      </c>
      <c r="EP25">
        <v>50.076997633234228</v>
      </c>
      <c r="EQ25">
        <v>99.330471687931009</v>
      </c>
      <c r="ER25">
        <v>171.85845888038125</v>
      </c>
      <c r="ES25">
        <v>5.9408386421030004</v>
      </c>
      <c r="ET25">
        <v>271.18893056831223</v>
      </c>
      <c r="EU25">
        <v>1.1561752628581361</v>
      </c>
      <c r="EV25">
        <v>15.971387667566825</v>
      </c>
      <c r="EW25">
        <v>18.46572333475827</v>
      </c>
      <c r="EX25">
        <f t="shared" si="52"/>
        <v>2.1906641357570122</v>
      </c>
      <c r="EY25">
        <v>77.16731746639384</v>
      </c>
      <c r="EZ25">
        <v>51.573061836955517</v>
      </c>
      <c r="FA25">
        <f t="shared" si="53"/>
        <v>1.4962717883679797</v>
      </c>
      <c r="FB25">
        <v>128.74037930334936</v>
      </c>
      <c r="FC25">
        <v>59.940259523832417</v>
      </c>
      <c r="FD25">
        <v>40.059740476167583</v>
      </c>
      <c r="FE25">
        <f t="shared" si="54"/>
        <v>127.88045144946469</v>
      </c>
      <c r="FF25">
        <f t="shared" si="55"/>
        <v>89.142291228720694</v>
      </c>
      <c r="FG25">
        <f t="shared" si="56"/>
        <v>44.67899886284701</v>
      </c>
      <c r="FH25">
        <f t="shared" si="57"/>
        <v>11.974973762326854</v>
      </c>
      <c r="FI25">
        <f t="shared" si="58"/>
        <v>6.8940629741085075</v>
      </c>
      <c r="FJ25">
        <f t="shared" si="59"/>
        <v>6.8940629741085075</v>
      </c>
      <c r="FK25">
        <f t="shared" si="60"/>
        <v>-11.974973762326854</v>
      </c>
      <c r="FL25">
        <f t="shared" si="61"/>
        <v>-9.939391140329171</v>
      </c>
      <c r="FM25">
        <f t="shared" si="62"/>
        <v>6.7821534094923823</v>
      </c>
      <c r="FN25">
        <f t="shared" si="63"/>
        <v>13.36756579608088</v>
      </c>
      <c r="FO25">
        <v>42.657231727261745</v>
      </c>
      <c r="FP25">
        <v>15.729709777559092</v>
      </c>
      <c r="FQ25">
        <v>1.522139908684726</v>
      </c>
      <c r="FR25">
        <v>1.376758067889863</v>
      </c>
      <c r="FS25">
        <v>1.3061131891786659</v>
      </c>
      <c r="FT25">
        <v>1.5996903570967109</v>
      </c>
      <c r="FU25">
        <v>1.3398532351786416</v>
      </c>
      <c r="FV25">
        <v>1.1823030381052777</v>
      </c>
      <c r="FW25">
        <v>47.261071079629858</v>
      </c>
      <c r="FX25">
        <v>63.3722248619179</v>
      </c>
      <c r="FY25">
        <v>17.546962600774414</v>
      </c>
      <c r="FZ25">
        <v>39.192329139964869</v>
      </c>
      <c r="GA25">
        <v>65.599953864957811</v>
      </c>
      <c r="GB25">
        <f t="shared" si="64"/>
        <v>230.70314611825194</v>
      </c>
      <c r="GC25">
        <f t="shared" si="65"/>
        <v>103.75899999999997</v>
      </c>
      <c r="GD25">
        <f t="shared" si="66"/>
        <v>94.984764235294094</v>
      </c>
      <c r="GE25">
        <f t="shared" si="67"/>
        <v>1.3541451159874069</v>
      </c>
      <c r="GF25">
        <f t="shared" si="68"/>
        <v>2.8018593692787817</v>
      </c>
      <c r="GG25">
        <f t="shared" si="69"/>
        <v>2.5335678393518455</v>
      </c>
      <c r="GH25">
        <f t="shared" si="70"/>
        <v>55.799760586228956</v>
      </c>
      <c r="GI25">
        <f t="shared" si="71"/>
        <v>80.777126099706749</v>
      </c>
      <c r="GJ25">
        <f t="shared" si="72"/>
        <v>80.777126099706749</v>
      </c>
      <c r="GK25">
        <f t="shared" si="73"/>
        <v>64.049923346087439</v>
      </c>
      <c r="GL25">
        <f t="shared" si="74"/>
        <v>50.735889487679067</v>
      </c>
      <c r="GM25">
        <f t="shared" si="31"/>
        <v>49.264110512320933</v>
      </c>
      <c r="GN25">
        <f t="shared" si="75"/>
        <v>67.300094824042588</v>
      </c>
      <c r="GO25">
        <f t="shared" si="76"/>
        <v>40.410958904109592</v>
      </c>
      <c r="GP25">
        <f t="shared" si="77"/>
        <v>24.821141772807636</v>
      </c>
      <c r="GQ25">
        <f t="shared" si="78"/>
        <v>1.2154285061934631</v>
      </c>
      <c r="GR25">
        <v>26.748437410331245</v>
      </c>
      <c r="GS25">
        <f t="shared" si="79"/>
        <v>123.8886694467468</v>
      </c>
      <c r="GT25" s="23">
        <f t="shared" si="80"/>
        <v>224.88965195140079</v>
      </c>
      <c r="GU25">
        <v>38.9</v>
      </c>
      <c r="GV25">
        <v>55.9</v>
      </c>
      <c r="GW25">
        <v>0</v>
      </c>
      <c r="GX25">
        <v>94.8</v>
      </c>
      <c r="GY25">
        <v>0.10935999999999998</v>
      </c>
      <c r="GZ25">
        <v>51.2</v>
      </c>
      <c r="HA25">
        <v>99.2</v>
      </c>
      <c r="HB25">
        <v>2.601</v>
      </c>
      <c r="HC25">
        <v>5.7999999999999996E-2</v>
      </c>
      <c r="HD25">
        <v>153.059</v>
      </c>
      <c r="HE25">
        <v>7.7900000000000009</v>
      </c>
      <c r="HF25">
        <v>68</v>
      </c>
      <c r="HG25">
        <v>118.9</v>
      </c>
      <c r="HH25">
        <v>27.640000000000004</v>
      </c>
      <c r="HI25">
        <v>9.0999999999999998E-2</v>
      </c>
      <c r="HJ25">
        <v>214.631</v>
      </c>
      <c r="HK25">
        <v>53.6</v>
      </c>
      <c r="HL25">
        <v>64.5</v>
      </c>
      <c r="HM25">
        <v>136.05000000000001</v>
      </c>
      <c r="HN25">
        <v>129.25902940278766</v>
      </c>
      <c r="HO25">
        <v>17.95</v>
      </c>
      <c r="HP25">
        <v>273.5</v>
      </c>
      <c r="HQ25">
        <v>-2.3999999999999986</v>
      </c>
      <c r="HR25">
        <v>34.700000000000003</v>
      </c>
      <c r="HS25">
        <v>32.300000000000011</v>
      </c>
      <c r="HT25">
        <v>120.441</v>
      </c>
      <c r="HU25">
        <v>44.036928702010968</v>
      </c>
      <c r="HV25">
        <v>1.2152575449943543</v>
      </c>
      <c r="HW25">
        <v>1.0930774573087694</v>
      </c>
      <c r="HX25">
        <v>0</v>
      </c>
      <c r="HY25">
        <v>2.3083350023031226</v>
      </c>
      <c r="HZ25">
        <v>7.2586274303436272E-3</v>
      </c>
      <c r="IA25">
        <v>1.4884768066406251</v>
      </c>
      <c r="IB25">
        <v>1.2558417587280275</v>
      </c>
      <c r="IC25">
        <v>7.7364852075576779E-2</v>
      </c>
      <c r="ID25">
        <v>1.7251677894592283E-3</v>
      </c>
      <c r="IE25">
        <v>2.8234085852336883</v>
      </c>
      <c r="IF25">
        <v>0.1958612667798996</v>
      </c>
      <c r="IG25">
        <v>1.6364223384857179</v>
      </c>
      <c r="IH25">
        <v>1.1706686440706253</v>
      </c>
      <c r="II25">
        <v>0.50562258548736583</v>
      </c>
      <c r="IJ25">
        <v>1.6646763849258424E-3</v>
      </c>
      <c r="IK25">
        <v>3.3143782444286347</v>
      </c>
      <c r="IL25">
        <v>0.52674748182296749</v>
      </c>
      <c r="IM25">
        <v>0.60901240825653069</v>
      </c>
      <c r="IN25">
        <v>1.208009518042207</v>
      </c>
      <c r="IO25">
        <v>2.0900600848429343</v>
      </c>
      <c r="IP25">
        <v>7.2249627962708479E-2</v>
      </c>
      <c r="IQ25">
        <v>3.2980696028851408</v>
      </c>
      <c r="IR25">
        <v>0.9617293248176576</v>
      </c>
      <c r="IS25">
        <v>0.64682935047149681</v>
      </c>
      <c r="IT25">
        <v>1.6085586752891543</v>
      </c>
      <c r="IU25">
        <v>59.788265084254846</v>
      </c>
      <c r="IV25">
        <v>1.0818667334801766</v>
      </c>
      <c r="IW25">
        <v>0.47466101765145252</v>
      </c>
      <c r="IX25">
        <v>14.392086123234652</v>
      </c>
      <c r="IY25">
        <f t="shared" si="81"/>
        <v>0.98973460058201823</v>
      </c>
      <c r="IZ25">
        <f t="shared" si="82"/>
        <v>30.009512222428587</v>
      </c>
      <c r="JA25">
        <f t="shared" si="83"/>
        <v>-1.6308641543493874E-2</v>
      </c>
      <c r="JB25">
        <f t="shared" si="84"/>
        <v>-0.49449052043131919</v>
      </c>
      <c r="JC25">
        <f t="shared" si="85"/>
        <v>1.0060432421255121</v>
      </c>
      <c r="JD25">
        <f t="shared" si="86"/>
        <v>47.354361138206016</v>
      </c>
      <c r="JE25">
        <f t="shared" si="44"/>
        <v>82.92729776252844</v>
      </c>
    </row>
    <row r="26" spans="1:265" x14ac:dyDescent="0.2">
      <c r="A26" s="6">
        <v>2016</v>
      </c>
      <c r="B26">
        <v>125</v>
      </c>
      <c r="C26">
        <v>1</v>
      </c>
      <c r="D26">
        <v>3382</v>
      </c>
      <c r="E26">
        <v>1976</v>
      </c>
      <c r="F26" t="s">
        <v>122</v>
      </c>
      <c r="G26">
        <v>3</v>
      </c>
      <c r="H26">
        <v>33.5</v>
      </c>
      <c r="I26">
        <v>283.39999999999998</v>
      </c>
      <c r="J26">
        <v>1</v>
      </c>
      <c r="K26">
        <v>0</v>
      </c>
      <c r="L26">
        <v>14.6</v>
      </c>
      <c r="M26">
        <v>13.1</v>
      </c>
      <c r="N26" s="2">
        <v>9.8000000000000007</v>
      </c>
      <c r="O26">
        <f t="shared" si="45"/>
        <v>1.5</v>
      </c>
      <c r="P26" s="2">
        <f t="shared" si="45"/>
        <v>3.2999999999999989</v>
      </c>
      <c r="Q26" s="2">
        <f t="shared" si="46"/>
        <v>4.7999999999999989</v>
      </c>
      <c r="R26" s="2"/>
      <c r="S26">
        <v>5.3800000000000008</v>
      </c>
      <c r="T26">
        <v>5.4539999999999988</v>
      </c>
      <c r="U26">
        <v>5.0220000000000002</v>
      </c>
      <c r="V26">
        <v>4.6459999999999999</v>
      </c>
      <c r="W26">
        <v>5.08</v>
      </c>
      <c r="X26">
        <v>4.3239999999999998</v>
      </c>
      <c r="Y26">
        <v>15.6</v>
      </c>
      <c r="Z26">
        <v>40.799999999999997</v>
      </c>
      <c r="AA26">
        <v>636</v>
      </c>
      <c r="AB26">
        <v>-1</v>
      </c>
      <c r="AC26">
        <v>63</v>
      </c>
      <c r="AD26">
        <v>52.9</v>
      </c>
      <c r="AE26">
        <v>60.3</v>
      </c>
      <c r="AF26">
        <v>55.9</v>
      </c>
      <c r="AG26">
        <v>44.1</v>
      </c>
      <c r="AH26">
        <v>171.64158834012633</v>
      </c>
      <c r="AI26">
        <v>10782.867862703417</v>
      </c>
      <c r="AJ26">
        <v>220.92179965780056</v>
      </c>
      <c r="AK26">
        <v>0</v>
      </c>
      <c r="AL26">
        <v>576</v>
      </c>
      <c r="AM26">
        <v>576</v>
      </c>
      <c r="AN26">
        <v>12280.160461173144</v>
      </c>
      <c r="AO26">
        <f>AN26/$AN$12</f>
        <v>1.0753870666712861</v>
      </c>
      <c r="AP26">
        <v>2972.6800344288945</v>
      </c>
      <c r="AQ26">
        <v>3976.8561318499151</v>
      </c>
      <c r="AR26">
        <v>0.85992540406133444</v>
      </c>
      <c r="AS26">
        <v>6950.396091682871</v>
      </c>
      <c r="AT26">
        <v>13.428132338720818</v>
      </c>
      <c r="AU26">
        <v>4428.2983302808716</v>
      </c>
      <c r="AV26">
        <v>8004.3581139793869</v>
      </c>
      <c r="AW26">
        <v>259.18078151945781</v>
      </c>
      <c r="AX26">
        <v>15.039503763218054</v>
      </c>
      <c r="AY26">
        <v>12706.876729542932</v>
      </c>
      <c r="AZ26">
        <v>798.89530667219231</v>
      </c>
      <c r="BA26">
        <v>4468.9523785960373</v>
      </c>
      <c r="BB26">
        <v>8172.4613567059023</v>
      </c>
      <c r="BC26">
        <v>1826.2397090387267</v>
      </c>
      <c r="BD26">
        <v>18.710838678550882</v>
      </c>
      <c r="BE26">
        <v>14486.364283019218</v>
      </c>
      <c r="BF26">
        <v>411.17718841857578</v>
      </c>
      <c r="BG26">
        <v>161.77159577057154</v>
      </c>
      <c r="BH26">
        <f t="shared" si="47"/>
        <v>301.4387276534539</v>
      </c>
      <c r="BI26">
        <v>103.97273541799836</v>
      </c>
      <c r="BJ26">
        <v>3.6958225741059736</v>
      </c>
      <c r="BK26">
        <v>287.67871300924799</v>
      </c>
      <c r="BL26">
        <v>15.282112975137766</v>
      </c>
      <c r="BM26">
        <v>1.3378016085790885</v>
      </c>
      <c r="BN26">
        <v>1.8075471698113208</v>
      </c>
      <c r="BO26">
        <v>1.8287197231833909</v>
      </c>
      <c r="BP26">
        <v>42.769937068566861</v>
      </c>
      <c r="BQ26">
        <v>34.849620599413484</v>
      </c>
      <c r="BR26">
        <v>30.849371804314639</v>
      </c>
      <c r="BS26">
        <v>57.217690609155127</v>
      </c>
      <c r="BT26">
        <v>62.992333083468147</v>
      </c>
      <c r="BU26">
        <v>56.414854666367773</v>
      </c>
      <c r="BV26">
        <v>4528.5616887023252</v>
      </c>
      <c r="BW26">
        <v>4018.8896167266021</v>
      </c>
      <c r="BX26">
        <v>10101.533360961459</v>
      </c>
      <c r="BY26">
        <v>10632.173559457269</v>
      </c>
      <c r="BZ26">
        <v>1554.0820555325322</v>
      </c>
      <c r="CA26">
        <v>21331.029504164271</v>
      </c>
      <c r="CB26">
        <v>0.88745387453874536</v>
      </c>
      <c r="CC26">
        <v>21.229925577751668</v>
      </c>
      <c r="CD26">
        <v>18.840579710144929</v>
      </c>
      <c r="CE26">
        <v>-100.26335842145363</v>
      </c>
      <c r="CF26">
        <v>3985.4684972527848</v>
      </c>
      <c r="CG26">
        <v>2331.1230832987985</v>
      </c>
      <c r="CH26">
        <f t="shared" si="48"/>
        <v>-59.609310106287921</v>
      </c>
      <c r="CI26">
        <f t="shared" si="49"/>
        <v>4153.5717399793002</v>
      </c>
      <c r="CJ26">
        <f t="shared" si="50"/>
        <v>4093.9624298730123</v>
      </c>
      <c r="CK26">
        <v>8624.1527746213396</v>
      </c>
      <c r="CL26">
        <v>40.430082256169221</v>
      </c>
      <c r="CM26">
        <v>2.8509616851806641</v>
      </c>
      <c r="CN26">
        <v>1.7558584213256836</v>
      </c>
      <c r="CO26">
        <v>8.3174104690000004</v>
      </c>
      <c r="CP26">
        <v>2.2250452144780586</v>
      </c>
      <c r="CQ26">
        <v>5.8391103744506836</v>
      </c>
      <c r="CR26">
        <v>2.7051188945770264</v>
      </c>
      <c r="CS26">
        <v>1.2187464237213135</v>
      </c>
      <c r="CT26">
        <v>2.728931188583374</v>
      </c>
      <c r="CU26">
        <v>2.728931188583374</v>
      </c>
      <c r="CV26">
        <v>1.7693320772084464</v>
      </c>
      <c r="CW26">
        <v>2.1661028861999512</v>
      </c>
      <c r="CX26">
        <v>2.4365320205688477</v>
      </c>
      <c r="CY26">
        <v>0.91046351194381714</v>
      </c>
      <c r="CZ26">
        <v>1.76442551612854</v>
      </c>
      <c r="DA26">
        <v>1.76442551612854</v>
      </c>
      <c r="DB26">
        <v>1.4900047270374999</v>
      </c>
      <c r="DC26">
        <v>1.1364953517913818</v>
      </c>
      <c r="DD26">
        <v>1.2235569953918457</v>
      </c>
      <c r="DE26">
        <v>1.0699728496613041</v>
      </c>
      <c r="DF26">
        <v>1.4723032712936401</v>
      </c>
      <c r="DG26">
        <v>0.47895580530166626</v>
      </c>
      <c r="DH26">
        <v>1.2405472667674746</v>
      </c>
      <c r="DI26">
        <v>84.749968804583162</v>
      </c>
      <c r="DJ26">
        <v>69.827963295093554</v>
      </c>
      <c r="DK26">
        <v>7.1523525582987982E-2</v>
      </c>
      <c r="DL26">
        <v>154.64945562525972</v>
      </c>
      <c r="DM26">
        <v>0.78408346848521449</v>
      </c>
      <c r="DN26">
        <v>119.79073484066683</v>
      </c>
      <c r="DO26">
        <v>97.552828255970553</v>
      </c>
      <c r="DP26">
        <v>7.0728651816986181</v>
      </c>
      <c r="DQ26">
        <v>0.41041770880262768</v>
      </c>
      <c r="DR26">
        <v>224.82684598713865</v>
      </c>
      <c r="DS26">
        <v>17.304894295542308</v>
      </c>
      <c r="DT26">
        <v>108.88745568846561</v>
      </c>
      <c r="DU26">
        <v>74.407278680515873</v>
      </c>
      <c r="DV26">
        <v>32.222639411950901</v>
      </c>
      <c r="DW26">
        <v>0.33013881192599986</v>
      </c>
      <c r="DX26">
        <v>215.84751259285838</v>
      </c>
      <c r="DY26">
        <v>5.0126707401342099</v>
      </c>
      <c r="DZ26">
        <v>-0.81630303584366137</v>
      </c>
      <c r="EA26">
        <f t="shared" si="51"/>
        <v>2.4479222787039463</v>
      </c>
      <c r="EB26">
        <v>2.5029118597202618</v>
      </c>
      <c r="EC26">
        <v>-0.99120719565465654</v>
      </c>
      <c r="ED26">
        <v>1.9803474972055</v>
      </c>
      <c r="EE26">
        <v>-2.1041408704958799</v>
      </c>
      <c r="EF26">
        <v>0.82392907372158652</v>
      </c>
      <c r="EG26">
        <v>0.81436037925408145</v>
      </c>
      <c r="EH26">
        <v>0.68334114531429724</v>
      </c>
      <c r="EI26">
        <v>54.801336649994973</v>
      </c>
      <c r="EJ26">
        <v>53.281330490007193</v>
      </c>
      <c r="EK26">
        <v>50.446472317637593</v>
      </c>
      <c r="EL26">
        <v>45.152414544735187</v>
      </c>
      <c r="EM26">
        <v>43.390204505004313</v>
      </c>
      <c r="EN26">
        <v>34.472150170600457</v>
      </c>
      <c r="EO26">
        <v>51.466893095107231</v>
      </c>
      <c r="EP26">
        <v>49.173405042534874</v>
      </c>
      <c r="EQ26">
        <v>108.08366436176664</v>
      </c>
      <c r="ER26">
        <v>156.53783912550682</v>
      </c>
      <c r="ES26">
        <v>7.443366224124528</v>
      </c>
      <c r="ET26">
        <v>264.62150348727346</v>
      </c>
      <c r="EU26">
        <v>0.95543760435792868</v>
      </c>
      <c r="EV26">
        <v>19.449248234500509</v>
      </c>
      <c r="EW26">
        <v>18.58254313973384</v>
      </c>
      <c r="EX26">
        <f t="shared" si="52"/>
        <v>2.8128349835645552</v>
      </c>
      <c r="EY26">
        <v>68.323841745559605</v>
      </c>
      <c r="EZ26">
        <v>48.379423213435679</v>
      </c>
      <c r="FA26">
        <f t="shared" si="53"/>
        <v>1.4122500271269267</v>
      </c>
      <c r="FB26">
        <v>116.70326495899528</v>
      </c>
      <c r="FC26">
        <v>58.544927401616221</v>
      </c>
      <c r="FD26">
        <v>41.455072598383786</v>
      </c>
      <c r="FE26">
        <f t="shared" si="54"/>
        <v>75.211070007214857</v>
      </c>
      <c r="FF26">
        <f t="shared" si="55"/>
        <v>57.420562593358376</v>
      </c>
      <c r="FG26">
        <f t="shared" si="56"/>
        <v>25.233873637980999</v>
      </c>
      <c r="FH26">
        <f t="shared" si="57"/>
        <v>-10.903279152201229</v>
      </c>
      <c r="FI26">
        <f t="shared" si="58"/>
        <v>23.14554957545468</v>
      </c>
      <c r="FJ26">
        <f t="shared" si="59"/>
        <v>23.14554957545468</v>
      </c>
      <c r="FK26">
        <f t="shared" si="60"/>
        <v>10.903279152201222</v>
      </c>
      <c r="FL26">
        <f t="shared" si="61"/>
        <v>9.1019386154560529</v>
      </c>
      <c r="FM26">
        <f t="shared" si="62"/>
        <v>23.726169696200579</v>
      </c>
      <c r="FN26">
        <f t="shared" si="63"/>
        <v>47.841722860860443</v>
      </c>
      <c r="FO26">
        <v>39.794657500134804</v>
      </c>
      <c r="FP26">
        <v>15.038330965438213</v>
      </c>
      <c r="FQ26">
        <v>1.3409218232416182</v>
      </c>
      <c r="FR26">
        <v>1.3329835696294769</v>
      </c>
      <c r="FS26">
        <v>1.1783212447070859</v>
      </c>
      <c r="FT26">
        <v>1.6593399972409366</v>
      </c>
      <c r="FU26">
        <v>1.3273472513245299</v>
      </c>
      <c r="FV26">
        <v>1.2645148627595983</v>
      </c>
      <c r="FW26">
        <v>49.843696280020815</v>
      </c>
      <c r="FX26">
        <v>59.155373642201091</v>
      </c>
      <c r="FY26">
        <v>5.1435667495029112</v>
      </c>
      <c r="FZ26">
        <v>40.178796580560608</v>
      </c>
      <c r="GA26">
        <v>46.958330071749984</v>
      </c>
      <c r="GB26">
        <f t="shared" si="64"/>
        <v>180.98146916890087</v>
      </c>
      <c r="GC26">
        <f t="shared" si="65"/>
        <v>113.40699350943397</v>
      </c>
      <c r="GD26">
        <f t="shared" si="66"/>
        <v>103.96172539792389</v>
      </c>
      <c r="GE26">
        <f t="shared" si="67"/>
        <v>1.5752782305684601</v>
      </c>
      <c r="GF26">
        <f t="shared" si="68"/>
        <v>2.3853192919288495</v>
      </c>
      <c r="GG26">
        <f t="shared" si="69"/>
        <v>2.3436817840823423</v>
      </c>
      <c r="GH26">
        <f t="shared" si="70"/>
        <v>55.818911187150654</v>
      </c>
      <c r="GI26">
        <f t="shared" si="71"/>
        <v>90.566037735849065</v>
      </c>
      <c r="GJ26">
        <f t="shared" si="72"/>
        <v>90.566037735849065</v>
      </c>
      <c r="GK26">
        <f t="shared" si="73"/>
        <v>57.035998515608796</v>
      </c>
      <c r="GL26">
        <f t="shared" si="74"/>
        <v>49.593050328066425</v>
      </c>
      <c r="GM26">
        <f t="shared" si="31"/>
        <v>50.406949671933575</v>
      </c>
      <c r="GN26">
        <f t="shared" si="75"/>
        <v>52.733863814067341</v>
      </c>
      <c r="GO26">
        <f t="shared" si="76"/>
        <v>32.876712328767113</v>
      </c>
      <c r="GP26">
        <f t="shared" si="77"/>
        <v>25.421749605364603</v>
      </c>
      <c r="GQ26">
        <f t="shared" si="78"/>
        <v>1.4239265910630077</v>
      </c>
      <c r="GR26">
        <v>10.953470324953631</v>
      </c>
      <c r="GS26">
        <f t="shared" si="79"/>
        <v>127.06876729542931</v>
      </c>
      <c r="GT26" s="23">
        <f t="shared" si="80"/>
        <v>213.31029504164272</v>
      </c>
      <c r="GU26">
        <v>37.299999999999997</v>
      </c>
      <c r="GV26">
        <v>49.9</v>
      </c>
      <c r="GW26">
        <v>1.0789999999999999E-2</v>
      </c>
      <c r="GX26">
        <v>87.210790000000003</v>
      </c>
      <c r="GY26">
        <v>0.15553</v>
      </c>
      <c r="GZ26">
        <v>53</v>
      </c>
      <c r="HA26">
        <v>95.8</v>
      </c>
      <c r="HB26">
        <v>3.1019999999999999</v>
      </c>
      <c r="HC26">
        <v>0.18</v>
      </c>
      <c r="HD26">
        <v>152.08199999999999</v>
      </c>
      <c r="HE26">
        <v>9.8699999999999992</v>
      </c>
      <c r="HF26">
        <v>57.8</v>
      </c>
      <c r="HG26">
        <v>105.7</v>
      </c>
      <c r="HH26">
        <v>23.62</v>
      </c>
      <c r="HI26">
        <v>0.24199999999999999</v>
      </c>
      <c r="HJ26">
        <v>187.36200000000002</v>
      </c>
      <c r="HK26">
        <v>54.2</v>
      </c>
      <c r="HL26">
        <v>48.1</v>
      </c>
      <c r="HM26">
        <v>120.9</v>
      </c>
      <c r="HN26">
        <v>127.25095660289313</v>
      </c>
      <c r="HO26">
        <v>18.600000000000001</v>
      </c>
      <c r="HP26">
        <v>255.3</v>
      </c>
      <c r="HQ26">
        <v>-1.2000000000000028</v>
      </c>
      <c r="HR26">
        <v>47.699999999999996</v>
      </c>
      <c r="HS26">
        <v>46.5</v>
      </c>
      <c r="HT26">
        <v>103.21800000000002</v>
      </c>
      <c r="HU26">
        <v>40.430082256169221</v>
      </c>
      <c r="HV26">
        <v>1.0634087085723876</v>
      </c>
      <c r="HW26">
        <v>0.87617335224151605</v>
      </c>
      <c r="HX26">
        <v>8.974485896050999E-4</v>
      </c>
      <c r="HY26">
        <v>1.9404795094035094</v>
      </c>
      <c r="HZ26">
        <v>9.081568365383149E-3</v>
      </c>
      <c r="IA26">
        <v>1.4337130141258241</v>
      </c>
      <c r="IB26">
        <v>1.1675590739250183</v>
      </c>
      <c r="IC26">
        <v>8.4651445469856257E-2</v>
      </c>
      <c r="ID26">
        <v>4.9120761394500726E-3</v>
      </c>
      <c r="IE26">
        <v>2.6908356096601493</v>
      </c>
      <c r="IF26">
        <v>0.21379435486793516</v>
      </c>
      <c r="IG26">
        <v>1.4083155078887939</v>
      </c>
      <c r="IH26">
        <v>0.96235993212461468</v>
      </c>
      <c r="II26">
        <v>0.41675730690956114</v>
      </c>
      <c r="IJ26">
        <v>4.2699097490310669E-3</v>
      </c>
      <c r="IK26">
        <v>2.7917026566720007</v>
      </c>
      <c r="IL26">
        <v>0.61598048067092903</v>
      </c>
      <c r="IM26">
        <v>0.58853091478347774</v>
      </c>
      <c r="IN26">
        <v>1.2935971752405167</v>
      </c>
      <c r="IO26">
        <v>1.8735199968168459</v>
      </c>
      <c r="IP26">
        <v>8.9085779786109931E-2</v>
      </c>
      <c r="IQ26">
        <v>3.1671171720573628</v>
      </c>
      <c r="IR26">
        <v>0.81773253345489505</v>
      </c>
      <c r="IS26">
        <v>0.5790281591415406</v>
      </c>
      <c r="IT26">
        <v>1.3967606925964358</v>
      </c>
      <c r="IU26">
        <v>58.544927401616206</v>
      </c>
      <c r="IV26">
        <v>0.98903215844718217</v>
      </c>
      <c r="IW26">
        <v>0.47628156239721342</v>
      </c>
      <c r="IX26">
        <v>15.038330965438213</v>
      </c>
      <c r="IY26">
        <f t="shared" si="81"/>
        <v>1.2266376626538533</v>
      </c>
      <c r="IZ26">
        <f t="shared" si="82"/>
        <v>38.730416211820426</v>
      </c>
      <c r="JA26">
        <f t="shared" si="83"/>
        <v>0.37541451538536208</v>
      </c>
      <c r="JB26">
        <f t="shared" si="84"/>
        <v>11.853508884911019</v>
      </c>
      <c r="JC26">
        <f t="shared" si="85"/>
        <v>0.85122314726849124</v>
      </c>
      <c r="JD26">
        <f t="shared" si="86"/>
        <v>65.472354964875706</v>
      </c>
      <c r="JE26">
        <f t="shared" si="44"/>
        <v>80.609584720276345</v>
      </c>
    </row>
    <row r="27" spans="1:265" x14ac:dyDescent="0.2">
      <c r="A27" s="6">
        <v>2016</v>
      </c>
      <c r="B27">
        <v>126</v>
      </c>
      <c r="C27">
        <v>1</v>
      </c>
      <c r="D27" t="s">
        <v>116</v>
      </c>
      <c r="E27">
        <v>2003</v>
      </c>
      <c r="F27" t="s">
        <v>122</v>
      </c>
      <c r="G27">
        <v>3</v>
      </c>
      <c r="H27">
        <v>32.5</v>
      </c>
      <c r="I27">
        <v>278</v>
      </c>
      <c r="J27">
        <v>0</v>
      </c>
      <c r="K27">
        <v>0</v>
      </c>
      <c r="L27">
        <v>12.7</v>
      </c>
      <c r="M27">
        <v>11.9</v>
      </c>
      <c r="N27" s="2">
        <v>9</v>
      </c>
      <c r="O27">
        <f t="shared" si="45"/>
        <v>0.79999999999999893</v>
      </c>
      <c r="P27" s="2">
        <f t="shared" si="45"/>
        <v>2.9000000000000004</v>
      </c>
      <c r="Q27" s="2">
        <f t="shared" si="46"/>
        <v>3.6999999999999993</v>
      </c>
      <c r="R27" s="2"/>
      <c r="S27">
        <v>4.8040000000000003</v>
      </c>
      <c r="T27">
        <v>4.8040000000000003</v>
      </c>
      <c r="U27">
        <v>3.6219999999999999</v>
      </c>
      <c r="V27">
        <v>4.4980000000000002</v>
      </c>
      <c r="W27">
        <v>3.9359999999999999</v>
      </c>
      <c r="X27">
        <v>5.8820000000000006</v>
      </c>
      <c r="Y27">
        <v>18</v>
      </c>
      <c r="Z27">
        <v>39.799999999999997</v>
      </c>
      <c r="AA27">
        <v>716.4</v>
      </c>
      <c r="AB27">
        <v>1</v>
      </c>
      <c r="AC27">
        <v>60</v>
      </c>
      <c r="AD27">
        <v>61.2</v>
      </c>
      <c r="AE27">
        <v>56.1</v>
      </c>
      <c r="AF27">
        <v>54.6</v>
      </c>
      <c r="AG27">
        <v>43.4</v>
      </c>
      <c r="AH27">
        <v>233.10104585377169</v>
      </c>
      <c r="AI27">
        <v>14643.873902625646</v>
      </c>
      <c r="AJ27">
        <v>270.69842584334873</v>
      </c>
      <c r="AK27">
        <v>0</v>
      </c>
      <c r="AL27">
        <v>601.20000000000005</v>
      </c>
      <c r="AM27">
        <v>601.20000000000005</v>
      </c>
      <c r="AN27">
        <v>15214.560221299631</v>
      </c>
      <c r="AO27">
        <f>AN27/$AN$13</f>
        <v>1.0129201913590145</v>
      </c>
      <c r="AP27">
        <v>3745.0829862833152</v>
      </c>
      <c r="AQ27">
        <v>5018.9207367198178</v>
      </c>
      <c r="AR27">
        <v>2.9255807001691658</v>
      </c>
      <c r="AS27">
        <v>8766.9293037033021</v>
      </c>
      <c r="AT27">
        <v>45.896401107756262</v>
      </c>
      <c r="AU27">
        <v>4127.7735019964603</v>
      </c>
      <c r="AV27">
        <v>7186.6016747906506</v>
      </c>
      <c r="AW27">
        <v>163.05527598523867</v>
      </c>
      <c r="AX27">
        <v>6.2492188476440438</v>
      </c>
      <c r="AY27">
        <v>11483.679671619993</v>
      </c>
      <c r="AZ27">
        <v>1357.061816798353</v>
      </c>
      <c r="BA27">
        <v>4791.7530045586409</v>
      </c>
      <c r="BB27">
        <v>7972.7647119767926</v>
      </c>
      <c r="BC27">
        <v>2978.6572731040201</v>
      </c>
      <c r="BD27">
        <v>6.394400124326566</v>
      </c>
      <c r="BE27">
        <v>15749.569389763781</v>
      </c>
      <c r="BF27">
        <v>246.97730617424466</v>
      </c>
      <c r="BG27">
        <v>304.706408438842</v>
      </c>
      <c r="BH27">
        <f t="shared" si="47"/>
        <v>279.30560344241917</v>
      </c>
      <c r="BI27">
        <v>34.790046883013183</v>
      </c>
      <c r="BJ27">
        <v>47.427107325870047</v>
      </c>
      <c r="BK27">
        <v>197.06190346098481</v>
      </c>
      <c r="BL27">
        <v>56.154502656152999</v>
      </c>
      <c r="BM27">
        <v>1.3401360544217689</v>
      </c>
      <c r="BN27">
        <v>1.7410358565737054</v>
      </c>
      <c r="BO27">
        <v>1.6638513513513513</v>
      </c>
      <c r="BP27">
        <v>42.718298010015069</v>
      </c>
      <c r="BQ27">
        <v>35.944693861476885</v>
      </c>
      <c r="BR27">
        <v>30.424660420703159</v>
      </c>
      <c r="BS27">
        <v>57.248331346754888</v>
      </c>
      <c r="BT27">
        <v>62.58100086639601</v>
      </c>
      <c r="BU27">
        <v>50.622112355392922</v>
      </c>
      <c r="BV27">
        <v>4953.6365520099471</v>
      </c>
      <c r="BW27">
        <v>5382.6279527559063</v>
      </c>
      <c r="BX27">
        <v>11489.684780356403</v>
      </c>
      <c r="BY27">
        <v>13172.779412380632</v>
      </c>
      <c r="BZ27">
        <v>1153.4202755905512</v>
      </c>
      <c r="CA27">
        <v>25488.564546208039</v>
      </c>
      <c r="CB27">
        <v>1.0866013071895424</v>
      </c>
      <c r="CC27">
        <v>19.434741187678632</v>
      </c>
      <c r="CD27">
        <v>21.117815179422042</v>
      </c>
      <c r="CE27">
        <v>-825.86305001348683</v>
      </c>
      <c r="CF27">
        <v>1803.9737220347442</v>
      </c>
      <c r="CG27">
        <v>-175.30960356929245</v>
      </c>
      <c r="CH27">
        <f t="shared" si="48"/>
        <v>-161.88354745130619</v>
      </c>
      <c r="CI27">
        <f t="shared" si="49"/>
        <v>2590.1367592208862</v>
      </c>
      <c r="CJ27">
        <f t="shared" si="50"/>
        <v>2428.25321176958</v>
      </c>
      <c r="CK27">
        <v>14004.884874588046</v>
      </c>
      <c r="CL27">
        <v>54.94575753451587</v>
      </c>
      <c r="CM27">
        <v>2.9473662376403809</v>
      </c>
      <c r="CN27">
        <v>1.802188515663147</v>
      </c>
      <c r="CO27">
        <v>6.9040822979999996</v>
      </c>
      <c r="CP27">
        <v>2.2930914824537627</v>
      </c>
      <c r="CQ27">
        <v>4.3092923164367676</v>
      </c>
      <c r="CR27">
        <v>2.5672786235809326</v>
      </c>
      <c r="CS27">
        <v>1.0784914493560791</v>
      </c>
      <c r="CT27">
        <v>3.1568965911865234</v>
      </c>
      <c r="CU27">
        <v>3.1568965911865234</v>
      </c>
      <c r="CV27">
        <v>1.6442734779623023</v>
      </c>
      <c r="CW27">
        <v>1.7322361469268799</v>
      </c>
      <c r="CX27">
        <v>2.4169430732727051</v>
      </c>
      <c r="CY27">
        <v>0.76563107967376709</v>
      </c>
      <c r="CZ27">
        <v>1.3742722272872925</v>
      </c>
      <c r="DA27">
        <v>1.3742722272872925</v>
      </c>
      <c r="DB27">
        <v>1.3833942858979553</v>
      </c>
      <c r="DC27">
        <v>1.0971934795379639</v>
      </c>
      <c r="DD27">
        <v>0.93701952695846558</v>
      </c>
      <c r="DE27">
        <v>0.96101913215115542</v>
      </c>
      <c r="DF27">
        <v>1.3734216690063477</v>
      </c>
      <c r="DG27">
        <v>0.48818430304527283</v>
      </c>
      <c r="DH27">
        <v>1.1430062108635675</v>
      </c>
      <c r="DI27">
        <v>110.38131150932857</v>
      </c>
      <c r="DJ27">
        <v>90.450413127400765</v>
      </c>
      <c r="DK27">
        <v>0.20198449923408382</v>
      </c>
      <c r="DL27">
        <v>201.03370913596342</v>
      </c>
      <c r="DM27">
        <v>1.9778100864575401</v>
      </c>
      <c r="DN27">
        <v>105.97144674659319</v>
      </c>
      <c r="DO27">
        <v>77.506884561897934</v>
      </c>
      <c r="DP27">
        <v>5.1474864493277774</v>
      </c>
      <c r="DQ27">
        <v>0.19728137677706056</v>
      </c>
      <c r="DR27">
        <v>188.82309913459596</v>
      </c>
      <c r="DS27">
        <v>23.507515326723702</v>
      </c>
      <c r="DT27">
        <v>115.81394233201681</v>
      </c>
      <c r="DU27">
        <v>61.041964544157025</v>
      </c>
      <c r="DV27">
        <v>40.934859650341544</v>
      </c>
      <c r="DW27">
        <v>8.7876465010244098E-2</v>
      </c>
      <c r="DX27">
        <v>217.87864299152562</v>
      </c>
      <c r="DY27">
        <v>-1.1100554546697687</v>
      </c>
      <c r="DZ27">
        <v>2.0753959897806902</v>
      </c>
      <c r="EA27">
        <f t="shared" si="51"/>
        <v>0.6737973542224881</v>
      </c>
      <c r="EB27">
        <v>-0.40089679661230737</v>
      </c>
      <c r="EC27">
        <v>0.70303539895883005</v>
      </c>
      <c r="ED27">
        <v>-1.1766844150457119</v>
      </c>
      <c r="EE27">
        <v>-1.1760657155529219</v>
      </c>
      <c r="EF27">
        <v>0.81943593431354189</v>
      </c>
      <c r="EG27">
        <v>0.73139404001191155</v>
      </c>
      <c r="EH27">
        <v>0.52706922253938293</v>
      </c>
      <c r="EI27">
        <v>54.906867103902123</v>
      </c>
      <c r="EJ27">
        <v>56.122077877270272</v>
      </c>
      <c r="EK27">
        <v>53.155252273404962</v>
      </c>
      <c r="EL27">
        <v>44.992659945515506</v>
      </c>
      <c r="EM27">
        <v>41.047353272519828</v>
      </c>
      <c r="EN27">
        <v>28.016497489628318</v>
      </c>
      <c r="EO27">
        <v>54.350977248662353</v>
      </c>
      <c r="EP27">
        <v>50.436274980847536</v>
      </c>
      <c r="EQ27">
        <v>110.41806896308449</v>
      </c>
      <c r="ER27">
        <v>180.91780686004265</v>
      </c>
      <c r="ES27">
        <v>5.6308167335745978</v>
      </c>
      <c r="ET27">
        <v>291.33587582312714</v>
      </c>
      <c r="EU27">
        <v>0.92797365445878599</v>
      </c>
      <c r="EV27">
        <v>18.655779036859631</v>
      </c>
      <c r="EW27">
        <v>17.31207144961024</v>
      </c>
      <c r="EX27">
        <f t="shared" si="52"/>
        <v>1.9327577551736614</v>
      </c>
      <c r="EY27">
        <v>51.620469497930834</v>
      </c>
      <c r="EZ27">
        <v>27.070609581050398</v>
      </c>
      <c r="FA27">
        <f t="shared" si="53"/>
        <v>1.9068824195989105</v>
      </c>
      <c r="FB27">
        <v>78.691079078981247</v>
      </c>
      <c r="FC27">
        <v>65.598883764346425</v>
      </c>
      <c r="FD27">
        <v>34.401116235653554</v>
      </c>
      <c r="FE27">
        <f t="shared" si="54"/>
        <v>66.437837913089339</v>
      </c>
      <c r="FF27">
        <f t="shared" si="55"/>
        <v>61.462965083354455</v>
      </c>
      <c r="FG27">
        <f t="shared" si="56"/>
        <v>10.60568956330949</v>
      </c>
      <c r="FH27">
        <f t="shared" si="57"/>
        <v>9.8424955854236202</v>
      </c>
      <c r="FI27">
        <f t="shared" si="58"/>
        <v>16.464920017740909</v>
      </c>
      <c r="FJ27">
        <f t="shared" si="59"/>
        <v>16.464920017740909</v>
      </c>
      <c r="FK27">
        <f t="shared" si="60"/>
        <v>-9.8424955854236202</v>
      </c>
      <c r="FL27">
        <f t="shared" si="61"/>
        <v>-9.287875071631067</v>
      </c>
      <c r="FM27">
        <f t="shared" si="62"/>
        <v>21.243170991593431</v>
      </c>
      <c r="FN27">
        <f t="shared" si="63"/>
        <v>60.822125074222413</v>
      </c>
      <c r="FO27">
        <v>102.51277668853118</v>
      </c>
      <c r="FP27">
        <v>35.187144871497971</v>
      </c>
      <c r="FQ27">
        <v>1.5058996791780697</v>
      </c>
      <c r="FR27">
        <v>1.1932326558964195</v>
      </c>
      <c r="FS27">
        <v>1.1283828417027222</v>
      </c>
      <c r="FT27">
        <v>1.5227385423877291</v>
      </c>
      <c r="FU27">
        <v>1.3779990598120508</v>
      </c>
      <c r="FV27">
        <v>1.2259972721761903</v>
      </c>
      <c r="FW27">
        <v>51.681134841861308</v>
      </c>
      <c r="FX27">
        <v>62.099391758356468</v>
      </c>
      <c r="FY27">
        <v>22.85757630539711</v>
      </c>
      <c r="FZ27">
        <v>45.215095378016386</v>
      </c>
      <c r="GA27">
        <v>75.794155461229479</v>
      </c>
      <c r="GB27">
        <f t="shared" si="64"/>
        <v>128.27486113378683</v>
      </c>
      <c r="GC27">
        <f t="shared" si="65"/>
        <v>87.747062629482087</v>
      </c>
      <c r="GD27">
        <f t="shared" si="66"/>
        <v>93.869612972972973</v>
      </c>
      <c r="GE27">
        <f t="shared" si="67"/>
        <v>2.2976959098528011</v>
      </c>
      <c r="GF27">
        <f t="shared" si="68"/>
        <v>2.9257715832852895</v>
      </c>
      <c r="GG27">
        <f t="shared" si="69"/>
        <v>2.5747875129394577</v>
      </c>
      <c r="GH27">
        <f t="shared" si="70"/>
        <v>69.157091914998318</v>
      </c>
      <c r="GI27">
        <f t="shared" si="71"/>
        <v>83.91959798994975</v>
      </c>
      <c r="GJ27">
        <f t="shared" si="72"/>
        <v>83.91959798994975</v>
      </c>
      <c r="GK27">
        <f t="shared" si="73"/>
        <v>48.711677610073153</v>
      </c>
      <c r="GL27">
        <f t="shared" si="74"/>
        <v>34.926716167299283</v>
      </c>
      <c r="GM27">
        <f t="shared" si="31"/>
        <v>65.07328383270071</v>
      </c>
      <c r="GN27">
        <f t="shared" si="75"/>
        <v>53.070436810752618</v>
      </c>
      <c r="GO27">
        <f t="shared" si="76"/>
        <v>29.133858267716533</v>
      </c>
      <c r="GP27">
        <f t="shared" si="77"/>
        <v>56.662624021213503</v>
      </c>
      <c r="GQ27">
        <f t="shared" si="78"/>
        <v>1.0863752438912617</v>
      </c>
      <c r="GR27">
        <v>30.15743914065947</v>
      </c>
      <c r="GS27">
        <f t="shared" si="79"/>
        <v>114.83679671619994</v>
      </c>
      <c r="GT27" s="23">
        <f t="shared" si="80"/>
        <v>254.88564546208039</v>
      </c>
      <c r="GU27">
        <v>44.1</v>
      </c>
      <c r="GV27">
        <v>59.1</v>
      </c>
      <c r="GW27">
        <v>3.4449999999999995E-2</v>
      </c>
      <c r="GX27">
        <v>103.23445</v>
      </c>
      <c r="GY27">
        <v>0.55816999999999994</v>
      </c>
      <c r="GZ27">
        <v>50.2</v>
      </c>
      <c r="HA27">
        <v>87.4</v>
      </c>
      <c r="HB27">
        <v>1.9829999999999999</v>
      </c>
      <c r="HC27">
        <v>7.5999999999999998E-2</v>
      </c>
      <c r="HD27">
        <v>139.65899999999999</v>
      </c>
      <c r="HE27">
        <v>15.979999999999999</v>
      </c>
      <c r="HF27">
        <v>59.2</v>
      </c>
      <c r="HG27">
        <v>98.5</v>
      </c>
      <c r="HH27">
        <v>36.799999999999997</v>
      </c>
      <c r="HI27">
        <v>7.9000000000000001E-2</v>
      </c>
      <c r="HJ27">
        <v>194.57900000000001</v>
      </c>
      <c r="HK27">
        <v>61.2</v>
      </c>
      <c r="HL27">
        <v>66.5</v>
      </c>
      <c r="HM27">
        <v>141.94999999999999</v>
      </c>
      <c r="HN27">
        <v>162.74389361702126</v>
      </c>
      <c r="HO27">
        <v>14.25</v>
      </c>
      <c r="HP27">
        <v>314.89999999999998</v>
      </c>
      <c r="HQ27">
        <v>-11</v>
      </c>
      <c r="HR27">
        <v>20.900000000000006</v>
      </c>
      <c r="HS27">
        <v>9.9000000000000199</v>
      </c>
      <c r="HT27">
        <v>175.24099999999999</v>
      </c>
      <c r="HU27">
        <v>55.649730073039059</v>
      </c>
      <c r="HV27">
        <v>1.299788510799408</v>
      </c>
      <c r="HW27">
        <v>1.0650934127569198</v>
      </c>
      <c r="HX27">
        <v>2.3784563516609995E-3</v>
      </c>
      <c r="HY27">
        <v>2.3672603799079881</v>
      </c>
      <c r="HZ27">
        <v>2.4053176922655104E-2</v>
      </c>
      <c r="IA27">
        <v>1.2887738690376283</v>
      </c>
      <c r="IB27">
        <v>0.9426015267372132</v>
      </c>
      <c r="IC27">
        <v>6.2601259403228748E-2</v>
      </c>
      <c r="ID27">
        <v>2.3992414093017577E-3</v>
      </c>
      <c r="IE27">
        <v>2.2963758965873717</v>
      </c>
      <c r="IF27">
        <v>0.27681133627891535</v>
      </c>
      <c r="IG27">
        <v>1.4308302993774416</v>
      </c>
      <c r="IH27">
        <v>0.75414661347866063</v>
      </c>
      <c r="II27">
        <v>0.50573217964172357</v>
      </c>
      <c r="IJ27">
        <v>1.0856750595569611E-3</v>
      </c>
      <c r="IK27">
        <v>2.6917947675573823</v>
      </c>
      <c r="IL27">
        <v>0.67148240947723392</v>
      </c>
      <c r="IM27">
        <v>0.62311798542737962</v>
      </c>
      <c r="IN27">
        <v>1.364166658088565</v>
      </c>
      <c r="IO27">
        <v>2.2351598999208084</v>
      </c>
      <c r="IP27">
        <v>6.9566263183951385E-2</v>
      </c>
      <c r="IQ27">
        <v>3.5993265580093738</v>
      </c>
      <c r="IR27">
        <v>0.61729145956039433</v>
      </c>
      <c r="IS27">
        <v>0.31948354130983359</v>
      </c>
      <c r="IT27">
        <v>0.9367750008702278</v>
      </c>
      <c r="IU27">
        <v>65.895381386880985</v>
      </c>
      <c r="IV27">
        <v>0.48483449763208913</v>
      </c>
      <c r="IW27">
        <v>1.3029506614220021</v>
      </c>
      <c r="IX27">
        <v>36.199845732880817</v>
      </c>
      <c r="IY27">
        <f t="shared" si="81"/>
        <v>1.2320661781013857</v>
      </c>
      <c r="IZ27">
        <f t="shared" si="82"/>
        <v>34.230463900524391</v>
      </c>
      <c r="JA27">
        <f t="shared" si="83"/>
        <v>0.9075317904519915</v>
      </c>
      <c r="JB27">
        <f t="shared" si="84"/>
        <v>25.213933101805207</v>
      </c>
      <c r="JC27">
        <f t="shared" si="85"/>
        <v>0.32453438764939424</v>
      </c>
      <c r="JD27">
        <f t="shared" si="86"/>
        <v>55.122059864488335</v>
      </c>
      <c r="JE27">
        <f t="shared" si="44"/>
        <v>87.4885884692155</v>
      </c>
    </row>
    <row r="28" spans="1:265" x14ac:dyDescent="0.2">
      <c r="A28" s="6">
        <v>2016</v>
      </c>
      <c r="B28">
        <v>127</v>
      </c>
      <c r="C28">
        <v>1</v>
      </c>
      <c r="D28">
        <v>3335</v>
      </c>
      <c r="E28">
        <v>1995</v>
      </c>
      <c r="F28" t="s">
        <v>122</v>
      </c>
      <c r="G28">
        <v>3</v>
      </c>
      <c r="H28">
        <v>32</v>
      </c>
      <c r="I28">
        <v>299.8</v>
      </c>
      <c r="J28">
        <v>0</v>
      </c>
      <c r="K28">
        <v>0</v>
      </c>
      <c r="L28">
        <v>12.6</v>
      </c>
      <c r="M28">
        <v>11.6</v>
      </c>
      <c r="N28" s="2">
        <v>7.8</v>
      </c>
      <c r="O28">
        <f t="shared" si="45"/>
        <v>1</v>
      </c>
      <c r="P28" s="2">
        <f t="shared" si="45"/>
        <v>3.8</v>
      </c>
      <c r="Q28" s="2">
        <f t="shared" si="46"/>
        <v>4.8</v>
      </c>
      <c r="R28" s="2"/>
      <c r="S28">
        <v>5.5200000000000005</v>
      </c>
      <c r="T28">
        <v>4.9279999999999999</v>
      </c>
      <c r="U28">
        <v>5.1659999999999995</v>
      </c>
      <c r="V28">
        <v>4.6980000000000004</v>
      </c>
      <c r="W28">
        <v>4.42</v>
      </c>
      <c r="X28">
        <v>3.9659999999999997</v>
      </c>
      <c r="Y28">
        <v>15.6</v>
      </c>
      <c r="Z28">
        <v>44.4</v>
      </c>
      <c r="AA28">
        <v>690</v>
      </c>
      <c r="AB28">
        <v>-1</v>
      </c>
      <c r="AC28">
        <v>60</v>
      </c>
      <c r="AD28">
        <v>59.7</v>
      </c>
      <c r="AE28">
        <v>60.8</v>
      </c>
      <c r="AF28">
        <v>59.1</v>
      </c>
      <c r="AG28">
        <v>34.4</v>
      </c>
      <c r="AH28">
        <v>208.90214740103042</v>
      </c>
      <c r="AI28">
        <v>13123.650704027534</v>
      </c>
      <c r="AJ28">
        <v>281.15797388464671</v>
      </c>
      <c r="AK28">
        <v>0</v>
      </c>
      <c r="AL28">
        <v>521.9</v>
      </c>
      <c r="AM28">
        <v>521.9</v>
      </c>
      <c r="AN28">
        <v>13935.797522744579</v>
      </c>
      <c r="AO28">
        <f>AN28/$AN$14</f>
        <v>1.1348147017357537</v>
      </c>
      <c r="AP28">
        <v>3488.5904475756324</v>
      </c>
      <c r="AQ28">
        <v>4524.6451512639869</v>
      </c>
      <c r="AR28">
        <v>0.76409034397016173</v>
      </c>
      <c r="AS28">
        <v>8013.999689183589</v>
      </c>
      <c r="AT28">
        <v>37.941186627987292</v>
      </c>
      <c r="AU28">
        <v>4014.711976792375</v>
      </c>
      <c r="AV28">
        <v>7041.9343141317868</v>
      </c>
      <c r="AW28">
        <v>173.29633754662245</v>
      </c>
      <c r="AX28">
        <v>21.773337132200581</v>
      </c>
      <c r="AY28">
        <v>11251.715965602987</v>
      </c>
      <c r="AZ28">
        <v>1388.313302942395</v>
      </c>
      <c r="BA28">
        <v>5739.4141521783458</v>
      </c>
      <c r="BB28">
        <v>8905.1368578927613</v>
      </c>
      <c r="BC28">
        <v>3872.0488886257635</v>
      </c>
      <c r="BD28">
        <v>9.9494142179595961</v>
      </c>
      <c r="BE28">
        <v>18526.549312914834</v>
      </c>
      <c r="BF28">
        <v>294.3378433108544</v>
      </c>
      <c r="BG28">
        <v>519.63095337941763</v>
      </c>
      <c r="BH28">
        <f t="shared" si="47"/>
        <v>420.50198494924985</v>
      </c>
      <c r="BI28">
        <v>47.829229928794781</v>
      </c>
      <c r="BJ28">
        <v>123.19301252756934</v>
      </c>
      <c r="BK28">
        <v>228.84446935161816</v>
      </c>
      <c r="BL28">
        <v>133.08589598292676</v>
      </c>
      <c r="BM28">
        <v>1.296983758700696</v>
      </c>
      <c r="BN28">
        <v>1.754032258064516</v>
      </c>
      <c r="BO28">
        <v>1.5515759312320914</v>
      </c>
      <c r="BP28">
        <v>43.531202681279687</v>
      </c>
      <c r="BQ28">
        <v>35.680886267175019</v>
      </c>
      <c r="BR28">
        <v>30.979401804616725</v>
      </c>
      <c r="BS28">
        <v>56.459262874327941</v>
      </c>
      <c r="BT28">
        <v>62.585425508956185</v>
      </c>
      <c r="BU28">
        <v>48.066894204011327</v>
      </c>
      <c r="BV28">
        <v>4637.5781974621586</v>
      </c>
      <c r="BW28">
        <v>5352.9493023898331</v>
      </c>
      <c r="BX28">
        <v>11478.828304356692</v>
      </c>
      <c r="BY28">
        <v>12065.625560817816</v>
      </c>
      <c r="BZ28">
        <v>1488.3008045046997</v>
      </c>
      <c r="CA28">
        <v>24281.504285648502</v>
      </c>
      <c r="CB28">
        <v>1.1542553191489364</v>
      </c>
      <c r="CC28">
        <v>19.099221131053167</v>
      </c>
      <c r="CD28">
        <v>22.045377582119883</v>
      </c>
      <c r="CE28">
        <v>-622.86622066978362</v>
      </c>
      <c r="CF28">
        <v>1688.9850117419537</v>
      </c>
      <c r="CG28">
        <v>-422.18201343252986</v>
      </c>
      <c r="CH28">
        <f t="shared" si="48"/>
        <v>1101.8359547161872</v>
      </c>
      <c r="CI28">
        <f t="shared" si="49"/>
        <v>3552.1875555029283</v>
      </c>
      <c r="CJ28">
        <f t="shared" si="50"/>
        <v>4654.0235102191155</v>
      </c>
      <c r="CK28">
        <v>13029.788320045514</v>
      </c>
      <c r="CL28">
        <v>53.661371909922096</v>
      </c>
      <c r="CM28">
        <v>2.7688093185424805</v>
      </c>
      <c r="CN28">
        <v>1.7706395387649536</v>
      </c>
      <c r="CO28">
        <v>6.7740144730000003</v>
      </c>
      <c r="CP28">
        <v>2.2056318927040386</v>
      </c>
      <c r="CQ28">
        <v>4.6509122848510742</v>
      </c>
      <c r="CR28">
        <v>2.7816636562347412</v>
      </c>
      <c r="CS28">
        <v>1.2141408920288086</v>
      </c>
      <c r="CT28">
        <v>3.3022756576538086</v>
      </c>
      <c r="CU28">
        <v>3.3022756576538086</v>
      </c>
      <c r="CV28">
        <v>1.8096486532673559</v>
      </c>
      <c r="CW28">
        <v>2.1044144630432129</v>
      </c>
      <c r="CX28">
        <v>2.2630472183227539</v>
      </c>
      <c r="CY28">
        <v>0.82861977815628052</v>
      </c>
      <c r="CZ28">
        <v>1.5055878162384033</v>
      </c>
      <c r="DA28">
        <v>1.5055878162384033</v>
      </c>
      <c r="DB28">
        <v>1.4148466972570564</v>
      </c>
      <c r="DC28">
        <v>1.0029187202453613</v>
      </c>
      <c r="DD28">
        <v>0.99083274602890015</v>
      </c>
      <c r="DE28">
        <v>0.93091724475680249</v>
      </c>
      <c r="DF28">
        <v>1.4115661382675171</v>
      </c>
      <c r="DG28">
        <v>0.49106186628341675</v>
      </c>
      <c r="DH28">
        <v>1.1414971399929192</v>
      </c>
      <c r="DI28">
        <v>96.592417398256941</v>
      </c>
      <c r="DJ28">
        <v>80.115156037091495</v>
      </c>
      <c r="DK28">
        <v>5.1759590487334244E-2</v>
      </c>
      <c r="DL28">
        <v>176.75933302583576</v>
      </c>
      <c r="DM28">
        <v>1.7646113098993339</v>
      </c>
      <c r="DN28">
        <v>111.67578396093683</v>
      </c>
      <c r="DO28">
        <v>85.499004097682445</v>
      </c>
      <c r="DP28">
        <v>5.7227227704076915</v>
      </c>
      <c r="DQ28">
        <v>0.71901561197555774</v>
      </c>
      <c r="DR28">
        <v>203.61652644100252</v>
      </c>
      <c r="DS28">
        <v>29.215865939472693</v>
      </c>
      <c r="DT28">
        <v>129.88565231889453</v>
      </c>
      <c r="DU28">
        <v>73.789725276384161</v>
      </c>
      <c r="DV28">
        <v>58.297096305944002</v>
      </c>
      <c r="DW28">
        <v>0.1497971682526911</v>
      </c>
      <c r="DX28">
        <v>262.1222710694754</v>
      </c>
      <c r="DY28">
        <v>2.4415630377424331</v>
      </c>
      <c r="DZ28">
        <v>4.1789817591766347</v>
      </c>
      <c r="EA28">
        <f t="shared" si="51"/>
        <v>3.4145175217455859</v>
      </c>
      <c r="EB28">
        <v>1.3712151420618077</v>
      </c>
      <c r="EC28">
        <v>1.3007048827112644</v>
      </c>
      <c r="ED28">
        <v>0.48944073278099542</v>
      </c>
      <c r="EE28">
        <v>-0.83637705866416312</v>
      </c>
      <c r="EF28">
        <v>0.82941454614156096</v>
      </c>
      <c r="EG28">
        <v>0.76560021398720801</v>
      </c>
      <c r="EH28">
        <v>0.56811298214229267</v>
      </c>
      <c r="EI28">
        <v>54.646289813810654</v>
      </c>
      <c r="EJ28">
        <v>54.846129591202242</v>
      </c>
      <c r="EK28">
        <v>49.551551567500489</v>
      </c>
      <c r="EL28">
        <v>45.324427664241966</v>
      </c>
      <c r="EM28">
        <v>41.990208551394581</v>
      </c>
      <c r="EN28">
        <v>28.150879730790301</v>
      </c>
      <c r="EO28">
        <v>46.511139908365379</v>
      </c>
      <c r="EP28">
        <v>53.038774566404037</v>
      </c>
      <c r="EQ28">
        <v>106.8583921812813</v>
      </c>
      <c r="ER28">
        <v>170.3142847866545</v>
      </c>
      <c r="ES28">
        <v>7.3084777065118836</v>
      </c>
      <c r="ET28">
        <v>277.17267696793579</v>
      </c>
      <c r="EU28">
        <v>1.1403456176498614</v>
      </c>
      <c r="EV28">
        <v>16.780564526476009</v>
      </c>
      <c r="EW28">
        <v>19.135643219457641</v>
      </c>
      <c r="EX28">
        <f t="shared" si="52"/>
        <v>2.6367958726889058</v>
      </c>
      <c r="EY28">
        <v>65.164644052571447</v>
      </c>
      <c r="EZ28">
        <v>32.460229531278408</v>
      </c>
      <c r="FA28">
        <f t="shared" si="53"/>
        <v>2.0075225897518481</v>
      </c>
      <c r="FB28">
        <v>97.624873583849848</v>
      </c>
      <c r="FC28">
        <v>66.750041931272392</v>
      </c>
      <c r="FD28">
        <v>33.249958068727608</v>
      </c>
      <c r="FE28">
        <f t="shared" si="54"/>
        <v>96.816985413997386</v>
      </c>
      <c r="FF28">
        <f t="shared" si="55"/>
        <v>83.37451241052915</v>
      </c>
      <c r="FG28">
        <f t="shared" si="56"/>
        <v>20.750950709980124</v>
      </c>
      <c r="FH28">
        <f t="shared" si="57"/>
        <v>18.209868357957703</v>
      </c>
      <c r="FI28">
        <f t="shared" si="58"/>
        <v>11.709278821298284</v>
      </c>
      <c r="FJ28">
        <f t="shared" si="59"/>
        <v>11.709278821298284</v>
      </c>
      <c r="FK28">
        <f t="shared" si="60"/>
        <v>-18.209868357957703</v>
      </c>
      <c r="FL28">
        <f t="shared" si="61"/>
        <v>-16.306013454382686</v>
      </c>
      <c r="FM28">
        <f t="shared" si="62"/>
        <v>13.695222470568726</v>
      </c>
      <c r="FN28">
        <f t="shared" si="63"/>
        <v>36.072692616099097</v>
      </c>
      <c r="FO28">
        <v>73.556150526933266</v>
      </c>
      <c r="FP28">
        <v>26.53802363623398</v>
      </c>
      <c r="FQ28">
        <v>1.401129783010894</v>
      </c>
      <c r="FR28">
        <v>1.303365701713558</v>
      </c>
      <c r="FS28">
        <v>1.2255031923600772</v>
      </c>
      <c r="FT28">
        <v>1.5741810069616438</v>
      </c>
      <c r="FU28">
        <v>1.3884427454920585</v>
      </c>
      <c r="FV28">
        <v>1.1545026615004903</v>
      </c>
      <c r="FW28">
        <v>49.69060161544094</v>
      </c>
      <c r="FX28">
        <v>61.446996381377453</v>
      </c>
      <c r="FY28">
        <v>17.44433469037315</v>
      </c>
      <c r="FZ28">
        <v>43.531078506030397</v>
      </c>
      <c r="GA28">
        <v>59.132916986287235</v>
      </c>
      <c r="GB28">
        <f t="shared" si="64"/>
        <v>158.23009559164731</v>
      </c>
      <c r="GC28">
        <f t="shared" si="65"/>
        <v>128.67672774193545</v>
      </c>
      <c r="GD28">
        <f t="shared" si="66"/>
        <v>81.855044355300876</v>
      </c>
      <c r="GE28">
        <f t="shared" si="67"/>
        <v>1.7498626340263936</v>
      </c>
      <c r="GF28">
        <f t="shared" si="68"/>
        <v>2.16174572127249</v>
      </c>
      <c r="GG28">
        <f t="shared" si="69"/>
        <v>2.7647009859279379</v>
      </c>
      <c r="GH28">
        <f t="shared" si="70"/>
        <v>63.344534194293537</v>
      </c>
      <c r="GI28">
        <f t="shared" si="71"/>
        <v>75.637681159420282</v>
      </c>
      <c r="GJ28">
        <f t="shared" si="72"/>
        <v>75.637681159420282</v>
      </c>
      <c r="GK28">
        <f t="shared" si="73"/>
        <v>58.351633399202683</v>
      </c>
      <c r="GL28">
        <f t="shared" si="74"/>
        <v>37.965622961166495</v>
      </c>
      <c r="GM28">
        <f t="shared" si="31"/>
        <v>62.034377038833512</v>
      </c>
      <c r="GN28">
        <f t="shared" si="75"/>
        <v>64.190702300072772</v>
      </c>
      <c r="GO28">
        <f t="shared" si="76"/>
        <v>38.095238095238095</v>
      </c>
      <c r="GP28">
        <f t="shared" si="77"/>
        <v>43.188479826618156</v>
      </c>
      <c r="GQ28">
        <f t="shared" si="78"/>
        <v>1.0695336854632722</v>
      </c>
      <c r="GR28">
        <v>29.500210000495063</v>
      </c>
      <c r="GS28">
        <f t="shared" si="79"/>
        <v>112.51715965602986</v>
      </c>
      <c r="GT28" s="23">
        <f t="shared" si="80"/>
        <v>242.81504285648504</v>
      </c>
      <c r="GU28">
        <v>43.1</v>
      </c>
      <c r="GV28">
        <v>55.9</v>
      </c>
      <c r="GW28">
        <v>9.4400000000000005E-3</v>
      </c>
      <c r="GX28">
        <v>99.009439999999998</v>
      </c>
      <c r="GY28">
        <v>0.43945000000000001</v>
      </c>
      <c r="GZ28">
        <v>49.6</v>
      </c>
      <c r="HA28">
        <v>87</v>
      </c>
      <c r="HB28">
        <v>2.141</v>
      </c>
      <c r="HC28">
        <v>0.26900000000000002</v>
      </c>
      <c r="HD28">
        <v>139.01000000000002</v>
      </c>
      <c r="HE28">
        <v>17.419999999999998</v>
      </c>
      <c r="HF28">
        <v>69.8</v>
      </c>
      <c r="HG28">
        <v>108.3</v>
      </c>
      <c r="HH28">
        <v>47.09</v>
      </c>
      <c r="HI28">
        <v>0.121</v>
      </c>
      <c r="HJ28">
        <v>225.31100000000001</v>
      </c>
      <c r="HK28">
        <v>56.4</v>
      </c>
      <c r="HL28">
        <v>65.099999999999994</v>
      </c>
      <c r="HM28">
        <v>139.6</v>
      </c>
      <c r="HN28">
        <v>146.7363465703971</v>
      </c>
      <c r="HO28">
        <v>18.100000000000001</v>
      </c>
      <c r="HP28">
        <v>295.3</v>
      </c>
      <c r="HQ28">
        <v>-6.7999999999999972</v>
      </c>
      <c r="HR28">
        <v>21.900000000000006</v>
      </c>
      <c r="HS28">
        <v>15.099999999999994</v>
      </c>
      <c r="HT28">
        <v>156.29</v>
      </c>
      <c r="HU28">
        <v>52.925838130714517</v>
      </c>
      <c r="HV28">
        <v>1.1933568162918091</v>
      </c>
      <c r="HW28">
        <v>0.98978750216960909</v>
      </c>
      <c r="HX28">
        <v>6.3946696625120014E-4</v>
      </c>
      <c r="HY28">
        <v>2.1837837854276696</v>
      </c>
      <c r="HZ28">
        <v>2.0438434035778046E-2</v>
      </c>
      <c r="IA28">
        <v>1.3797051734924315</v>
      </c>
      <c r="IB28">
        <v>1.0563025760650635</v>
      </c>
      <c r="IC28">
        <v>7.0701721830368047E-2</v>
      </c>
      <c r="ID28">
        <v>8.8831215190887467E-3</v>
      </c>
      <c r="IE28">
        <v>2.5155925929069518</v>
      </c>
      <c r="IF28">
        <v>0.36658899946212764</v>
      </c>
      <c r="IG28">
        <v>1.5796069583892822</v>
      </c>
      <c r="IH28">
        <v>0.89739521974325165</v>
      </c>
      <c r="II28">
        <v>0.70898130266666415</v>
      </c>
      <c r="IJ28">
        <v>1.821761257648468E-3</v>
      </c>
      <c r="IK28">
        <v>3.1878052420568466</v>
      </c>
      <c r="IL28">
        <v>0.56564615821838371</v>
      </c>
      <c r="IM28">
        <v>0.64503211766481394</v>
      </c>
      <c r="IN28">
        <v>1.2995604736804962</v>
      </c>
      <c r="IO28">
        <v>2.0712805807185948</v>
      </c>
      <c r="IP28">
        <v>8.8882197797298432E-2</v>
      </c>
      <c r="IQ28">
        <v>3.3708410543990905</v>
      </c>
      <c r="IR28">
        <v>0.81405901527404778</v>
      </c>
      <c r="IS28">
        <v>0.41127045840024956</v>
      </c>
      <c r="IT28">
        <v>1.2253294736742975</v>
      </c>
      <c r="IU28">
        <v>66.435928683980322</v>
      </c>
      <c r="IV28">
        <v>0.61904825678973174</v>
      </c>
      <c r="IW28">
        <v>0.85524846149213873</v>
      </c>
      <c r="IX28">
        <v>25.371960519348818</v>
      </c>
      <c r="IY28">
        <f t="shared" si="81"/>
        <v>1.1870572689714209</v>
      </c>
      <c r="IZ28">
        <f t="shared" si="82"/>
        <v>35.215462545238111</v>
      </c>
      <c r="JA28">
        <f t="shared" si="83"/>
        <v>0.18303581234224398</v>
      </c>
      <c r="JB28">
        <f t="shared" si="84"/>
        <v>5.4299745786997127</v>
      </c>
      <c r="JC28">
        <f t="shared" si="85"/>
        <v>1.004021456629177</v>
      </c>
      <c r="JD28">
        <f t="shared" si="86"/>
        <v>57.310307450456186</v>
      </c>
      <c r="JE28">
        <f t="shared" si="44"/>
        <v>87.60424927619205</v>
      </c>
    </row>
    <row r="29" spans="1:265" x14ac:dyDescent="0.2">
      <c r="A29" s="6">
        <v>2016</v>
      </c>
      <c r="B29">
        <v>128</v>
      </c>
      <c r="C29">
        <v>1</v>
      </c>
      <c r="D29">
        <v>1311</v>
      </c>
      <c r="E29">
        <v>2015</v>
      </c>
      <c r="F29" t="s">
        <v>122</v>
      </c>
      <c r="G29">
        <v>3</v>
      </c>
      <c r="H29">
        <v>32.5</v>
      </c>
      <c r="I29">
        <v>306</v>
      </c>
      <c r="J29">
        <v>0</v>
      </c>
      <c r="K29">
        <v>0</v>
      </c>
      <c r="L29">
        <v>13.3</v>
      </c>
      <c r="M29">
        <v>13.1</v>
      </c>
      <c r="N29" s="2">
        <v>11.5</v>
      </c>
      <c r="O29">
        <f t="shared" si="45"/>
        <v>0.20000000000000107</v>
      </c>
      <c r="P29" s="2">
        <f t="shared" si="45"/>
        <v>1.5999999999999996</v>
      </c>
      <c r="Q29" s="2">
        <f t="shared" si="46"/>
        <v>1.8000000000000007</v>
      </c>
      <c r="R29" s="2"/>
      <c r="S29">
        <v>5.548</v>
      </c>
      <c r="T29">
        <v>5.766</v>
      </c>
      <c r="U29">
        <v>4.9040000000000008</v>
      </c>
      <c r="V29">
        <v>4.9340000000000002</v>
      </c>
      <c r="W29">
        <v>5.3160000000000007</v>
      </c>
      <c r="X29">
        <v>7.6739999999999995</v>
      </c>
      <c r="Y29">
        <v>17.600000000000001</v>
      </c>
      <c r="Z29">
        <v>41.2</v>
      </c>
      <c r="AA29">
        <v>733.6</v>
      </c>
      <c r="AB29">
        <v>0</v>
      </c>
      <c r="AC29">
        <v>62</v>
      </c>
      <c r="AD29">
        <v>65.8</v>
      </c>
      <c r="AE29">
        <v>56.6</v>
      </c>
      <c r="AF29">
        <v>57.6</v>
      </c>
      <c r="AG29">
        <v>48.8</v>
      </c>
      <c r="AH29">
        <v>247.62994691462384</v>
      </c>
      <c r="AI29">
        <v>15556.6085250705</v>
      </c>
      <c r="AJ29">
        <v>313.23681678808151</v>
      </c>
      <c r="AK29">
        <v>0</v>
      </c>
      <c r="AL29">
        <v>525.29999999999995</v>
      </c>
      <c r="AM29">
        <v>525.29999999999995</v>
      </c>
      <c r="AN29">
        <v>15751.969443588063</v>
      </c>
      <c r="AO29">
        <f>AN29/$AN$15</f>
        <v>1.0518874754578809</v>
      </c>
      <c r="AP29">
        <v>3593.3008373953253</v>
      </c>
      <c r="AQ29">
        <v>4925.3711707089242</v>
      </c>
      <c r="AR29">
        <v>1.7481367460646366</v>
      </c>
      <c r="AS29">
        <v>8520.4201448503154</v>
      </c>
      <c r="AT29">
        <v>17.798622844209248</v>
      </c>
      <c r="AU29">
        <v>4662.2461665975961</v>
      </c>
      <c r="AV29">
        <v>8188.174271085385</v>
      </c>
      <c r="AW29">
        <v>359.7783511356497</v>
      </c>
      <c r="AX29">
        <v>2.5901367592208868</v>
      </c>
      <c r="AY29">
        <v>13212.788925577852</v>
      </c>
      <c r="AZ29">
        <v>966.98439010913091</v>
      </c>
      <c r="BA29">
        <v>5180.2735184417734</v>
      </c>
      <c r="BB29">
        <v>8381.8523978721823</v>
      </c>
      <c r="BC29">
        <v>2646.1856202400936</v>
      </c>
      <c r="BD29">
        <v>3.9064357680052724</v>
      </c>
      <c r="BE29">
        <v>16212.217972322052</v>
      </c>
      <c r="BF29">
        <v>335.16919862339546</v>
      </c>
      <c r="BG29">
        <v>272.67536788583641</v>
      </c>
      <c r="BH29">
        <f t="shared" si="47"/>
        <v>307.67191309886948</v>
      </c>
      <c r="BI29">
        <v>76.353237800162205</v>
      </c>
      <c r="BJ29">
        <v>47.093395622197932</v>
      </c>
      <c r="BK29">
        <v>233.05736431260434</v>
      </c>
      <c r="BL29">
        <v>17.607102435163391</v>
      </c>
      <c r="BM29">
        <v>1.3707093821510297</v>
      </c>
      <c r="BN29">
        <v>1.7562724014336919</v>
      </c>
      <c r="BO29">
        <v>1.6180327868852462</v>
      </c>
      <c r="BP29">
        <v>42.172812799226719</v>
      </c>
      <c r="BQ29">
        <v>35.285859729222125</v>
      </c>
      <c r="BR29">
        <v>31.952898285019852</v>
      </c>
      <c r="BS29">
        <v>57.806670175599095</v>
      </c>
      <c r="BT29">
        <v>61.971581603293345</v>
      </c>
      <c r="BU29">
        <v>51.700837061171477</v>
      </c>
      <c r="BV29">
        <v>5022.7932034811438</v>
      </c>
      <c r="BW29">
        <v>5014.5047658516378</v>
      </c>
      <c r="BX29">
        <v>11226.688769167013</v>
      </c>
      <c r="BY29">
        <v>13638.068782327329</v>
      </c>
      <c r="BZ29">
        <v>1189.3907998342313</v>
      </c>
      <c r="CA29">
        <v>25569.8300870286</v>
      </c>
      <c r="CB29">
        <v>0.9983498349834985</v>
      </c>
      <c r="CC29">
        <v>19.64343598055105</v>
      </c>
      <c r="CD29">
        <v>19.611021069692057</v>
      </c>
      <c r="CE29">
        <v>-360.54703688354766</v>
      </c>
      <c r="CF29">
        <v>3173.6695052337473</v>
      </c>
      <c r="CG29">
        <v>1623.7316685159676</v>
      </c>
      <c r="CH29">
        <f t="shared" si="48"/>
        <v>157.48031496062958</v>
      </c>
      <c r="CI29">
        <f t="shared" si="49"/>
        <v>3367.3476320205446</v>
      </c>
      <c r="CJ29">
        <f t="shared" si="50"/>
        <v>3524.8279469811741</v>
      </c>
      <c r="CK29">
        <v>12357.041161450748</v>
      </c>
      <c r="CL29">
        <v>48.326645579547247</v>
      </c>
      <c r="CM29">
        <v>3.1125359535217285</v>
      </c>
      <c r="CN29">
        <v>1.7706537246704102</v>
      </c>
      <c r="CO29">
        <v>7.7141652110000001</v>
      </c>
      <c r="CP29">
        <v>2.337782636777848</v>
      </c>
      <c r="CQ29">
        <v>5.2706389427185059</v>
      </c>
      <c r="CR29">
        <v>2.3879494667053223</v>
      </c>
      <c r="CS29">
        <v>1.0903780460357666</v>
      </c>
      <c r="CT29">
        <v>2.846376895904541</v>
      </c>
      <c r="CU29">
        <v>2.846376895904541</v>
      </c>
      <c r="CV29">
        <v>1.5963965760777052</v>
      </c>
      <c r="CW29">
        <v>2.2141702175140381</v>
      </c>
      <c r="CX29">
        <v>2.3025407791137695</v>
      </c>
      <c r="CY29">
        <v>0.76019459962844849</v>
      </c>
      <c r="CZ29">
        <v>1.5073660612106323</v>
      </c>
      <c r="DA29">
        <v>1.5073660612106323</v>
      </c>
      <c r="DB29">
        <v>1.3751535300902371</v>
      </c>
      <c r="DC29">
        <v>1.4197344779968262</v>
      </c>
      <c r="DD29">
        <v>0.52835994958877563</v>
      </c>
      <c r="DE29">
        <v>0.93096016845213792</v>
      </c>
      <c r="DF29">
        <v>1.258488655090332</v>
      </c>
      <c r="DG29">
        <v>0.56424170732498169</v>
      </c>
      <c r="DH29">
        <v>1.0799819480072681</v>
      </c>
      <c r="DI29">
        <v>111.84278048212684</v>
      </c>
      <c r="DJ29">
        <v>87.211268088000153</v>
      </c>
      <c r="DK29">
        <v>0.13485415670562562</v>
      </c>
      <c r="DL29">
        <v>199.18890272683262</v>
      </c>
      <c r="DM29">
        <v>0.93810114689448476</v>
      </c>
      <c r="DN29">
        <v>111.33208247175662</v>
      </c>
      <c r="DO29">
        <v>89.282054623064184</v>
      </c>
      <c r="DP29">
        <v>10.240647863191446</v>
      </c>
      <c r="DQ29">
        <v>7.3725054286793948E-2</v>
      </c>
      <c r="DR29">
        <v>210.92851001229906</v>
      </c>
      <c r="DS29">
        <v>21.410680373806137</v>
      </c>
      <c r="DT29">
        <v>119.27791023175348</v>
      </c>
      <c r="DU29">
        <v>63.718389277451948</v>
      </c>
      <c r="DV29">
        <v>39.88770395613524</v>
      </c>
      <c r="DW29">
        <v>5.8884286969904387E-2</v>
      </c>
      <c r="DX29">
        <v>222.94288775231055</v>
      </c>
      <c r="DY29">
        <v>0.83854337753331676</v>
      </c>
      <c r="DZ29">
        <v>1.0922161581828633</v>
      </c>
      <c r="EA29">
        <f t="shared" si="51"/>
        <v>0.95015940101911722</v>
      </c>
      <c r="EB29">
        <v>-3.6478429312158563E-2</v>
      </c>
      <c r="EC29">
        <v>0.72234797818153273</v>
      </c>
      <c r="ED29">
        <v>0.14791332393314502</v>
      </c>
      <c r="EE29">
        <v>-2.3239695768738398</v>
      </c>
      <c r="EF29">
        <v>0.77976663055097284</v>
      </c>
      <c r="EG29">
        <v>0.80194363242701205</v>
      </c>
      <c r="EH29">
        <v>0.53420108680349099</v>
      </c>
      <c r="EI29">
        <v>56.149102159324549</v>
      </c>
      <c r="EJ29">
        <v>52.781903435085631</v>
      </c>
      <c r="EK29">
        <v>53.501554337212667</v>
      </c>
      <c r="EL29">
        <v>43.783196199238851</v>
      </c>
      <c r="EM29">
        <v>42.328111367144359</v>
      </c>
      <c r="EN29">
        <v>28.580588472615037</v>
      </c>
      <c r="EO29">
        <v>71.310326868303079</v>
      </c>
      <c r="EP29">
        <v>26.494634852980465</v>
      </c>
      <c r="EQ29">
        <v>104.51600067703447</v>
      </c>
      <c r="ER29">
        <v>171.6335483990056</v>
      </c>
      <c r="ES29">
        <v>6.7110389557509222</v>
      </c>
      <c r="ET29">
        <v>276.14954907604005</v>
      </c>
      <c r="EU29">
        <v>0.37153994402397189</v>
      </c>
      <c r="EV29">
        <v>25.823082857422008</v>
      </c>
      <c r="EW29">
        <v>9.5943067593729623</v>
      </c>
      <c r="EX29">
        <f t="shared" si="52"/>
        <v>2.4302190527578893</v>
      </c>
      <c r="EY29">
        <v>40.021755603453542</v>
      </c>
      <c r="EZ29">
        <v>62.787419770083716</v>
      </c>
      <c r="FA29">
        <f t="shared" si="53"/>
        <v>0.63741679065656853</v>
      </c>
      <c r="FB29">
        <v>102.80917537353727</v>
      </c>
      <c r="FC29">
        <v>38.928194354290099</v>
      </c>
      <c r="FD29">
        <v>61.071805645709887</v>
      </c>
      <c r="FE29">
        <f t="shared" si="54"/>
        <v>78.480298832170945</v>
      </c>
      <c r="FF29">
        <f t="shared" si="55"/>
        <v>47.967583363450402</v>
      </c>
      <c r="FG29">
        <f t="shared" si="56"/>
        <v>37.22375442447148</v>
      </c>
      <c r="FH29">
        <f t="shared" si="57"/>
        <v>7.9458277599968596</v>
      </c>
      <c r="FI29">
        <f t="shared" si="58"/>
        <v>25.563665345612236</v>
      </c>
      <c r="FJ29">
        <f t="shared" si="59"/>
        <v>25.563665345612236</v>
      </c>
      <c r="FK29">
        <f t="shared" si="60"/>
        <v>-7.9458277599968596</v>
      </c>
      <c r="FL29">
        <f t="shared" si="61"/>
        <v>-7.1370512287081338</v>
      </c>
      <c r="FM29">
        <f t="shared" si="62"/>
        <v>28.632478781473282</v>
      </c>
      <c r="FN29">
        <f t="shared" si="63"/>
        <v>40.714629521680934</v>
      </c>
      <c r="FO29">
        <v>65.221039063740989</v>
      </c>
      <c r="FP29">
        <v>23.61801396452103</v>
      </c>
      <c r="FQ29">
        <v>1.5191329565265286</v>
      </c>
      <c r="FR29">
        <v>1.2201966675394842</v>
      </c>
      <c r="FS29">
        <v>1.1337413109376659</v>
      </c>
      <c r="FT29">
        <v>1.5388927129348493</v>
      </c>
      <c r="FU29">
        <v>1.3083108801606751</v>
      </c>
      <c r="FV29">
        <v>1.2129341295263467</v>
      </c>
      <c r="FW29">
        <v>53.336563973672348</v>
      </c>
      <c r="FX29">
        <v>62.152391330447145</v>
      </c>
      <c r="FY29">
        <v>23.614370775734365</v>
      </c>
      <c r="FZ29">
        <v>49.38653286944885</v>
      </c>
      <c r="GA29">
        <v>70.210820522531577</v>
      </c>
      <c r="GB29">
        <f t="shared" si="64"/>
        <v>154.39842782608696</v>
      </c>
      <c r="GC29">
        <f t="shared" si="65"/>
        <v>105.18535111111115</v>
      </c>
      <c r="GD29">
        <f t="shared" si="66"/>
        <v>95.245936</v>
      </c>
      <c r="GE29">
        <f t="shared" si="67"/>
        <v>2.0159116885747448</v>
      </c>
      <c r="GF29">
        <f t="shared" si="68"/>
        <v>2.2702300667160809</v>
      </c>
      <c r="GG29">
        <f t="shared" si="69"/>
        <v>2.4174687926986924</v>
      </c>
      <c r="GH29">
        <f t="shared" si="70"/>
        <v>71.599861107218473</v>
      </c>
      <c r="GI29">
        <f t="shared" si="71"/>
        <v>71.605779716466728</v>
      </c>
      <c r="GJ29">
        <f t="shared" si="72"/>
        <v>71.605779716466728</v>
      </c>
      <c r="GK29">
        <f t="shared" si="73"/>
        <v>35.948088560731357</v>
      </c>
      <c r="GL29">
        <f t="shared" si="74"/>
        <v>70.324792630683788</v>
      </c>
      <c r="GM29">
        <f t="shared" si="31"/>
        <v>29.675207369316208</v>
      </c>
      <c r="GN29">
        <f t="shared" si="75"/>
        <v>40.21497632734409</v>
      </c>
      <c r="GO29">
        <f t="shared" si="76"/>
        <v>13.53383458646617</v>
      </c>
      <c r="GP29">
        <f t="shared" si="77"/>
        <v>38.000169356236917</v>
      </c>
      <c r="GQ29">
        <f t="shared" si="78"/>
        <v>1.2747363416355846</v>
      </c>
      <c r="GR29">
        <v>33.633520588405887</v>
      </c>
      <c r="GS29">
        <f t="shared" si="79"/>
        <v>132.12788925577851</v>
      </c>
      <c r="GT29" s="23">
        <f t="shared" si="80"/>
        <v>255.69830087028603</v>
      </c>
      <c r="GU29">
        <v>43.7</v>
      </c>
      <c r="GV29">
        <v>59.9</v>
      </c>
      <c r="GW29">
        <v>2.1260000000000001E-2</v>
      </c>
      <c r="GX29">
        <v>103.62126000000001</v>
      </c>
      <c r="GY29">
        <v>0.22332999999999997</v>
      </c>
      <c r="GZ29">
        <v>55.8</v>
      </c>
      <c r="HA29">
        <v>98</v>
      </c>
      <c r="HB29">
        <v>4.306</v>
      </c>
      <c r="HC29">
        <v>3.1E-2</v>
      </c>
      <c r="HD29">
        <v>158.137</v>
      </c>
      <c r="HE29">
        <v>12.319999999999999</v>
      </c>
      <c r="HF29">
        <v>61</v>
      </c>
      <c r="HG29">
        <v>98.7</v>
      </c>
      <c r="HH29">
        <v>31.160000000000004</v>
      </c>
      <c r="HI29">
        <v>4.5999999999999999E-2</v>
      </c>
      <c r="HJ29">
        <v>190.90600000000001</v>
      </c>
      <c r="HK29">
        <v>60.6</v>
      </c>
      <c r="HL29">
        <v>60.5</v>
      </c>
      <c r="HM29">
        <v>135.44999999999999</v>
      </c>
      <c r="HN29">
        <v>164.54329985877922</v>
      </c>
      <c r="HO29">
        <v>14.35</v>
      </c>
      <c r="HP29">
        <v>308.5</v>
      </c>
      <c r="HQ29">
        <v>-4.8000000000000043</v>
      </c>
      <c r="HR29">
        <v>37.5</v>
      </c>
      <c r="HS29">
        <v>32.700000000000017</v>
      </c>
      <c r="HT29">
        <v>150.363</v>
      </c>
      <c r="HU29">
        <v>48.740032414910864</v>
      </c>
      <c r="HV29">
        <v>1.3601782116889956</v>
      </c>
      <c r="HW29">
        <v>1.0606215810775756</v>
      </c>
      <c r="HX29">
        <v>1.6400315238586001E-3</v>
      </c>
      <c r="HY29">
        <v>2.4224398242904295</v>
      </c>
      <c r="HZ29">
        <v>1.1770917950773237E-2</v>
      </c>
      <c r="IA29">
        <v>1.3324758024215697</v>
      </c>
      <c r="IB29">
        <v>1.0685704851150513</v>
      </c>
      <c r="IC29">
        <v>0.12256498913764953</v>
      </c>
      <c r="ID29">
        <v>8.8237683773040765E-4</v>
      </c>
      <c r="IE29">
        <v>2.5244936535120006</v>
      </c>
      <c r="IF29">
        <v>0.27278577079772948</v>
      </c>
      <c r="IG29">
        <v>1.4045498752593994</v>
      </c>
      <c r="IH29">
        <v>0.75031206983327869</v>
      </c>
      <c r="II29">
        <v>0.46969526467323308</v>
      </c>
      <c r="IJ29">
        <v>6.9338838815689082E-4</v>
      </c>
      <c r="IK29">
        <v>2.6252505981540684</v>
      </c>
      <c r="IL29">
        <v>0.86035909366607677</v>
      </c>
      <c r="IM29">
        <v>0.31965776950120922</v>
      </c>
      <c r="IN29">
        <v>1.2609855481684207</v>
      </c>
      <c r="IO29">
        <v>2.0707587614340026</v>
      </c>
      <c r="IP29">
        <v>8.0968685001134869E-2</v>
      </c>
      <c r="IQ29">
        <v>3.3317443096024224</v>
      </c>
      <c r="IR29">
        <v>0.47211670875549294</v>
      </c>
      <c r="IS29">
        <v>0.74891271561384198</v>
      </c>
      <c r="IT29">
        <v>1.2210294243693351</v>
      </c>
      <c r="IU29">
        <v>38.665465330562569</v>
      </c>
      <c r="IV29">
        <v>1.9369034077597782</v>
      </c>
      <c r="IW29">
        <v>0.80725065609042179</v>
      </c>
      <c r="IX29">
        <v>24.229069852804855</v>
      </c>
      <c r="IY29">
        <f t="shared" si="81"/>
        <v>0.90930448531199293</v>
      </c>
      <c r="IZ29">
        <f t="shared" si="82"/>
        <v>27.292144919142981</v>
      </c>
      <c r="JA29">
        <f t="shared" si="83"/>
        <v>0.70649371144835404</v>
      </c>
      <c r="JB29">
        <f t="shared" si="84"/>
        <v>21.204919879720904</v>
      </c>
      <c r="JC29">
        <f t="shared" si="85"/>
        <v>0.20281077386363888</v>
      </c>
      <c r="JD29">
        <f t="shared" si="86"/>
        <v>43.911657033497164</v>
      </c>
      <c r="JE29">
        <f t="shared" si="44"/>
        <v>92.594140285877259</v>
      </c>
    </row>
    <row r="30" spans="1:265" x14ac:dyDescent="0.2">
      <c r="A30" s="6">
        <v>2016</v>
      </c>
      <c r="B30">
        <v>129</v>
      </c>
      <c r="C30">
        <v>1</v>
      </c>
      <c r="D30" t="s">
        <v>113</v>
      </c>
      <c r="E30">
        <v>1946</v>
      </c>
      <c r="F30" t="s">
        <v>120</v>
      </c>
      <c r="G30">
        <v>2</v>
      </c>
      <c r="H30">
        <v>33.5</v>
      </c>
      <c r="I30">
        <v>304.60000000000002</v>
      </c>
      <c r="J30">
        <v>5</v>
      </c>
      <c r="K30">
        <v>2</v>
      </c>
      <c r="L30">
        <v>11.8</v>
      </c>
      <c r="M30">
        <v>11.5</v>
      </c>
      <c r="N30" s="2">
        <v>7.3</v>
      </c>
      <c r="O30">
        <f t="shared" si="45"/>
        <v>0.30000000000000071</v>
      </c>
      <c r="P30" s="2">
        <f t="shared" si="45"/>
        <v>4.2</v>
      </c>
      <c r="Q30" s="2">
        <f t="shared" si="46"/>
        <v>4.5000000000000009</v>
      </c>
      <c r="R30" s="2"/>
      <c r="S30">
        <v>5.8659999999999997</v>
      </c>
      <c r="T30">
        <v>5.3179999999999996</v>
      </c>
      <c r="U30">
        <v>4.8160000000000007</v>
      </c>
      <c r="V30">
        <v>4.5540000000000003</v>
      </c>
      <c r="W30">
        <v>4.8639999999999999</v>
      </c>
      <c r="X30">
        <v>4.5199999999999996</v>
      </c>
      <c r="Y30">
        <v>18</v>
      </c>
      <c r="Z30">
        <v>45.6</v>
      </c>
      <c r="AA30">
        <v>827.2</v>
      </c>
      <c r="AB30">
        <v>0</v>
      </c>
      <c r="AC30">
        <v>61</v>
      </c>
      <c r="AD30">
        <v>59</v>
      </c>
      <c r="AE30">
        <v>48.6</v>
      </c>
      <c r="AF30">
        <v>50.2</v>
      </c>
      <c r="AG30">
        <v>42.2</v>
      </c>
      <c r="AH30">
        <v>106.86251821678641</v>
      </c>
      <c r="AI30">
        <v>6713.3171194149563</v>
      </c>
      <c r="AJ30">
        <v>192.30697424331814</v>
      </c>
      <c r="AK30">
        <v>20</v>
      </c>
      <c r="AL30">
        <v>410.3</v>
      </c>
      <c r="AM30">
        <v>512.875</v>
      </c>
      <c r="AN30">
        <v>7434.598191839691</v>
      </c>
      <c r="AO30">
        <f>AN30/$AN$9</f>
        <v>0.78731878643561792</v>
      </c>
      <c r="AP30">
        <v>3237.6709490261092</v>
      </c>
      <c r="AQ30">
        <v>4342.7959662936873</v>
      </c>
      <c r="AR30">
        <v>0.96525763226965056</v>
      </c>
      <c r="AS30">
        <v>7581.4321729520652</v>
      </c>
      <c r="AT30">
        <v>28.492313769167016</v>
      </c>
      <c r="AU30">
        <v>3542.6386642246971</v>
      </c>
      <c r="AV30">
        <v>6968.3034102910315</v>
      </c>
      <c r="AW30">
        <v>169.02731173883404</v>
      </c>
      <c r="AX30">
        <v>6.3500127000254007</v>
      </c>
      <c r="AY30">
        <v>10686.319398954587</v>
      </c>
      <c r="AZ30">
        <v>876.72204849991829</v>
      </c>
      <c r="BA30">
        <v>4819.2241520049229</v>
      </c>
      <c r="BB30">
        <v>8390.4733200215996</v>
      </c>
      <c r="BC30">
        <v>1876.6718155445878</v>
      </c>
      <c r="BD30">
        <v>1.8837358248879175</v>
      </c>
      <c r="BE30">
        <v>15088.253023395999</v>
      </c>
      <c r="BF30">
        <v>282.26247509113836</v>
      </c>
      <c r="BG30">
        <v>314.4238303172437</v>
      </c>
      <c r="BH30">
        <f t="shared" si="47"/>
        <v>300.27283401775736</v>
      </c>
      <c r="BI30">
        <v>27.724337745326178</v>
      </c>
      <c r="BJ30">
        <v>91.184677698587549</v>
      </c>
      <c r="BK30">
        <v>238.68249490884946</v>
      </c>
      <c r="BL30">
        <v>101.58356498075487</v>
      </c>
      <c r="BM30">
        <v>1.3413333333333333</v>
      </c>
      <c r="BN30">
        <v>1.9669811320754718</v>
      </c>
      <c r="BO30">
        <v>1.7410423452768728</v>
      </c>
      <c r="BP30">
        <v>42.705268281328195</v>
      </c>
      <c r="BQ30">
        <v>33.151158335874406</v>
      </c>
      <c r="BR30">
        <v>31.940239499776311</v>
      </c>
      <c r="BS30">
        <v>57.281999854688216</v>
      </c>
      <c r="BT30">
        <v>65.20770295311145</v>
      </c>
      <c r="BU30">
        <v>55.609309487395564</v>
      </c>
      <c r="BV30">
        <v>3524.2175747509382</v>
      </c>
      <c r="BW30">
        <v>5310.8000952844013</v>
      </c>
      <c r="BX30">
        <v>9891.4671513553549</v>
      </c>
      <c r="BY30">
        <v>6436.8815513763557</v>
      </c>
      <c r="BZ30">
        <v>1056.4494813200151</v>
      </c>
      <c r="CA30">
        <v>16715.559746908966</v>
      </c>
      <c r="CB30">
        <v>1.5069444444444449</v>
      </c>
      <c r="CC30">
        <v>21.083455344070277</v>
      </c>
      <c r="CD30">
        <v>31.771595900439241</v>
      </c>
      <c r="CE30">
        <v>18.421089473758911</v>
      </c>
      <c r="CF30">
        <v>1657.5033150066301</v>
      </c>
      <c r="CG30">
        <v>619.4749231603746</v>
      </c>
      <c r="CH30">
        <f t="shared" si="48"/>
        <v>1295.0065772539847</v>
      </c>
      <c r="CI30">
        <f t="shared" si="49"/>
        <v>3079.6732247371983</v>
      </c>
      <c r="CJ30">
        <f t="shared" si="50"/>
        <v>4374.679801991183</v>
      </c>
      <c r="CK30">
        <v>6029.2403479543791</v>
      </c>
      <c r="CL30">
        <v>36.069628772493267</v>
      </c>
      <c r="CM30">
        <v>2.0994706153869629</v>
      </c>
      <c r="CN30">
        <v>0.82348597049713135</v>
      </c>
      <c r="CO30">
        <v>7.456283569</v>
      </c>
      <c r="CP30">
        <v>1.3692431150944362</v>
      </c>
      <c r="CQ30">
        <v>4.6075758934020996</v>
      </c>
      <c r="CR30">
        <v>2.1883814334869385</v>
      </c>
      <c r="CS30">
        <v>0.66193515062332153</v>
      </c>
      <c r="CT30">
        <v>3.3803284168243408</v>
      </c>
      <c r="CU30">
        <v>3.3803284168243408</v>
      </c>
      <c r="CV30">
        <v>1.2125823789767356</v>
      </c>
      <c r="CW30">
        <v>2.5133016109466553</v>
      </c>
      <c r="CX30">
        <v>1.7250927686691284</v>
      </c>
      <c r="CY30">
        <v>0.46412426233291626</v>
      </c>
      <c r="CZ30">
        <v>1.7867318391799927</v>
      </c>
      <c r="DA30">
        <v>1.7867318391799927</v>
      </c>
      <c r="DB30">
        <v>1.0315512317207527</v>
      </c>
      <c r="DC30">
        <v>1.1508562564849854</v>
      </c>
      <c r="DD30">
        <v>0.56739020347595215</v>
      </c>
      <c r="DE30">
        <v>0.76173124913087831</v>
      </c>
      <c r="DF30">
        <v>1.4512472152709961</v>
      </c>
      <c r="DG30">
        <v>0.44060397148132324</v>
      </c>
      <c r="DH30">
        <v>1.0096069955733236</v>
      </c>
      <c r="DI30">
        <v>67.973950197723369</v>
      </c>
      <c r="DJ30">
        <v>35.762315509743843</v>
      </c>
      <c r="DK30">
        <v>7.1972346233440398E-2</v>
      </c>
      <c r="DL30">
        <v>103.80823805370065</v>
      </c>
      <c r="DM30">
        <v>1.3128049807006266</v>
      </c>
      <c r="DN30">
        <v>77.526446783422955</v>
      </c>
      <c r="DO30">
        <v>46.125649674799988</v>
      </c>
      <c r="DP30">
        <v>5.7136782509020723</v>
      </c>
      <c r="DQ30">
        <v>0.21465128377091322</v>
      </c>
      <c r="DR30">
        <v>129.58042599289593</v>
      </c>
      <c r="DS30">
        <v>22.034669368472962</v>
      </c>
      <c r="DT30">
        <v>83.136087352193044</v>
      </c>
      <c r="DU30">
        <v>38.942222402790399</v>
      </c>
      <c r="DV30">
        <v>33.531092845252374</v>
      </c>
      <c r="DW30">
        <v>3.365730774931229E-2</v>
      </c>
      <c r="DX30">
        <v>155.64305990798513</v>
      </c>
      <c r="DY30">
        <v>2.3429261762904798</v>
      </c>
      <c r="DZ30">
        <v>1.8616167082206576</v>
      </c>
      <c r="EA30">
        <f t="shared" si="51"/>
        <v>2.0733928741713794</v>
      </c>
      <c r="EB30">
        <v>0.86840878051814419</v>
      </c>
      <c r="EC30">
        <v>0.40068861205500639</v>
      </c>
      <c r="ED30">
        <v>0.9421212877323768</v>
      </c>
      <c r="EE30">
        <v>-0.51310194800068487</v>
      </c>
      <c r="EF30">
        <v>0.5261179526232922</v>
      </c>
      <c r="EG30">
        <v>0.59496664155982937</v>
      </c>
      <c r="EH30">
        <v>0.46841538546092215</v>
      </c>
      <c r="EI30">
        <v>65.480304330529165</v>
      </c>
      <c r="EJ30">
        <v>59.828825371876185</v>
      </c>
      <c r="EK30">
        <v>53.414580387549812</v>
      </c>
      <c r="EL30">
        <v>34.450363651528093</v>
      </c>
      <c r="EM30">
        <v>35.596155299974683</v>
      </c>
      <c r="EN30">
        <v>25.020211261467562</v>
      </c>
      <c r="EO30">
        <v>40.558678451164589</v>
      </c>
      <c r="EP30">
        <v>30.132959466835224</v>
      </c>
      <c r="EQ30">
        <v>75.346396289389645</v>
      </c>
      <c r="ER30">
        <v>93.415064264641856</v>
      </c>
      <c r="ES30">
        <v>4.6547583713898266</v>
      </c>
      <c r="ET30">
        <v>168.76146055403149</v>
      </c>
      <c r="EU30">
        <v>0.74294727090571655</v>
      </c>
      <c r="EV30">
        <v>24.033140219344762</v>
      </c>
      <c r="EW30">
        <v>17.855355937256608</v>
      </c>
      <c r="EX30">
        <f t="shared" si="52"/>
        <v>2.7581880105259793</v>
      </c>
      <c r="EY30">
        <v>36.967768332258366</v>
      </c>
      <c r="EZ30">
        <v>15.992690207964763</v>
      </c>
      <c r="FA30">
        <f t="shared" si="53"/>
        <v>2.3115415762788607</v>
      </c>
      <c r="FB30">
        <v>52.960458540223129</v>
      </c>
      <c r="FC30">
        <v>69.802583571253606</v>
      </c>
      <c r="FD30">
        <v>30.197416428746397</v>
      </c>
      <c r="FE30">
        <f t="shared" si="54"/>
        <v>46.731913465593806</v>
      </c>
      <c r="FF30">
        <f t="shared" si="55"/>
        <v>42.577408901028456</v>
      </c>
      <c r="FG30">
        <f t="shared" si="56"/>
        <v>8.8092629359551751</v>
      </c>
      <c r="FH30">
        <f t="shared" si="57"/>
        <v>5.6096405687700894</v>
      </c>
      <c r="FI30">
        <f t="shared" si="58"/>
        <v>7.1834272720095882</v>
      </c>
      <c r="FJ30">
        <f t="shared" si="59"/>
        <v>7.1834272720095882</v>
      </c>
      <c r="FK30">
        <f t="shared" si="60"/>
        <v>-5.6096405687700894</v>
      </c>
      <c r="FL30">
        <f t="shared" si="61"/>
        <v>-7.2357766949401423</v>
      </c>
      <c r="FM30">
        <f t="shared" si="62"/>
        <v>15.5736067083173</v>
      </c>
      <c r="FN30">
        <f t="shared" si="63"/>
        <v>44.916941293792213</v>
      </c>
      <c r="FO30">
        <v>39.181034561135561</v>
      </c>
      <c r="FP30">
        <v>23.216814095177359</v>
      </c>
      <c r="FQ30">
        <v>0.85213737257157607</v>
      </c>
      <c r="FR30">
        <v>0.85683806446112232</v>
      </c>
      <c r="FS30">
        <v>0.82814865246124958</v>
      </c>
      <c r="FT30">
        <v>1.6068337795845533</v>
      </c>
      <c r="FU30">
        <v>1.4151826690138305</v>
      </c>
      <c r="FV30">
        <v>1.245611193902197</v>
      </c>
      <c r="FW30">
        <v>38.508321879957755</v>
      </c>
      <c r="FX30">
        <v>55.35331583287266</v>
      </c>
      <c r="FY30">
        <v>5.4661421451356729</v>
      </c>
      <c r="FZ30">
        <v>38.14189288386428</v>
      </c>
      <c r="GA30">
        <v>16.136896166348652</v>
      </c>
      <c r="GB30">
        <f t="shared" si="64"/>
        <v>181.17962239999997</v>
      </c>
      <c r="GC30">
        <f t="shared" si="65"/>
        <v>135.94386716981131</v>
      </c>
      <c r="GD30">
        <f t="shared" si="66"/>
        <v>94.496538371335504</v>
      </c>
      <c r="GE30">
        <f t="shared" si="67"/>
        <v>1.1587785577518475</v>
      </c>
      <c r="GF30">
        <f t="shared" si="68"/>
        <v>1.6097684132770544</v>
      </c>
      <c r="GG30">
        <f t="shared" si="69"/>
        <v>1.8255618654412173</v>
      </c>
      <c r="GH30">
        <f t="shared" si="70"/>
        <v>33.793628144725865</v>
      </c>
      <c r="GI30">
        <f t="shared" si="71"/>
        <v>62.001329787234042</v>
      </c>
      <c r="GJ30">
        <f t="shared" si="72"/>
        <v>49.601063829787236</v>
      </c>
      <c r="GK30">
        <f t="shared" si="73"/>
        <v>47.684074101230415</v>
      </c>
      <c r="GL30">
        <f t="shared" si="74"/>
        <v>34.672010737449007</v>
      </c>
      <c r="GM30">
        <f t="shared" si="31"/>
        <v>65.327989262551</v>
      </c>
      <c r="GN30">
        <f t="shared" si="75"/>
        <v>51.214112014504501</v>
      </c>
      <c r="GO30">
        <f t="shared" si="76"/>
        <v>38.13559322033899</v>
      </c>
      <c r="GP30">
        <f t="shared" si="77"/>
        <v>41.942950925063812</v>
      </c>
      <c r="GQ30">
        <f t="shared" si="78"/>
        <v>1.233090366742823</v>
      </c>
      <c r="GR30">
        <v>33.873565825716753</v>
      </c>
      <c r="GS30">
        <f t="shared" si="79"/>
        <v>106.86319398954588</v>
      </c>
      <c r="GT30" s="23">
        <f t="shared" si="80"/>
        <v>167.15559746908968</v>
      </c>
      <c r="GU30">
        <v>37.5</v>
      </c>
      <c r="GV30">
        <v>50.3</v>
      </c>
      <c r="GW30">
        <v>1.1179999999999999E-2</v>
      </c>
      <c r="GX30">
        <v>87.811180000000007</v>
      </c>
      <c r="GY30">
        <v>0.35200999999999999</v>
      </c>
      <c r="GZ30">
        <v>42.4</v>
      </c>
      <c r="HA30">
        <v>83.4</v>
      </c>
      <c r="HB30">
        <v>2.0230000000000001</v>
      </c>
      <c r="HC30">
        <v>7.5999999999999998E-2</v>
      </c>
      <c r="HD30">
        <v>127.899</v>
      </c>
      <c r="HE30">
        <v>11.169999999999998</v>
      </c>
      <c r="HF30">
        <v>61.4</v>
      </c>
      <c r="HG30">
        <v>106.9</v>
      </c>
      <c r="HH30">
        <v>23.91</v>
      </c>
      <c r="HI30">
        <v>2.4E-2</v>
      </c>
      <c r="HJ30">
        <v>192.23399999999998</v>
      </c>
      <c r="HK30">
        <v>43.2</v>
      </c>
      <c r="HL30">
        <v>65.099999999999994</v>
      </c>
      <c r="HM30">
        <v>121.25</v>
      </c>
      <c r="HN30">
        <v>78.903551532033433</v>
      </c>
      <c r="HO30">
        <v>12.95</v>
      </c>
      <c r="HP30">
        <v>204.9</v>
      </c>
      <c r="HQ30">
        <v>-0.80000000000000426</v>
      </c>
      <c r="HR30">
        <v>18.300000000000011</v>
      </c>
      <c r="HS30">
        <v>17.500000000000014</v>
      </c>
      <c r="HT30">
        <v>77.001000000000005</v>
      </c>
      <c r="HU30">
        <v>37.579795021961928</v>
      </c>
      <c r="HV30">
        <v>0.78730148077011097</v>
      </c>
      <c r="HW30">
        <v>0.41421344316005704</v>
      </c>
      <c r="HX30">
        <v>8.3361250301419991E-4</v>
      </c>
      <c r="HY30">
        <v>1.2023485364331827</v>
      </c>
      <c r="HZ30">
        <v>1.6219127902364728E-2</v>
      </c>
      <c r="IA30">
        <v>0.92787372779846189</v>
      </c>
      <c r="IB30">
        <v>0.55205391561985018</v>
      </c>
      <c r="IC30">
        <v>6.8384043872356415E-2</v>
      </c>
      <c r="ID30">
        <v>2.569049596786499E-3</v>
      </c>
      <c r="IE30">
        <v>1.5508807368874551</v>
      </c>
      <c r="IF30">
        <v>0.28073578994274134</v>
      </c>
      <c r="IG30">
        <v>1.0592069599628446</v>
      </c>
      <c r="IH30">
        <v>0.49614883643388752</v>
      </c>
      <c r="II30">
        <v>0.42720758274793624</v>
      </c>
      <c r="IJ30">
        <v>4.2881564140319822E-4</v>
      </c>
      <c r="IK30">
        <v>1.9829921947860714</v>
      </c>
      <c r="IL30">
        <v>0.49716990280151374</v>
      </c>
      <c r="IM30">
        <v>0.36937102246284481</v>
      </c>
      <c r="IN30">
        <v>0.92359913957118989</v>
      </c>
      <c r="IO30">
        <v>1.1450855943585505</v>
      </c>
      <c r="IP30">
        <v>5.7058214306831355E-2</v>
      </c>
      <c r="IQ30">
        <v>2.0686847339297398</v>
      </c>
      <c r="IR30">
        <v>0.43070382499694815</v>
      </c>
      <c r="IS30">
        <v>0.18268289315700537</v>
      </c>
      <c r="IT30">
        <v>0.6133867181539534</v>
      </c>
      <c r="IU30">
        <v>70.217337977775742</v>
      </c>
      <c r="IV30">
        <v>0.26016778536210777</v>
      </c>
      <c r="IW30">
        <v>0.51780399704228475</v>
      </c>
      <c r="IX30">
        <v>25.030590140173153</v>
      </c>
      <c r="IY30">
        <f t="shared" si="81"/>
        <v>0.8663361974965571</v>
      </c>
      <c r="IZ30">
        <f t="shared" si="82"/>
        <v>41.878599638081973</v>
      </c>
      <c r="JA30">
        <f t="shared" si="83"/>
        <v>8.5692539143668478E-2</v>
      </c>
      <c r="JB30">
        <f t="shared" si="84"/>
        <v>4.1423682274139564</v>
      </c>
      <c r="JC30">
        <f t="shared" si="85"/>
        <v>0.78064365835288863</v>
      </c>
      <c r="JD30">
        <f t="shared" si="86"/>
        <v>75.656894276262193</v>
      </c>
      <c r="JE30">
        <f t="shared" si="44"/>
        <v>99.048442055626978</v>
      </c>
    </row>
    <row r="31" spans="1:265" x14ac:dyDescent="0.2">
      <c r="A31" s="6">
        <v>2016</v>
      </c>
      <c r="B31">
        <v>130</v>
      </c>
      <c r="C31">
        <v>1</v>
      </c>
      <c r="D31" t="s">
        <v>115</v>
      </c>
      <c r="E31">
        <v>1958</v>
      </c>
      <c r="F31" t="s">
        <v>120</v>
      </c>
      <c r="G31">
        <v>2</v>
      </c>
      <c r="H31">
        <v>33</v>
      </c>
      <c r="J31">
        <v>5</v>
      </c>
      <c r="K31">
        <v>0</v>
      </c>
      <c r="L31">
        <v>10.9</v>
      </c>
      <c r="M31">
        <v>10.199999999999999</v>
      </c>
      <c r="N31" s="2">
        <v>6.1</v>
      </c>
      <c r="O31">
        <f t="shared" si="45"/>
        <v>0.70000000000000107</v>
      </c>
      <c r="P31" s="2">
        <f t="shared" si="45"/>
        <v>4.0999999999999996</v>
      </c>
      <c r="Q31" s="2">
        <f t="shared" si="46"/>
        <v>4.8000000000000007</v>
      </c>
      <c r="R31" s="2"/>
      <c r="S31">
        <v>5.33</v>
      </c>
      <c r="T31">
        <v>5.5220000000000002</v>
      </c>
      <c r="U31">
        <v>5.0140000000000002</v>
      </c>
      <c r="V31">
        <v>5.7880000000000003</v>
      </c>
      <c r="W31">
        <v>2.8080000000000003</v>
      </c>
      <c r="X31">
        <v>5.2540000000000004</v>
      </c>
      <c r="Y31">
        <v>16.8</v>
      </c>
      <c r="Z31">
        <v>43.8</v>
      </c>
      <c r="AA31">
        <v>728.8</v>
      </c>
      <c r="AB31">
        <v>1</v>
      </c>
      <c r="AC31">
        <v>62</v>
      </c>
      <c r="AD31">
        <v>50.7</v>
      </c>
      <c r="AE31">
        <v>51.7</v>
      </c>
      <c r="AF31">
        <v>48.6</v>
      </c>
      <c r="AG31">
        <v>19.2</v>
      </c>
      <c r="AH31">
        <v>117.08244722016272</v>
      </c>
      <c r="AI31">
        <v>7355.353499265063</v>
      </c>
      <c r="AJ31">
        <v>238.83070539846338</v>
      </c>
      <c r="AK31">
        <v>0</v>
      </c>
      <c r="AL31">
        <v>431.3</v>
      </c>
      <c r="AM31">
        <v>431.3</v>
      </c>
      <c r="AN31">
        <v>9629.9563999286638</v>
      </c>
      <c r="AO31">
        <f>AN31/$AN$10</f>
        <v>1.1712165431790238</v>
      </c>
      <c r="AP31">
        <v>2730.6187529413414</v>
      </c>
      <c r="AQ31">
        <v>3327.6672262532747</v>
      </c>
      <c r="AR31">
        <v>0.1826265918365913</v>
      </c>
      <c r="AS31">
        <v>6058.4686057864528</v>
      </c>
      <c r="AT31">
        <v>29.710102026720339</v>
      </c>
      <c r="AU31">
        <v>3601.5234937738041</v>
      </c>
      <c r="AV31">
        <v>6775.4688558667003</v>
      </c>
      <c r="AW31">
        <v>115.61054868141481</v>
      </c>
      <c r="AX31">
        <v>6.0847657200744631</v>
      </c>
      <c r="AY31">
        <v>10498.687664041992</v>
      </c>
      <c r="AZ31">
        <v>910.5949544135932</v>
      </c>
      <c r="BA31">
        <v>5654.400247248308</v>
      </c>
      <c r="BB31">
        <v>8788.9047321359576</v>
      </c>
      <c r="BC31">
        <v>2771.8853385967254</v>
      </c>
      <c r="BD31">
        <v>19.755280366938965</v>
      </c>
      <c r="BE31">
        <v>17234.945598347927</v>
      </c>
      <c r="BF31">
        <v>403.65627802323087</v>
      </c>
      <c r="BG31">
        <v>481.16128102185252</v>
      </c>
      <c r="BH31">
        <f t="shared" si="47"/>
        <v>447.05907970245897</v>
      </c>
      <c r="BI31">
        <v>79.17315825749661</v>
      </c>
      <c r="BJ31">
        <v>146.63405381960743</v>
      </c>
      <c r="BK31">
        <v>313.43651178303867</v>
      </c>
      <c r="BL31">
        <v>143.81684830494694</v>
      </c>
      <c r="BM31">
        <v>1.2186495176848875</v>
      </c>
      <c r="BN31">
        <v>1.8812785388127855</v>
      </c>
      <c r="BO31">
        <v>1.5543478260869565</v>
      </c>
      <c r="BP31">
        <v>45.071105102918636</v>
      </c>
      <c r="BQ31">
        <v>34.304511278195491</v>
      </c>
      <c r="BR31">
        <v>32.807763824855449</v>
      </c>
      <c r="BS31">
        <v>54.925880495196665</v>
      </c>
      <c r="BT31">
        <v>64.536340852130337</v>
      </c>
      <c r="BU31">
        <v>50.994676379938362</v>
      </c>
      <c r="BV31">
        <v>3367.1777869871535</v>
      </c>
      <c r="BW31">
        <v>4654.1519892250308</v>
      </c>
      <c r="BX31">
        <v>9559.2234769995866</v>
      </c>
      <c r="BY31">
        <v>8337.6245886828237</v>
      </c>
      <c r="BZ31">
        <v>1537.8937007874017</v>
      </c>
      <c r="CA31">
        <v>18414.253522585994</v>
      </c>
      <c r="CB31">
        <v>1.3822115384615381</v>
      </c>
      <c r="CC31">
        <v>18.285714285714288</v>
      </c>
      <c r="CD31">
        <v>25.274725274725274</v>
      </c>
      <c r="CE31">
        <v>234.34570678665068</v>
      </c>
      <c r="CF31">
        <v>2121.3168666416695</v>
      </c>
      <c r="CG31">
        <v>817.76887264091783</v>
      </c>
      <c r="CH31">
        <f t="shared" si="48"/>
        <v>2287.2224602611545</v>
      </c>
      <c r="CI31">
        <f t="shared" si="49"/>
        <v>4134.7527429109268</v>
      </c>
      <c r="CJ31">
        <f t="shared" si="50"/>
        <v>6421.9752031720818</v>
      </c>
      <c r="CK31">
        <v>7915.5658585440015</v>
      </c>
      <c r="CL31">
        <v>42.986080586080604</v>
      </c>
      <c r="CM31">
        <v>2.3986411094665527</v>
      </c>
      <c r="CN31">
        <v>1.3261072635650635</v>
      </c>
      <c r="CP31">
        <v>1.8094701463133533</v>
      </c>
      <c r="CQ31">
        <v>4.3789873123168945</v>
      </c>
      <c r="CR31">
        <v>2.3377692699432373</v>
      </c>
      <c r="CS31">
        <v>0.76469093561172485</v>
      </c>
      <c r="CT31">
        <v>3.2235245704650879</v>
      </c>
      <c r="CU31">
        <v>3.2235245704650879</v>
      </c>
      <c r="CV31">
        <v>1.3328292879245636</v>
      </c>
      <c r="CW31">
        <v>1.9624924659729004</v>
      </c>
      <c r="CX31">
        <v>1.834425687789917</v>
      </c>
      <c r="CY31">
        <v>0.5556257963180542</v>
      </c>
      <c r="CZ31">
        <v>1.7233889102935791</v>
      </c>
      <c r="DA31">
        <v>1.7233889102935791</v>
      </c>
      <c r="DB31">
        <v>1.1643205731571984</v>
      </c>
      <c r="DC31">
        <v>0.74830824136734009</v>
      </c>
      <c r="DD31">
        <v>0.44308373332023621</v>
      </c>
      <c r="DE31">
        <v>0.57515469203552472</v>
      </c>
      <c r="DF31">
        <v>1.5185796022415161</v>
      </c>
      <c r="DG31">
        <v>0.59572798013687134</v>
      </c>
      <c r="DH31">
        <v>0.98615883854646214</v>
      </c>
      <c r="DI31">
        <v>65.497743950853945</v>
      </c>
      <c r="DJ31">
        <v>44.12843679461875</v>
      </c>
      <c r="DL31">
        <v>109.62618074547269</v>
      </c>
      <c r="DM31">
        <v>1.3010015982264882</v>
      </c>
      <c r="DN31">
        <v>84.195309487230034</v>
      </c>
      <c r="DO31">
        <v>51.811396186008103</v>
      </c>
      <c r="DP31">
        <v>3.7267344427949087</v>
      </c>
      <c r="DQ31">
        <v>0.19614391804183726</v>
      </c>
      <c r="DR31">
        <v>139.92958403407488</v>
      </c>
      <c r="DS31">
        <v>17.87035737589613</v>
      </c>
      <c r="DT31">
        <v>103.72577062597954</v>
      </c>
      <c r="DU31">
        <v>48.833421905565558</v>
      </c>
      <c r="DV31">
        <v>47.770364531429593</v>
      </c>
      <c r="DW31">
        <v>0.34046031104123081</v>
      </c>
      <c r="DX31">
        <v>200.67001737401591</v>
      </c>
      <c r="DY31">
        <v>2.7548548444183805</v>
      </c>
      <c r="DZ31">
        <v>4.3386023814243595</v>
      </c>
      <c r="EA31">
        <f t="shared" si="51"/>
        <v>3.6417534651417287</v>
      </c>
      <c r="EB31">
        <v>1.6997786851250991</v>
      </c>
      <c r="EC31">
        <v>1.3950329384821072</v>
      </c>
      <c r="ED31">
        <v>0.69845085376266847</v>
      </c>
      <c r="EE31">
        <v>-0.21271244860303895</v>
      </c>
      <c r="EF31">
        <v>0.67373979823992725</v>
      </c>
      <c r="EG31">
        <v>0.61537152724483279</v>
      </c>
      <c r="EH31">
        <v>0.47079353193385254</v>
      </c>
      <c r="EI31">
        <v>59.746443327187471</v>
      </c>
      <c r="EJ31">
        <v>60.169770437341732</v>
      </c>
      <c r="EK31">
        <v>51.68972025982923</v>
      </c>
      <c r="EL31">
        <v>40.253556672812529</v>
      </c>
      <c r="EM31">
        <v>37.026763527997971</v>
      </c>
      <c r="EN31">
        <v>24.335185965797816</v>
      </c>
      <c r="EO31">
        <v>25.196868881515286</v>
      </c>
      <c r="EP31">
        <v>20.621790388256304</v>
      </c>
      <c r="EQ31">
        <v>54.980322350124553</v>
      </c>
      <c r="ER31">
        <v>126.61346631521047</v>
      </c>
      <c r="ES31">
        <v>9.1616630803529695</v>
      </c>
      <c r="ET31">
        <v>181.59378866533504</v>
      </c>
      <c r="EU31">
        <v>0.81842670552549046</v>
      </c>
      <c r="EV31">
        <v>13.875402383917104</v>
      </c>
      <c r="EW31">
        <v>11.355999860909812</v>
      </c>
      <c r="EX31">
        <f t="shared" si="52"/>
        <v>5.0451412174880552</v>
      </c>
      <c r="EY31">
        <v>58.998440605714748</v>
      </c>
      <c r="EZ31">
        <v>31.189605797751799</v>
      </c>
      <c r="FA31">
        <f t="shared" si="53"/>
        <v>1.891605844212608</v>
      </c>
      <c r="FB31">
        <v>90.188046403466558</v>
      </c>
      <c r="FC31">
        <v>65.417140029598229</v>
      </c>
      <c r="FD31">
        <v>34.582859970401756</v>
      </c>
      <c r="FE31">
        <f t="shared" si="54"/>
        <v>97.578870181420527</v>
      </c>
      <c r="FF31">
        <f t="shared" si="55"/>
        <v>78.52890174446425</v>
      </c>
      <c r="FG31">
        <f t="shared" si="56"/>
        <v>28.211631517309254</v>
      </c>
      <c r="FH31">
        <f t="shared" si="57"/>
        <v>19.530461138749502</v>
      </c>
      <c r="FI31">
        <f t="shared" si="58"/>
        <v>2.9779742804425453</v>
      </c>
      <c r="FJ31">
        <f t="shared" si="59"/>
        <v>2.9779742804425453</v>
      </c>
      <c r="FK31">
        <f t="shared" si="60"/>
        <v>-19.530461138749502</v>
      </c>
      <c r="FL31">
        <f t="shared" si="61"/>
        <v>-23.196614226724471</v>
      </c>
      <c r="FM31">
        <f t="shared" si="62"/>
        <v>5.7477205782127916</v>
      </c>
      <c r="FN31">
        <f t="shared" si="63"/>
        <v>9.5479702428852207</v>
      </c>
      <c r="FO31">
        <v>41.664204631260162</v>
      </c>
      <c r="FP31">
        <v>22.94362870970463</v>
      </c>
      <c r="FQ31">
        <v>1.0364462011483624</v>
      </c>
      <c r="FR31">
        <v>0.93565461968916341</v>
      </c>
      <c r="FS31">
        <v>0.98189562187879553</v>
      </c>
      <c r="FT31">
        <v>1.7458408784831236</v>
      </c>
      <c r="FU31">
        <v>1.4244885451079659</v>
      </c>
      <c r="FV31">
        <v>1.1857885372065762</v>
      </c>
      <c r="FW31">
        <v>45.278102522354843</v>
      </c>
      <c r="FX31">
        <v>69.723456537685024</v>
      </c>
      <c r="FY31">
        <v>3.6720224933160961</v>
      </c>
      <c r="FZ31">
        <v>45.913600073890727</v>
      </c>
      <c r="GA31">
        <v>12.829460520442129</v>
      </c>
      <c r="GB31">
        <f t="shared" si="64"/>
        <v>195.19385466237944</v>
      </c>
      <c r="GC31">
        <f t="shared" si="65"/>
        <v>139.21886136986305</v>
      </c>
      <c r="GD31">
        <f t="shared" si="66"/>
        <v>102.36275726708077</v>
      </c>
      <c r="GE31">
        <f t="shared" si="67"/>
        <v>1.2288507307852523</v>
      </c>
      <c r="GF31">
        <f t="shared" si="68"/>
        <v>1.6792044173759482</v>
      </c>
      <c r="GG31">
        <f t="shared" si="69"/>
        <v>1.7920831137867921</v>
      </c>
      <c r="GH31">
        <f t="shared" si="70"/>
        <v>43.772529090584833</v>
      </c>
      <c r="GI31">
        <f t="shared" si="71"/>
        <v>59.179473106476408</v>
      </c>
      <c r="GJ31">
        <f t="shared" si="72"/>
        <v>59.179473106476408</v>
      </c>
      <c r="GK31">
        <f t="shared" si="73"/>
        <v>70.073310455213772</v>
      </c>
      <c r="GL31">
        <f t="shared" si="74"/>
        <v>60.198350350911198</v>
      </c>
      <c r="GM31">
        <f t="shared" si="31"/>
        <v>39.801649649088802</v>
      </c>
      <c r="GN31">
        <f t="shared" si="75"/>
        <v>75.708188303202263</v>
      </c>
      <c r="GO31">
        <f t="shared" si="76"/>
        <v>44.036697247706428</v>
      </c>
      <c r="GP31">
        <f t="shared" si="77"/>
        <v>32.906613999126336</v>
      </c>
      <c r="GQ31">
        <f t="shared" si="78"/>
        <v>1.2165847106854859</v>
      </c>
      <c r="GR31">
        <v>28.621799704400594</v>
      </c>
      <c r="GS31">
        <f t="shared" si="79"/>
        <v>104.98687664041992</v>
      </c>
      <c r="GT31" s="23">
        <f t="shared" si="80"/>
        <v>184.14253522585994</v>
      </c>
      <c r="GU31">
        <v>31.1</v>
      </c>
      <c r="GV31">
        <v>37.9</v>
      </c>
      <c r="GW31">
        <v>2.0799999999999998E-3</v>
      </c>
      <c r="GX31">
        <v>69.002080000000007</v>
      </c>
      <c r="GY31">
        <v>0.36131999999999997</v>
      </c>
      <c r="GZ31">
        <v>43.8</v>
      </c>
      <c r="HA31">
        <v>82.4</v>
      </c>
      <c r="HB31">
        <v>1.4060000000000001</v>
      </c>
      <c r="HC31">
        <v>7.3999999999999996E-2</v>
      </c>
      <c r="HD31">
        <v>127.67999999999999</v>
      </c>
      <c r="HE31">
        <v>11.25</v>
      </c>
      <c r="HF31">
        <v>64.400000000000006</v>
      </c>
      <c r="HG31">
        <v>100.1</v>
      </c>
      <c r="HH31">
        <v>31.570000000000004</v>
      </c>
      <c r="HI31">
        <v>0.22500000000000001</v>
      </c>
      <c r="HJ31">
        <v>196.29500000000002</v>
      </c>
      <c r="HK31">
        <v>41.6</v>
      </c>
      <c r="HL31">
        <v>57.5</v>
      </c>
      <c r="HM31">
        <v>118.1</v>
      </c>
      <c r="HN31">
        <v>103.00768323835726</v>
      </c>
      <c r="HO31">
        <v>19</v>
      </c>
      <c r="HP31">
        <v>227.5</v>
      </c>
      <c r="HQ31">
        <v>2.1999999999999957</v>
      </c>
      <c r="HR31">
        <v>24.900000000000006</v>
      </c>
      <c r="HS31">
        <v>27.100000000000009</v>
      </c>
      <c r="HT31">
        <v>99.820000000000007</v>
      </c>
      <c r="HU31">
        <v>43.876923076923077</v>
      </c>
      <c r="HV31">
        <v>0.74597738504409794</v>
      </c>
      <c r="HW31">
        <v>0.50259465289115901</v>
      </c>
      <c r="HX31">
        <v>0</v>
      </c>
      <c r="HY31">
        <v>1.2485720379352572</v>
      </c>
      <c r="HZ31">
        <v>1.5822156956863401E-2</v>
      </c>
      <c r="IA31">
        <v>1.0239429402351379</v>
      </c>
      <c r="IB31">
        <v>0.6301053309440614</v>
      </c>
      <c r="IC31">
        <v>4.5322755460739148E-2</v>
      </c>
      <c r="ID31">
        <v>2.3854081821441651E-3</v>
      </c>
      <c r="IE31">
        <v>1.7017564348220826</v>
      </c>
      <c r="IF31">
        <v>0.22078040242195127</v>
      </c>
      <c r="IG31">
        <v>1.1813701429367067</v>
      </c>
      <c r="IH31">
        <v>0.55618142211437216</v>
      </c>
      <c r="II31">
        <v>0.54407387897968296</v>
      </c>
      <c r="IJ31">
        <v>3.8776250481605528E-3</v>
      </c>
      <c r="IK31">
        <v>2.2855030690789229</v>
      </c>
      <c r="IL31">
        <v>0.31129622840881349</v>
      </c>
      <c r="IM31">
        <v>0.25477314665913586</v>
      </c>
      <c r="IN31">
        <v>0.67925769129395475</v>
      </c>
      <c r="IO31">
        <v>1.5642536663992466</v>
      </c>
      <c r="IP31">
        <v>0.11318831622600556</v>
      </c>
      <c r="IQ31">
        <v>2.2435113576932015</v>
      </c>
      <c r="IR31">
        <v>0.71264671182632444</v>
      </c>
      <c r="IS31">
        <v>0.37533218428492554</v>
      </c>
      <c r="IT31">
        <v>1.08797889611125</v>
      </c>
      <c r="IU31">
        <v>65.501887433067779</v>
      </c>
      <c r="IV31">
        <v>0.57300972383193338</v>
      </c>
      <c r="IW31">
        <v>0.54175492287111893</v>
      </c>
      <c r="IX31">
        <v>24.147634511115477</v>
      </c>
      <c r="IY31">
        <f t="shared" si="81"/>
        <v>0.99493931975794436</v>
      </c>
      <c r="IZ31">
        <f t="shared" si="82"/>
        <v>44.347416220836514</v>
      </c>
      <c r="JA31">
        <f t="shared" si="83"/>
        <v>-4.1991711385721331E-2</v>
      </c>
      <c r="JB31">
        <f t="shared" si="84"/>
        <v>-1.8716959573985659</v>
      </c>
      <c r="JC31">
        <f t="shared" si="85"/>
        <v>1.0369310311436657</v>
      </c>
      <c r="JD31">
        <f t="shared" si="86"/>
        <v>63.604729918785729</v>
      </c>
      <c r="JE31">
        <f t="shared" si="44"/>
        <v>101.40354280796579</v>
      </c>
    </row>
    <row r="32" spans="1:265" x14ac:dyDescent="0.2">
      <c r="A32" s="6">
        <v>2016</v>
      </c>
      <c r="B32">
        <v>131</v>
      </c>
      <c r="C32">
        <v>1</v>
      </c>
      <c r="D32">
        <v>3390</v>
      </c>
      <c r="E32">
        <v>1967</v>
      </c>
      <c r="F32" t="s">
        <v>120</v>
      </c>
      <c r="G32">
        <v>2</v>
      </c>
      <c r="H32">
        <v>33</v>
      </c>
      <c r="I32">
        <v>271.39999999999998</v>
      </c>
      <c r="J32">
        <v>1</v>
      </c>
      <c r="K32">
        <v>0</v>
      </c>
      <c r="L32">
        <v>14</v>
      </c>
      <c r="M32">
        <v>13.2</v>
      </c>
      <c r="N32" s="2">
        <v>9.6</v>
      </c>
      <c r="O32">
        <f t="shared" si="45"/>
        <v>0.80000000000000071</v>
      </c>
      <c r="P32" s="2">
        <f t="shared" si="45"/>
        <v>3.5999999999999996</v>
      </c>
      <c r="Q32" s="2">
        <f t="shared" si="46"/>
        <v>4.4000000000000004</v>
      </c>
      <c r="R32" s="2"/>
      <c r="S32">
        <v>6.4219999999999997</v>
      </c>
      <c r="T32">
        <v>6.1019999999999994</v>
      </c>
      <c r="U32">
        <v>6.2640000000000002</v>
      </c>
      <c r="V32">
        <v>5.363999999999999</v>
      </c>
      <c r="W32">
        <v>4.4159999999999995</v>
      </c>
      <c r="X32">
        <v>4.7879999999999994</v>
      </c>
      <c r="Y32">
        <v>16.399999999999999</v>
      </c>
      <c r="Z32">
        <v>37.799999999999997</v>
      </c>
      <c r="AA32">
        <v>620.79999999999995</v>
      </c>
      <c r="AB32">
        <v>0</v>
      </c>
      <c r="AC32">
        <v>62</v>
      </c>
      <c r="AD32">
        <v>50.6</v>
      </c>
      <c r="AE32">
        <v>53.8</v>
      </c>
      <c r="AF32">
        <v>49.1</v>
      </c>
      <c r="AG32">
        <v>43.6</v>
      </c>
      <c r="AH32">
        <v>151.40635995019974</v>
      </c>
      <c r="AI32">
        <v>9511.6503447914492</v>
      </c>
      <c r="AJ32">
        <v>221.93103894347325</v>
      </c>
      <c r="AK32">
        <v>0</v>
      </c>
      <c r="AL32">
        <v>502.7</v>
      </c>
      <c r="AM32">
        <v>502.7</v>
      </c>
      <c r="AN32">
        <v>10595.490278748133</v>
      </c>
      <c r="AO32">
        <f>AN32/$AN$11</f>
        <v>1.1013431965762628</v>
      </c>
      <c r="AP32">
        <v>2844.9043093081873</v>
      </c>
      <c r="AQ32">
        <v>4356.5251064928361</v>
      </c>
      <c r="AS32">
        <v>7201.4294158010234</v>
      </c>
      <c r="AT32">
        <v>6.9507573225672772</v>
      </c>
      <c r="AU32">
        <v>3586.3432050750735</v>
      </c>
      <c r="AV32">
        <v>6582.9321942044689</v>
      </c>
      <c r="AW32">
        <v>161.22605119704164</v>
      </c>
      <c r="AX32">
        <v>11.157512193566896</v>
      </c>
      <c r="AY32">
        <v>10341.658962670152</v>
      </c>
      <c r="AZ32">
        <v>540.55028018522853</v>
      </c>
      <c r="BA32">
        <v>5007.5977344937146</v>
      </c>
      <c r="BB32">
        <v>8711.4933001795835</v>
      </c>
      <c r="BC32">
        <v>1320.1063682829122</v>
      </c>
      <c r="BD32">
        <v>10.533222820831607</v>
      </c>
      <c r="BE32">
        <v>15049.730625777043</v>
      </c>
      <c r="BF32">
        <v>224.30211049065201</v>
      </c>
      <c r="BG32">
        <v>428.00651482789925</v>
      </c>
      <c r="BH32">
        <f t="shared" si="47"/>
        <v>313.93204839904081</v>
      </c>
      <c r="BI32">
        <v>52.959921126206154</v>
      </c>
      <c r="BJ32">
        <v>129.20495721987646</v>
      </c>
      <c r="BK32">
        <v>159.02907769368807</v>
      </c>
      <c r="BL32">
        <v>193.50555508864679</v>
      </c>
      <c r="BM32">
        <v>1.5313432835820895</v>
      </c>
      <c r="BN32">
        <v>1.8355555555555558</v>
      </c>
      <c r="BO32">
        <v>1.7396551724137932</v>
      </c>
      <c r="BP32">
        <v>39.504716981132077</v>
      </c>
      <c r="BQ32">
        <v>34.678606382404844</v>
      </c>
      <c r="BR32">
        <v>33.273670200559913</v>
      </c>
      <c r="BS32">
        <v>60.49528301886793</v>
      </c>
      <c r="BT32">
        <v>63.654508604147566</v>
      </c>
      <c r="BU32">
        <v>57.884712469594746</v>
      </c>
      <c r="BV32">
        <v>4127.7735019964603</v>
      </c>
      <c r="BW32">
        <v>4662.2461665975961</v>
      </c>
      <c r="BX32">
        <v>10056.308750879823</v>
      </c>
      <c r="BY32">
        <v>9173.5846569247915</v>
      </c>
      <c r="BZ32">
        <v>1266.2890822857667</v>
      </c>
      <c r="CA32">
        <v>19742.597964728091</v>
      </c>
      <c r="CB32">
        <v>1.1294820717131475</v>
      </c>
      <c r="CC32">
        <v>20.907955018742189</v>
      </c>
      <c r="CD32">
        <v>23.615160349854229</v>
      </c>
      <c r="CE32">
        <v>-541.4302969213868</v>
      </c>
      <c r="CF32">
        <v>1920.6860276068728</v>
      </c>
      <c r="CG32">
        <v>112.96664839971891</v>
      </c>
      <c r="CH32">
        <f t="shared" si="48"/>
        <v>879.82423249725434</v>
      </c>
      <c r="CI32">
        <f t="shared" si="49"/>
        <v>4049.2471335819873</v>
      </c>
      <c r="CJ32">
        <f t="shared" si="50"/>
        <v>4929.0713660792417</v>
      </c>
      <c r="CK32">
        <v>9400.9390020579394</v>
      </c>
      <c r="CL32">
        <v>47.617537564476336</v>
      </c>
      <c r="CM32">
        <v>2.6533010005950928</v>
      </c>
      <c r="CN32">
        <v>1.3562322854995728</v>
      </c>
      <c r="CP32">
        <v>1.8686356104488642</v>
      </c>
      <c r="CQ32">
        <v>6.6743168830871582</v>
      </c>
      <c r="CR32">
        <v>2.1706626415252686</v>
      </c>
      <c r="CS32">
        <v>0.5558057427406311</v>
      </c>
      <c r="CT32">
        <v>3.0031554698944092</v>
      </c>
      <c r="CU32">
        <v>3.0031554698944092</v>
      </c>
      <c r="CV32">
        <v>1.1566101161378421</v>
      </c>
      <c r="CW32">
        <v>2.5105047225952148</v>
      </c>
      <c r="CX32">
        <v>2.5273292064666748</v>
      </c>
      <c r="CY32">
        <v>0.54843926429748535</v>
      </c>
      <c r="CZ32">
        <v>2.0043673515319824</v>
      </c>
      <c r="DA32">
        <v>2.0043673515319824</v>
      </c>
      <c r="DB32">
        <v>1.3356161673579232</v>
      </c>
      <c r="DC32">
        <v>0.78149509429931641</v>
      </c>
      <c r="DD32">
        <v>0.39088702201843262</v>
      </c>
      <c r="DE32">
        <v>0.56822035435468377</v>
      </c>
      <c r="DF32">
        <v>1.3148988485336304</v>
      </c>
      <c r="DG32">
        <v>0.5259091854095459</v>
      </c>
      <c r="DH32">
        <v>0.90041519641946777</v>
      </c>
      <c r="DI32">
        <v>75.483874504847037</v>
      </c>
      <c r="DJ32">
        <v>59.084600020150482</v>
      </c>
      <c r="DL32">
        <v>134.56847452499753</v>
      </c>
      <c r="DM32">
        <v>0.46391556948252471</v>
      </c>
      <c r="DN32">
        <v>77.847412149444565</v>
      </c>
      <c r="DO32">
        <v>36.588315176110271</v>
      </c>
      <c r="DP32">
        <v>4.8418689754187163</v>
      </c>
      <c r="DQ32">
        <v>0.33507743774523996</v>
      </c>
      <c r="DR32">
        <v>119.6126737387188</v>
      </c>
      <c r="DS32">
        <v>13.570540312051827</v>
      </c>
      <c r="DT32">
        <v>126.55848008622317</v>
      </c>
      <c r="DU32">
        <v>47.777249764829634</v>
      </c>
      <c r="DV32">
        <v>26.459781051357243</v>
      </c>
      <c r="DW32">
        <v>0.21112447928486486</v>
      </c>
      <c r="DX32">
        <v>201.00663538169493</v>
      </c>
      <c r="DY32">
        <v>-1.068271484734195</v>
      </c>
      <c r="DZ32">
        <v>7.3994510584523763</v>
      </c>
      <c r="EA32">
        <f t="shared" si="51"/>
        <v>2.6575264342678961</v>
      </c>
      <c r="EB32">
        <v>0.16882411747125201</v>
      </c>
      <c r="EC32">
        <v>4.4282789033435099</v>
      </c>
      <c r="ED32">
        <v>-1.606877488860015</v>
      </c>
      <c r="EE32">
        <v>1.0171758717017603</v>
      </c>
      <c r="EF32">
        <v>0.78274466444295321</v>
      </c>
      <c r="EG32">
        <v>0.47000040419932348</v>
      </c>
      <c r="EH32">
        <v>0.37751124801972508</v>
      </c>
      <c r="EI32">
        <v>56.093282450656822</v>
      </c>
      <c r="EJ32">
        <v>65.082912801944374</v>
      </c>
      <c r="EK32">
        <v>62.962339450087853</v>
      </c>
      <c r="EL32">
        <v>43.906717549343171</v>
      </c>
      <c r="EM32">
        <v>30.588995323383177</v>
      </c>
      <c r="EN32">
        <v>23.768991344044238</v>
      </c>
      <c r="EO32">
        <v>32.258347421889432</v>
      </c>
      <c r="EP32">
        <v>18.224115199781878</v>
      </c>
      <c r="EQ32">
        <v>57.141993219250402</v>
      </c>
      <c r="ER32">
        <v>120.62335902316188</v>
      </c>
      <c r="ES32">
        <v>6.6595305975790895</v>
      </c>
      <c r="ET32">
        <v>177.76535224241229</v>
      </c>
      <c r="EU32">
        <v>0.56494261660210165</v>
      </c>
      <c r="EV32">
        <v>18.14658875588977</v>
      </c>
      <c r="EW32">
        <v>10.251781334154645</v>
      </c>
      <c r="EX32">
        <f t="shared" si="52"/>
        <v>3.7462478000199519</v>
      </c>
      <c r="EY32">
        <v>45.589064727555133</v>
      </c>
      <c r="EZ32">
        <v>18.364199976328393</v>
      </c>
      <c r="FA32">
        <f t="shared" si="53"/>
        <v>2.482496639457195</v>
      </c>
      <c r="FB32">
        <v>63.953264703883526</v>
      </c>
      <c r="FC32">
        <v>71.284968701194018</v>
      </c>
      <c r="FD32">
        <v>28.715031298805982</v>
      </c>
      <c r="FE32">
        <f t="shared" si="54"/>
        <v>117.19373663180241</v>
      </c>
      <c r="FF32">
        <f t="shared" si="55"/>
        <v>94.300132664333745</v>
      </c>
      <c r="FG32">
        <f>DU32-EP32</f>
        <v>29.553134565047756</v>
      </c>
      <c r="FH32">
        <f t="shared" si="57"/>
        <v>48.711067936778612</v>
      </c>
      <c r="FI32">
        <f t="shared" si="58"/>
        <v>-11.188934588719363</v>
      </c>
      <c r="FJ32">
        <f t="shared" si="59"/>
        <v>-11.188934588719363</v>
      </c>
      <c r="FK32">
        <f t="shared" si="60"/>
        <v>-48.711067936778605</v>
      </c>
      <c r="FL32">
        <f t="shared" si="61"/>
        <v>-62.572494822650512</v>
      </c>
      <c r="FM32">
        <f t="shared" si="62"/>
        <v>-30.580622624637797</v>
      </c>
      <c r="FN32">
        <f t="shared" si="63"/>
        <v>-60.927971831835812</v>
      </c>
      <c r="FO32">
        <v>58.152678503693494</v>
      </c>
      <c r="FP32">
        <v>32.713168100605316</v>
      </c>
      <c r="FQ32">
        <v>1.1410130878112887</v>
      </c>
      <c r="FR32">
        <v>0.80743291203494838</v>
      </c>
      <c r="FS32">
        <v>1.0712439427366387</v>
      </c>
      <c r="FT32">
        <v>1.6376986648183973</v>
      </c>
      <c r="FU32">
        <v>1.432453518921929</v>
      </c>
      <c r="FV32">
        <v>1.2467899365161492</v>
      </c>
      <c r="FW32">
        <v>46.465944721734274</v>
      </c>
      <c r="FX32">
        <v>67.855382109935618</v>
      </c>
      <c r="FY32">
        <v>11.051689524776284</v>
      </c>
      <c r="FZ32">
        <v>51.605020557746819</v>
      </c>
      <c r="GA32">
        <v>23.892999255181042</v>
      </c>
      <c r="GB32">
        <f t="shared" si="64"/>
        <v>225.7369423283582</v>
      </c>
      <c r="GC32">
        <f t="shared" si="65"/>
        <v>174.66259200000005</v>
      </c>
      <c r="GD32">
        <f t="shared" si="66"/>
        <v>107.11723034482756</v>
      </c>
      <c r="GE32">
        <f t="shared" si="67"/>
        <v>1.1753951184186708</v>
      </c>
      <c r="GF32">
        <f t="shared" si="68"/>
        <v>1.2427747788864074</v>
      </c>
      <c r="GG32">
        <f t="shared" si="69"/>
        <v>2.3594049233076659</v>
      </c>
      <c r="GH32">
        <f t="shared" si="70"/>
        <v>48.161319448855153</v>
      </c>
      <c r="GI32">
        <f t="shared" si="71"/>
        <v>80.976159793814446</v>
      </c>
      <c r="GJ32">
        <f t="shared" si="72"/>
        <v>80.976159793814446</v>
      </c>
      <c r="GK32">
        <f t="shared" si="73"/>
        <v>58.562081216055439</v>
      </c>
      <c r="GL32">
        <f t="shared" si="74"/>
        <v>50.191433762216498</v>
      </c>
      <c r="GM32">
        <f t="shared" si="31"/>
        <v>49.808566237783502</v>
      </c>
      <c r="GN32">
        <f t="shared" si="75"/>
        <v>74.511113439484973</v>
      </c>
      <c r="GO32">
        <f t="shared" si="76"/>
        <v>31.428571428571434</v>
      </c>
      <c r="GP32">
        <f t="shared" si="77"/>
        <v>48.210130255556152</v>
      </c>
      <c r="GQ32">
        <f t="shared" si="78"/>
        <v>1.127067229819138</v>
      </c>
      <c r="GR32">
        <v>46.254927674598235</v>
      </c>
      <c r="GS32">
        <f t="shared" si="79"/>
        <v>103.41658962670151</v>
      </c>
      <c r="GT32" s="23">
        <f t="shared" si="80"/>
        <v>197.42597964728091</v>
      </c>
      <c r="GU32">
        <v>33.5</v>
      </c>
      <c r="GV32">
        <v>51.3</v>
      </c>
      <c r="GW32">
        <v>0</v>
      </c>
      <c r="GX32">
        <v>84.8</v>
      </c>
      <c r="GY32">
        <v>8.319E-2</v>
      </c>
      <c r="GZ32">
        <v>45</v>
      </c>
      <c r="HA32">
        <v>82.6</v>
      </c>
      <c r="HB32">
        <v>2.0230000000000001</v>
      </c>
      <c r="HC32">
        <v>0.13999999999999999</v>
      </c>
      <c r="HD32">
        <v>129.76300000000001</v>
      </c>
      <c r="HE32">
        <v>7.2</v>
      </c>
      <c r="HF32">
        <v>58</v>
      </c>
      <c r="HG32">
        <v>100.9</v>
      </c>
      <c r="HH32">
        <v>15.290000000000001</v>
      </c>
      <c r="HI32">
        <v>0.122</v>
      </c>
      <c r="HJ32">
        <v>174.31200000000001</v>
      </c>
      <c r="HK32">
        <v>50.2</v>
      </c>
      <c r="HL32">
        <v>56.7</v>
      </c>
      <c r="HM32">
        <v>122.3</v>
      </c>
      <c r="HN32">
        <v>111.564733276884</v>
      </c>
      <c r="HO32">
        <v>15.4</v>
      </c>
      <c r="HP32">
        <v>240.1</v>
      </c>
      <c r="HQ32">
        <v>-5.2000000000000028</v>
      </c>
      <c r="HR32">
        <v>25.899999999999991</v>
      </c>
      <c r="HS32">
        <v>20.699999999999989</v>
      </c>
      <c r="HT32">
        <v>110.33699999999999</v>
      </c>
      <c r="HU32">
        <v>45.954602249062887</v>
      </c>
      <c r="HV32">
        <v>0.88885583519935607</v>
      </c>
      <c r="HW32">
        <v>0.69574716246128077</v>
      </c>
      <c r="HX32">
        <v>0</v>
      </c>
      <c r="HY32">
        <v>1.5846029976606366</v>
      </c>
      <c r="HZ32">
        <v>5.5523642150402076E-3</v>
      </c>
      <c r="IA32">
        <v>0.97679818868637092</v>
      </c>
      <c r="IB32">
        <v>0.45909554350376125</v>
      </c>
      <c r="IC32">
        <v>6.0753835155963901E-2</v>
      </c>
      <c r="ID32">
        <v>4.2044176578521723E-3</v>
      </c>
      <c r="IE32">
        <v>1.5008519850039481</v>
      </c>
      <c r="IF32">
        <v>0.18075634002685548</v>
      </c>
      <c r="IG32">
        <v>1.4658509397506714</v>
      </c>
      <c r="IH32">
        <v>0.55337521767616271</v>
      </c>
      <c r="II32">
        <v>0.30646776804924009</v>
      </c>
      <c r="IJ32">
        <v>2.4453281688690182E-3</v>
      </c>
      <c r="IK32">
        <v>2.3281392536449435</v>
      </c>
      <c r="IL32">
        <v>0.39231053733825683</v>
      </c>
      <c r="IM32">
        <v>0.22163294148445134</v>
      </c>
      <c r="IN32">
        <v>0.69493349337577826</v>
      </c>
      <c r="IO32">
        <v>1.4669633932273638</v>
      </c>
      <c r="IP32">
        <v>8.0990014553070075E-2</v>
      </c>
      <c r="IQ32">
        <v>2.1618968866031421</v>
      </c>
      <c r="IR32">
        <v>0.58448765134811409</v>
      </c>
      <c r="IS32">
        <v>0.23746260201930991</v>
      </c>
      <c r="IT32">
        <v>0.821950253367424</v>
      </c>
      <c r="IU32">
        <v>71.109857190692949</v>
      </c>
      <c r="IV32">
        <v>0.33393767249808182</v>
      </c>
      <c r="IW32">
        <v>0.66104490159919393</v>
      </c>
      <c r="IX32">
        <v>30.577078199037228</v>
      </c>
      <c r="IY32">
        <f t="shared" si="81"/>
        <v>0.57729388894250544</v>
      </c>
      <c r="IZ32">
        <f t="shared" si="82"/>
        <v>26.703118567767238</v>
      </c>
      <c r="JA32">
        <f t="shared" si="83"/>
        <v>-0.1662423670418014</v>
      </c>
      <c r="JB32">
        <f t="shared" si="84"/>
        <v>-7.6896529187850398</v>
      </c>
      <c r="JC32">
        <f t="shared" si="85"/>
        <v>0.74353625598430684</v>
      </c>
      <c r="JD32">
        <f t="shared" si="86"/>
        <v>39.352985330631967</v>
      </c>
      <c r="JE32">
        <f t="shared" si="44"/>
        <v>111.05987593018584</v>
      </c>
    </row>
    <row r="33" spans="1:265" x14ac:dyDescent="0.2">
      <c r="A33" s="6">
        <v>2016</v>
      </c>
      <c r="B33">
        <v>132</v>
      </c>
      <c r="C33">
        <v>1</v>
      </c>
      <c r="D33">
        <v>3382</v>
      </c>
      <c r="E33">
        <v>1976</v>
      </c>
      <c r="F33" t="s">
        <v>120</v>
      </c>
      <c r="G33">
        <v>2</v>
      </c>
      <c r="H33">
        <v>34</v>
      </c>
      <c r="I33">
        <v>273.2</v>
      </c>
      <c r="J33">
        <v>0</v>
      </c>
      <c r="K33">
        <v>0</v>
      </c>
      <c r="L33">
        <v>13.7</v>
      </c>
      <c r="M33">
        <v>12.7</v>
      </c>
      <c r="N33" s="2">
        <v>10</v>
      </c>
      <c r="O33">
        <f t="shared" si="45"/>
        <v>1</v>
      </c>
      <c r="P33" s="2">
        <f t="shared" si="45"/>
        <v>2.6999999999999993</v>
      </c>
      <c r="Q33" s="2">
        <f t="shared" si="46"/>
        <v>3.6999999999999993</v>
      </c>
      <c r="R33" s="2"/>
      <c r="S33">
        <v>5.984</v>
      </c>
      <c r="T33">
        <v>4.7080000000000002</v>
      </c>
      <c r="U33">
        <v>5.8860000000000001</v>
      </c>
      <c r="V33">
        <v>5.726</v>
      </c>
      <c r="W33">
        <v>4.5359999999999996</v>
      </c>
      <c r="X33">
        <v>6.0720000000000001</v>
      </c>
      <c r="Y33">
        <v>14.8</v>
      </c>
      <c r="Z33">
        <v>41.8</v>
      </c>
      <c r="AA33">
        <v>618</v>
      </c>
      <c r="AB33">
        <v>1</v>
      </c>
      <c r="AC33">
        <v>63</v>
      </c>
      <c r="AD33">
        <v>49.3</v>
      </c>
      <c r="AE33">
        <v>51.2</v>
      </c>
      <c r="AF33">
        <v>61.6</v>
      </c>
      <c r="AG33">
        <v>44.6</v>
      </c>
      <c r="AH33">
        <v>141.48487634266763</v>
      </c>
      <c r="AI33">
        <v>8888.3629015990664</v>
      </c>
      <c r="AJ33">
        <v>220.38756296538119</v>
      </c>
      <c r="AK33">
        <v>0</v>
      </c>
      <c r="AL33">
        <v>575.6</v>
      </c>
      <c r="AM33">
        <v>575.6</v>
      </c>
      <c r="AN33">
        <v>12442.644931783338</v>
      </c>
      <c r="AO33">
        <f>AN33/$AN$12</f>
        <v>1.0896160092638199</v>
      </c>
      <c r="AP33">
        <v>2542.3188498198856</v>
      </c>
      <c r="AQ33">
        <v>3291.4660971022345</v>
      </c>
      <c r="AS33">
        <v>5833.7849469221201</v>
      </c>
      <c r="AT33">
        <v>13.818797374436855</v>
      </c>
      <c r="AU33">
        <v>3519.2969299890142</v>
      </c>
      <c r="AV33">
        <v>6972.8126089501966</v>
      </c>
      <c r="AW33">
        <v>147.67890855748294</v>
      </c>
      <c r="AX33">
        <v>11.840625185009767</v>
      </c>
      <c r="AY33">
        <v>10651.629072681702</v>
      </c>
      <c r="AZ33">
        <v>760.04325528387903</v>
      </c>
      <c r="BA33">
        <v>4912.9045626512307</v>
      </c>
      <c r="BB33">
        <v>9282.7159338529218</v>
      </c>
      <c r="BC33">
        <v>1908.3459219550018</v>
      </c>
      <c r="BD33">
        <v>17.546087723754397</v>
      </c>
      <c r="BE33">
        <v>16121.512506182908</v>
      </c>
      <c r="BF33">
        <v>344.13172326854158</v>
      </c>
      <c r="BG33">
        <v>497.26213031829138</v>
      </c>
      <c r="BH33">
        <f t="shared" si="47"/>
        <v>411.50910237043149</v>
      </c>
      <c r="BI33">
        <v>69.784148583509179</v>
      </c>
      <c r="BJ33">
        <v>126.6916029692924</v>
      </c>
      <c r="BK33">
        <v>262.95332227485443</v>
      </c>
      <c r="BL33">
        <v>209.99121135479319</v>
      </c>
      <c r="BM33">
        <v>1.2946708463949843</v>
      </c>
      <c r="BN33">
        <v>1.9813084112149533</v>
      </c>
      <c r="BO33">
        <v>1.8894557823129254</v>
      </c>
      <c r="BP33">
        <v>43.579234972677597</v>
      </c>
      <c r="BQ33">
        <v>33.039987648602754</v>
      </c>
      <c r="BR33">
        <v>30.474216118165327</v>
      </c>
      <c r="BS33">
        <v>56.420765027322403</v>
      </c>
      <c r="BT33">
        <v>65.462405434614794</v>
      </c>
      <c r="BU33">
        <v>57.579683855921225</v>
      </c>
      <c r="BV33">
        <v>3804.5287479703525</v>
      </c>
      <c r="BW33">
        <v>4322.5560998145293</v>
      </c>
      <c r="BX33">
        <v>9740.6126650044498</v>
      </c>
      <c r="BY33">
        <v>10772.852754790769</v>
      </c>
      <c r="BZ33">
        <v>1613.527817219569</v>
      </c>
      <c r="CA33">
        <v>19396.302813313134</v>
      </c>
      <c r="CB33">
        <v>1.1361607142857142</v>
      </c>
      <c r="CC33">
        <v>19.614711033274958</v>
      </c>
      <c r="CD33">
        <v>22.285464098073554</v>
      </c>
      <c r="CE33">
        <v>-285.23181798133828</v>
      </c>
      <c r="CF33">
        <v>2650.2565091356673</v>
      </c>
      <c r="CG33">
        <v>751.49687393476052</v>
      </c>
      <c r="CH33">
        <f t="shared" si="48"/>
        <v>1108.3758146808782</v>
      </c>
      <c r="CI33">
        <f t="shared" si="49"/>
        <v>4960.1598340383925</v>
      </c>
      <c r="CJ33">
        <f t="shared" si="50"/>
        <v>6068.5356487192712</v>
      </c>
      <c r="CK33">
        <v>8744.6737406314314</v>
      </c>
      <c r="CL33">
        <v>45.08422983904596</v>
      </c>
      <c r="CM33">
        <v>2.7099156379699707</v>
      </c>
      <c r="CN33">
        <v>1.1503950357437134</v>
      </c>
      <c r="CP33">
        <v>1.8300221834352106</v>
      </c>
      <c r="CQ33">
        <v>5.6596674919128418</v>
      </c>
      <c r="CR33">
        <v>2.2148294448852539</v>
      </c>
      <c r="CS33">
        <v>0.66331326961517334</v>
      </c>
      <c r="CT33">
        <v>3.0423362255096436</v>
      </c>
      <c r="CU33">
        <v>3.0423362255096436</v>
      </c>
      <c r="CV33">
        <v>1.2115624346298</v>
      </c>
      <c r="CW33">
        <v>2.1419579982757568</v>
      </c>
      <c r="CX33">
        <v>2.4788620471954346</v>
      </c>
      <c r="CY33">
        <v>0.61558067798614502</v>
      </c>
      <c r="CZ33">
        <v>1.6044367551803589</v>
      </c>
      <c r="DA33">
        <v>1.6044367551803589</v>
      </c>
      <c r="DB33">
        <v>1.3015308054224386</v>
      </c>
      <c r="DC33">
        <v>1.1929764747619629</v>
      </c>
      <c r="DD33">
        <v>0.78027582168579102</v>
      </c>
      <c r="DE33">
        <v>0.88527764620319493</v>
      </c>
      <c r="DF33">
        <v>1.3312033414840698</v>
      </c>
      <c r="DG33">
        <v>0.44105055928230286</v>
      </c>
      <c r="DH33">
        <v>1.18393718937939</v>
      </c>
      <c r="DI33">
        <v>68.894696078327371</v>
      </c>
      <c r="DJ33">
        <v>37.864862584251462</v>
      </c>
      <c r="DL33">
        <v>106.75955866257883</v>
      </c>
      <c r="DM33">
        <v>0.78209798277430798</v>
      </c>
      <c r="DN33">
        <v>77.946424658339467</v>
      </c>
      <c r="DO33">
        <v>46.251591300566616</v>
      </c>
      <c r="DP33">
        <v>4.4928889324815646</v>
      </c>
      <c r="DQ33">
        <v>0.3602316293303704</v>
      </c>
      <c r="DR33">
        <v>129.05113652071802</v>
      </c>
      <c r="DS33">
        <v>16.279807296908476</v>
      </c>
      <c r="DT33">
        <v>121.7841266184942</v>
      </c>
      <c r="DU33">
        <v>57.142605681139727</v>
      </c>
      <c r="DV33">
        <v>30.618203387831535</v>
      </c>
      <c r="DW33">
        <v>0.28151588053610432</v>
      </c>
      <c r="DX33">
        <v>209.82645156800154</v>
      </c>
      <c r="DY33">
        <v>1.5922555612956566</v>
      </c>
      <c r="DZ33">
        <v>7.3432104588439566</v>
      </c>
      <c r="EA33">
        <f t="shared" si="51"/>
        <v>4.122675716216909</v>
      </c>
      <c r="EB33">
        <v>0.64655204142943545</v>
      </c>
      <c r="EC33">
        <v>3.9852456327413393</v>
      </c>
      <c r="ED33">
        <v>0.59905205116536819</v>
      </c>
      <c r="EE33">
        <v>0.99009221641573741</v>
      </c>
      <c r="EF33">
        <v>0.54960490051661381</v>
      </c>
      <c r="EG33">
        <v>0.59337668794046694</v>
      </c>
      <c r="EH33">
        <v>0.46921226327095095</v>
      </c>
      <c r="EI33">
        <v>64.532578573197313</v>
      </c>
      <c r="EJ33">
        <v>60.399642157220256</v>
      </c>
      <c r="EK33">
        <v>58.040407064228425</v>
      </c>
      <c r="EL33">
        <v>35.46742142680268</v>
      </c>
      <c r="EM33">
        <v>35.839739616040752</v>
      </c>
      <c r="EN33">
        <v>27.233270759773909</v>
      </c>
      <c r="EO33">
        <v>45.38713293884215</v>
      </c>
      <c r="EP33">
        <v>33.727860125657095</v>
      </c>
      <c r="EQ33">
        <v>86.231466526521686</v>
      </c>
      <c r="ER33">
        <v>143.40857584493338</v>
      </c>
      <c r="ES33">
        <v>7.1164734620224426</v>
      </c>
      <c r="ET33">
        <v>229.64004237145505</v>
      </c>
      <c r="EU33">
        <v>0.74311501832698734</v>
      </c>
      <c r="EV33">
        <v>19.764468108495659</v>
      </c>
      <c r="EW33">
        <v>14.687273080667907</v>
      </c>
      <c r="EX33">
        <f t="shared" si="52"/>
        <v>3.0989688856228161</v>
      </c>
      <c r="EY33">
        <v>32.559291719497317</v>
      </c>
      <c r="EZ33">
        <v>12.523731174909521</v>
      </c>
      <c r="FA33">
        <f t="shared" si="53"/>
        <v>2.5998076184138905</v>
      </c>
      <c r="FB33">
        <v>45.083022894406838</v>
      </c>
      <c r="FC33">
        <v>72.22073771707251</v>
      </c>
      <c r="FD33">
        <v>27.779262282927487</v>
      </c>
      <c r="FE33">
        <f t="shared" si="54"/>
        <v>92.69526577311224</v>
      </c>
      <c r="FF33">
        <f t="shared" si="55"/>
        <v>76.396993679652041</v>
      </c>
      <c r="FG33">
        <f t="shared" si="56"/>
        <v>23.414745555482632</v>
      </c>
      <c r="FH33">
        <f t="shared" si="57"/>
        <v>43.837701960154725</v>
      </c>
      <c r="FI33">
        <f t="shared" si="58"/>
        <v>-10.891014380573111</v>
      </c>
      <c r="FJ33">
        <f t="shared" si="59"/>
        <v>-10.891014380573111</v>
      </c>
      <c r="FK33">
        <f t="shared" si="60"/>
        <v>-43.837701960154732</v>
      </c>
      <c r="FL33">
        <f t="shared" si="61"/>
        <v>-56.240811752825593</v>
      </c>
      <c r="FM33">
        <f t="shared" si="62"/>
        <v>-23.547329020092956</v>
      </c>
      <c r="FN33">
        <f t="shared" si="63"/>
        <v>-86.963016280583759</v>
      </c>
      <c r="FO33">
        <v>100.58890585073704</v>
      </c>
      <c r="FP33">
        <v>43.802859820078375</v>
      </c>
      <c r="FQ33">
        <v>1.03366328558571</v>
      </c>
      <c r="FR33">
        <v>0.85508800626896508</v>
      </c>
      <c r="FS33">
        <v>1.070818029723078</v>
      </c>
      <c r="FT33">
        <v>1.770423898144216</v>
      </c>
      <c r="FU33">
        <v>1.4168862453307607</v>
      </c>
      <c r="FV33">
        <v>1.2154546984598538</v>
      </c>
      <c r="FW33">
        <v>55.540753608963833</v>
      </c>
      <c r="FX33">
        <v>62.449289925213627</v>
      </c>
      <c r="FY33">
        <v>5.7715988715274635</v>
      </c>
      <c r="FZ33">
        <v>46.911908931653578</v>
      </c>
      <c r="GA33">
        <v>31.34160635933106</v>
      </c>
      <c r="GB33">
        <f t="shared" si="64"/>
        <v>235.37566896551724</v>
      </c>
      <c r="GC33">
        <f t="shared" si="65"/>
        <v>167.24931476635516</v>
      </c>
      <c r="GD33">
        <f t="shared" si="66"/>
        <v>116.5501980952381</v>
      </c>
      <c r="GE33">
        <f t="shared" si="67"/>
        <v>1.1513151082608184</v>
      </c>
      <c r="GF33">
        <f t="shared" si="68"/>
        <v>1.3242681729245578</v>
      </c>
      <c r="GG33">
        <f t="shared" si="69"/>
        <v>2.1268621484193888</v>
      </c>
      <c r="GH33">
        <f t="shared" si="70"/>
        <v>56.557476962651535</v>
      </c>
      <c r="GI33">
        <f t="shared" si="71"/>
        <v>93.139158576051784</v>
      </c>
      <c r="GJ33">
        <f t="shared" si="72"/>
        <v>93.139158576051784</v>
      </c>
      <c r="GK33">
        <f t="shared" si="73"/>
        <v>41.771372916992163</v>
      </c>
      <c r="GL33">
        <f t="shared" si="74"/>
        <v>27.077406036743422</v>
      </c>
      <c r="GM33">
        <f t="shared" si="31"/>
        <v>72.922593963256574</v>
      </c>
      <c r="GN33">
        <f t="shared" si="75"/>
        <v>62.73148710010156</v>
      </c>
      <c r="GO33">
        <f t="shared" si="76"/>
        <v>27.007299270072988</v>
      </c>
      <c r="GP33">
        <f t="shared" si="77"/>
        <v>70.141485791967611</v>
      </c>
      <c r="GQ33">
        <f t="shared" si="78"/>
        <v>1.422882694178695</v>
      </c>
      <c r="GR33">
        <v>18.415134200066731</v>
      </c>
      <c r="GS33">
        <f t="shared" si="79"/>
        <v>106.51629072681702</v>
      </c>
      <c r="GT33" s="23">
        <f t="shared" si="80"/>
        <v>193.96302813313133</v>
      </c>
      <c r="GU33">
        <v>31.9</v>
      </c>
      <c r="GV33">
        <v>41.3</v>
      </c>
      <c r="GW33">
        <v>0</v>
      </c>
      <c r="GX33">
        <v>73.2</v>
      </c>
      <c r="GY33">
        <v>0.16538999999999998</v>
      </c>
      <c r="GZ33">
        <v>42.8</v>
      </c>
      <c r="HA33">
        <v>84.8</v>
      </c>
      <c r="HB33">
        <v>1.796</v>
      </c>
      <c r="HC33">
        <v>0.14399999999999999</v>
      </c>
      <c r="HD33">
        <v>129.54000000000002</v>
      </c>
      <c r="HE33">
        <v>9.39</v>
      </c>
      <c r="HF33">
        <v>58.8</v>
      </c>
      <c r="HG33">
        <v>111.1</v>
      </c>
      <c r="HH33">
        <v>22.84</v>
      </c>
      <c r="HI33">
        <v>0.21000000000000002</v>
      </c>
      <c r="HJ33">
        <v>192.95</v>
      </c>
      <c r="HK33">
        <v>44.8</v>
      </c>
      <c r="HL33">
        <v>50.9</v>
      </c>
      <c r="HM33">
        <v>114.7</v>
      </c>
      <c r="HN33">
        <v>126.85508124287341</v>
      </c>
      <c r="HO33">
        <v>19</v>
      </c>
      <c r="HP33">
        <v>228.4</v>
      </c>
      <c r="HQ33">
        <v>-2</v>
      </c>
      <c r="HR33">
        <v>33.9</v>
      </c>
      <c r="HS33">
        <v>31.900000000000006</v>
      </c>
      <c r="HT33">
        <v>98.859999999999985</v>
      </c>
      <c r="HU33">
        <v>43.283712784588438</v>
      </c>
      <c r="HV33">
        <v>0.86446308851242071</v>
      </c>
      <c r="HW33">
        <v>0.47511314976215363</v>
      </c>
      <c r="HX33">
        <v>0</v>
      </c>
      <c r="HY33">
        <v>1.3395762382745742</v>
      </c>
      <c r="HZ33">
        <v>9.3605240648746476E-3</v>
      </c>
      <c r="IA33">
        <v>0.94794700241088858</v>
      </c>
      <c r="IB33">
        <v>0.56248965263366701</v>
      </c>
      <c r="IC33">
        <v>5.4640358610153199E-2</v>
      </c>
      <c r="ID33">
        <v>4.3809641647338865E-3</v>
      </c>
      <c r="IE33">
        <v>1.5694579778194431</v>
      </c>
      <c r="IF33">
        <v>0.20112985603809358</v>
      </c>
      <c r="IG33">
        <v>1.4575708837509154</v>
      </c>
      <c r="IH33">
        <v>0.68391013324260708</v>
      </c>
      <c r="II33">
        <v>0.36645335488319397</v>
      </c>
      <c r="IJ33">
        <v>3.3693171858787539E-3</v>
      </c>
      <c r="IK33">
        <v>2.5113036890625948</v>
      </c>
      <c r="IL33">
        <v>0.53445346069335931</v>
      </c>
      <c r="IM33">
        <v>0.39716039323806762</v>
      </c>
      <c r="IN33">
        <v>1.0154134601950646</v>
      </c>
      <c r="IO33">
        <v>1.6886990803474622</v>
      </c>
      <c r="IP33">
        <v>8.3799606263637555E-2</v>
      </c>
      <c r="IQ33">
        <v>2.7041125405425266</v>
      </c>
      <c r="IR33">
        <v>0.41349354171752928</v>
      </c>
      <c r="IS33">
        <v>0.16532925939559939</v>
      </c>
      <c r="IT33">
        <v>0.57882280111312867</v>
      </c>
      <c r="IU33">
        <v>71.436982254732158</v>
      </c>
      <c r="IV33">
        <v>0.23143371147183026</v>
      </c>
      <c r="IW33">
        <v>1.1346545627230835</v>
      </c>
      <c r="IX33">
        <v>41.960330633851413</v>
      </c>
      <c r="IY33">
        <f t="shared" si="81"/>
        <v>1.3645363022679524</v>
      </c>
      <c r="IZ33">
        <f t="shared" si="82"/>
        <v>50.461520436356736</v>
      </c>
      <c r="JA33">
        <f t="shared" si="83"/>
        <v>0.19280885147993176</v>
      </c>
      <c r="JB33">
        <f t="shared" si="84"/>
        <v>7.1302081029973889</v>
      </c>
      <c r="JC33">
        <f t="shared" si="85"/>
        <v>1.1717274507880207</v>
      </c>
      <c r="JD33">
        <f t="shared" si="86"/>
        <v>80.803993923369049</v>
      </c>
      <c r="JE33">
        <f t="shared" si="44"/>
        <v>84.463940230156268</v>
      </c>
    </row>
    <row r="34" spans="1:265" x14ac:dyDescent="0.2">
      <c r="A34" s="6">
        <v>2016</v>
      </c>
      <c r="B34">
        <v>133</v>
      </c>
      <c r="C34">
        <v>1</v>
      </c>
      <c r="D34" t="s">
        <v>116</v>
      </c>
      <c r="E34">
        <v>2003</v>
      </c>
      <c r="F34" t="s">
        <v>120</v>
      </c>
      <c r="G34">
        <v>2</v>
      </c>
      <c r="H34">
        <v>32.5</v>
      </c>
      <c r="I34">
        <v>283.60000000000002</v>
      </c>
      <c r="J34">
        <v>0</v>
      </c>
      <c r="K34">
        <v>0</v>
      </c>
      <c r="L34">
        <v>12.6</v>
      </c>
      <c r="M34">
        <v>11.8</v>
      </c>
      <c r="N34" s="2">
        <v>9.3000000000000007</v>
      </c>
      <c r="O34">
        <f t="shared" si="45"/>
        <v>0.79999999999999893</v>
      </c>
      <c r="P34" s="2">
        <f t="shared" si="45"/>
        <v>2.5</v>
      </c>
      <c r="Q34" s="2">
        <f t="shared" si="46"/>
        <v>3.2999999999999989</v>
      </c>
      <c r="R34" s="2"/>
      <c r="S34">
        <v>6.0780000000000003</v>
      </c>
      <c r="T34">
        <v>3.9579999999999997</v>
      </c>
      <c r="U34">
        <v>4.9740000000000002</v>
      </c>
      <c r="V34">
        <v>5.6760000000000002</v>
      </c>
      <c r="W34">
        <v>4.831999999999999</v>
      </c>
      <c r="X34">
        <v>6.8199999999999985</v>
      </c>
      <c r="Y34">
        <v>16.8</v>
      </c>
      <c r="Z34">
        <v>39.4</v>
      </c>
      <c r="AA34">
        <v>661.2</v>
      </c>
      <c r="AB34">
        <v>1</v>
      </c>
      <c r="AC34">
        <v>61</v>
      </c>
      <c r="AD34">
        <v>57.6</v>
      </c>
      <c r="AE34">
        <v>54</v>
      </c>
      <c r="AF34">
        <v>53.8</v>
      </c>
      <c r="AG34">
        <v>50.7</v>
      </c>
      <c r="AH34">
        <v>222.55526310253498</v>
      </c>
      <c r="AI34">
        <v>13981.366738627454</v>
      </c>
      <c r="AJ34">
        <v>264.48644836307528</v>
      </c>
      <c r="AK34">
        <v>0</v>
      </c>
      <c r="AL34">
        <v>573.79999999999995</v>
      </c>
      <c r="AM34">
        <v>573.79999999999995</v>
      </c>
      <c r="AN34">
        <v>14299.633897564056</v>
      </c>
      <c r="AO34">
        <f>AN34/$AN$13</f>
        <v>0.95200831921562912</v>
      </c>
      <c r="AP34">
        <v>3445.2930225827031</v>
      </c>
      <c r="AQ34">
        <v>3889.3164670205692</v>
      </c>
      <c r="AR34">
        <v>3.738019589656556</v>
      </c>
      <c r="AS34">
        <v>7338.3475091929286</v>
      </c>
      <c r="AT34">
        <v>45.385044717457859</v>
      </c>
      <c r="AU34">
        <v>4227.7716134379643</v>
      </c>
      <c r="AV34">
        <v>6784.4872531850333</v>
      </c>
      <c r="AW34">
        <v>151.81543520981782</v>
      </c>
      <c r="AX34">
        <v>11.279627822413541</v>
      </c>
      <c r="AY34">
        <v>11175.353929655228</v>
      </c>
      <c r="AZ34">
        <v>1255.1547967634331</v>
      </c>
      <c r="BA34">
        <v>5307.7879435111099</v>
      </c>
      <c r="BB34">
        <v>8726.7684656826787</v>
      </c>
      <c r="BC34">
        <v>3221.3331633141001</v>
      </c>
      <c r="BD34">
        <v>2.5502885013867194</v>
      </c>
      <c r="BE34">
        <v>17258.439861009276</v>
      </c>
      <c r="BF34">
        <v>348.81876549657267</v>
      </c>
      <c r="BG34">
        <v>434.50613795386056</v>
      </c>
      <c r="BH34">
        <f t="shared" si="47"/>
        <v>396.80369407265391</v>
      </c>
      <c r="BI34">
        <v>71.134417350478302</v>
      </c>
      <c r="BJ34">
        <v>77.144023576653254</v>
      </c>
      <c r="BK34">
        <v>263.19734419676945</v>
      </c>
      <c r="BL34">
        <v>138.73437232126039</v>
      </c>
      <c r="BM34">
        <v>1.1288782816229117</v>
      </c>
      <c r="BN34">
        <v>1.6047430830039524</v>
      </c>
      <c r="BO34">
        <v>1.6441441441441438</v>
      </c>
      <c r="BP34">
        <v>46.949166938015672</v>
      </c>
      <c r="BQ34">
        <v>37.831210000598126</v>
      </c>
      <c r="BR34">
        <v>30.754737892053647</v>
      </c>
      <c r="BS34">
        <v>52.99989489661435</v>
      </c>
      <c r="BT34">
        <v>60.709372570129794</v>
      </c>
      <c r="BU34">
        <v>50.565222209908001</v>
      </c>
      <c r="BV34">
        <v>4976.3257421251674</v>
      </c>
      <c r="BW34">
        <v>4282.9033026487095</v>
      </c>
      <c r="BX34">
        <v>10266.731059777907</v>
      </c>
      <c r="BY34">
        <v>12380.635409146371</v>
      </c>
      <c r="BZ34">
        <v>1007.50201500403</v>
      </c>
      <c r="CA34">
        <v>23323.467699566976</v>
      </c>
      <c r="CB34">
        <v>0.86065573770491799</v>
      </c>
      <c r="CC34">
        <v>21.336131514515564</v>
      </c>
      <c r="CD34">
        <v>18.363064008394542</v>
      </c>
      <c r="CE34">
        <v>-748.55412868720305</v>
      </c>
      <c r="CF34">
        <v>2501.5839505363238</v>
      </c>
      <c r="CG34">
        <v>745.5278068450898</v>
      </c>
      <c r="CH34">
        <f t="shared" si="48"/>
        <v>331.46220138594254</v>
      </c>
      <c r="CI34">
        <f t="shared" si="49"/>
        <v>4443.8651630339691</v>
      </c>
      <c r="CJ34">
        <f t="shared" si="50"/>
        <v>4775.3273644199116</v>
      </c>
      <c r="CK34">
        <v>12148.113769911748</v>
      </c>
      <c r="CL34">
        <v>52.085367092035327</v>
      </c>
      <c r="CM34">
        <v>2.6970775127410889</v>
      </c>
      <c r="CN34">
        <v>1.371607780456543</v>
      </c>
      <c r="CO34">
        <v>6.9679203029999996</v>
      </c>
      <c r="CP34">
        <v>1.9967554367070379</v>
      </c>
      <c r="CQ34">
        <v>4.420903205871582</v>
      </c>
      <c r="CR34">
        <v>2.3448367118835449</v>
      </c>
      <c r="CS34">
        <v>0.76583731174468994</v>
      </c>
      <c r="CT34">
        <v>3.2232160568237305</v>
      </c>
      <c r="CU34">
        <v>3.2232160568237305</v>
      </c>
      <c r="CV34">
        <v>1.399055304428316</v>
      </c>
      <c r="CW34">
        <v>1.9275358915328979</v>
      </c>
      <c r="CX34">
        <v>2.1945686340332031</v>
      </c>
      <c r="CY34">
        <v>0.47693046927452087</v>
      </c>
      <c r="CZ34">
        <v>1.3357832431793213</v>
      </c>
      <c r="DA34">
        <v>1.3357832431793213</v>
      </c>
      <c r="DB34">
        <v>1.1656196256107598</v>
      </c>
      <c r="DC34">
        <v>1.1712571382522583</v>
      </c>
      <c r="DD34">
        <v>0.52954220771789551</v>
      </c>
      <c r="DE34">
        <v>0.83248527090512525</v>
      </c>
      <c r="DF34">
        <v>1.2279946804046631</v>
      </c>
      <c r="DG34">
        <v>0.44701376557350159</v>
      </c>
      <c r="DH34">
        <v>1.0182986988041911</v>
      </c>
      <c r="DI34">
        <v>92.922223360115851</v>
      </c>
      <c r="DJ34">
        <v>53.346167268231667</v>
      </c>
      <c r="DK34">
        <v>0.26046222591779644</v>
      </c>
      <c r="DL34">
        <v>146.5288528542653</v>
      </c>
      <c r="DM34">
        <v>2.0064288969003456</v>
      </c>
      <c r="DN34">
        <v>99.134340886484665</v>
      </c>
      <c r="DO34">
        <v>51.958134795453411</v>
      </c>
      <c r="DP34">
        <v>4.893339484419676</v>
      </c>
      <c r="DQ34">
        <v>0.3635667751219902</v>
      </c>
      <c r="DR34">
        <v>156.34938194147975</v>
      </c>
      <c r="DS34">
        <v>24.19355920191197</v>
      </c>
      <c r="DT34">
        <v>116.48304936929081</v>
      </c>
      <c r="DU34">
        <v>41.620617795881302</v>
      </c>
      <c r="DV34">
        <v>43.030028602528105</v>
      </c>
      <c r="DW34">
        <v>3.4066326454252831E-2</v>
      </c>
      <c r="DX34">
        <v>201.16776209415445</v>
      </c>
      <c r="DY34">
        <v>0.89277537156495024</v>
      </c>
      <c r="DZ34">
        <v>3.2013128680481935</v>
      </c>
      <c r="EA34">
        <f t="shared" si="51"/>
        <v>2.1855563695955662</v>
      </c>
      <c r="EB34">
        <v>0.56473795694261952</v>
      </c>
      <c r="EC34">
        <v>1.2391934630575818</v>
      </c>
      <c r="ED34">
        <v>-0.12618477025256877</v>
      </c>
      <c r="EE34">
        <v>-0.73839407139800783</v>
      </c>
      <c r="EF34">
        <v>0.57409482187582861</v>
      </c>
      <c r="EG34">
        <v>0.52411842688245525</v>
      </c>
      <c r="EH34">
        <v>0.35731051016641757</v>
      </c>
      <c r="EI34">
        <v>63.415649239084992</v>
      </c>
      <c r="EJ34">
        <v>63.405649357533001</v>
      </c>
      <c r="EK34">
        <v>57.90343748754939</v>
      </c>
      <c r="EL34">
        <v>36.406595854052519</v>
      </c>
      <c r="EM34">
        <v>33.232069196730755</v>
      </c>
      <c r="EN34">
        <v>20.68950678906554</v>
      </c>
      <c r="EO34">
        <v>58.285570477325692</v>
      </c>
      <c r="EP34">
        <v>22.679780703268637</v>
      </c>
      <c r="EQ34">
        <v>85.469023876092749</v>
      </c>
      <c r="ER34">
        <v>152.03354422461354</v>
      </c>
      <c r="ES34">
        <v>4.5036726954984196</v>
      </c>
      <c r="ET34">
        <v>237.5025681007063</v>
      </c>
      <c r="EU34">
        <v>0.38911484467826468</v>
      </c>
      <c r="EV34">
        <v>24.541027469063547</v>
      </c>
      <c r="EW34">
        <v>9.5492780918696898</v>
      </c>
      <c r="EX34">
        <f t="shared" si="52"/>
        <v>1.896262735815456</v>
      </c>
      <c r="EY34">
        <v>40.848770409158973</v>
      </c>
      <c r="EZ34">
        <v>29.278354092184774</v>
      </c>
      <c r="FA34">
        <f t="shared" si="53"/>
        <v>1.3951867062111485</v>
      </c>
      <c r="FB34">
        <v>70.127124501343758</v>
      </c>
      <c r="FC34">
        <v>58.249601277143825</v>
      </c>
      <c r="FD34">
        <v>41.750398722856161</v>
      </c>
      <c r="FE34">
        <f t="shared" si="54"/>
        <v>72.634643289079364</v>
      </c>
      <c r="FF34">
        <f t="shared" si="55"/>
        <v>58.197478891965119</v>
      </c>
      <c r="FG34">
        <f t="shared" si="56"/>
        <v>18.940837092612664</v>
      </c>
      <c r="FH34">
        <f t="shared" si="57"/>
        <v>17.348708482806146</v>
      </c>
      <c r="FI34">
        <f t="shared" si="58"/>
        <v>10.337516999572109</v>
      </c>
      <c r="FJ34">
        <f t="shared" si="59"/>
        <v>10.337516999572109</v>
      </c>
      <c r="FK34">
        <f t="shared" si="60"/>
        <v>-17.348708482806146</v>
      </c>
      <c r="FL34">
        <f t="shared" si="61"/>
        <v>-17.500200563870756</v>
      </c>
      <c r="FM34">
        <f t="shared" si="62"/>
        <v>19.895858541243655</v>
      </c>
      <c r="FN34">
        <f t="shared" si="63"/>
        <v>35.307712199339399</v>
      </c>
      <c r="FO34">
        <v>81.15318615922655</v>
      </c>
      <c r="FP34">
        <v>34.169393117810756</v>
      </c>
      <c r="FQ34">
        <v>1.2277708553261597</v>
      </c>
      <c r="FR34">
        <v>1.0051077954920551</v>
      </c>
      <c r="FS34">
        <v>0.9834867231861586</v>
      </c>
      <c r="FT34">
        <v>1.6263258148252719</v>
      </c>
      <c r="FU34">
        <v>1.3919455313182625</v>
      </c>
      <c r="FV34">
        <v>1.1851910128837868</v>
      </c>
      <c r="FW34">
        <v>53.082309923306262</v>
      </c>
      <c r="FX34">
        <v>64.0134317032513</v>
      </c>
      <c r="FY34">
        <v>19.321219148101299</v>
      </c>
      <c r="FZ34">
        <v>52.128427528820275</v>
      </c>
      <c r="GA34">
        <v>51.761428799434469</v>
      </c>
      <c r="GB34">
        <f t="shared" si="64"/>
        <v>176.41460276849645</v>
      </c>
      <c r="GC34">
        <f t="shared" si="65"/>
        <v>117.65063146245059</v>
      </c>
      <c r="GD34">
        <f t="shared" si="66"/>
        <v>106.93720360360362</v>
      </c>
      <c r="GE34">
        <f t="shared" si="67"/>
        <v>1.5288289463658415</v>
      </c>
      <c r="GF34">
        <f t="shared" si="68"/>
        <v>1.9930506812723092</v>
      </c>
      <c r="GG34">
        <f t="shared" si="69"/>
        <v>2.0522031248994153</v>
      </c>
      <c r="GH34">
        <f t="shared" si="70"/>
        <v>64.998335898018439</v>
      </c>
      <c r="GI34">
        <f t="shared" si="71"/>
        <v>86.781609195402282</v>
      </c>
      <c r="GJ34">
        <f t="shared" si="72"/>
        <v>86.781609195402282</v>
      </c>
      <c r="GK34">
        <f t="shared" si="73"/>
        <v>41.205469309503457</v>
      </c>
      <c r="GL34">
        <f t="shared" si="74"/>
        <v>56.349894405267932</v>
      </c>
      <c r="GM34">
        <f t="shared" si="31"/>
        <v>43.650105594732061</v>
      </c>
      <c r="GN34">
        <f t="shared" si="75"/>
        <v>49.962186950875022</v>
      </c>
      <c r="GO34">
        <f t="shared" si="76"/>
        <v>26.190476190476179</v>
      </c>
      <c r="GP34">
        <f t="shared" si="77"/>
        <v>53.378474186809242</v>
      </c>
      <c r="GQ34">
        <f t="shared" si="78"/>
        <v>1.1771073409751198</v>
      </c>
      <c r="GR34">
        <v>37.327445544378783</v>
      </c>
      <c r="GS34">
        <f t="shared" si="79"/>
        <v>111.75353929655229</v>
      </c>
      <c r="GT34" s="23">
        <f t="shared" si="80"/>
        <v>233.23467699566973</v>
      </c>
      <c r="GU34">
        <v>41.9</v>
      </c>
      <c r="GV34">
        <v>47.3</v>
      </c>
      <c r="GW34">
        <v>4.546E-2</v>
      </c>
      <c r="GX34">
        <v>89.245460000000008</v>
      </c>
      <c r="GY34">
        <v>0.54318999999999995</v>
      </c>
      <c r="GZ34">
        <v>50.6</v>
      </c>
      <c r="HA34">
        <v>81.2</v>
      </c>
      <c r="HB34">
        <v>1.8170000000000002</v>
      </c>
      <c r="HC34">
        <v>0.13500000000000001</v>
      </c>
      <c r="HD34">
        <v>133.75200000000001</v>
      </c>
      <c r="HE34">
        <v>14.779999999999998</v>
      </c>
      <c r="HF34">
        <v>66.599999999999994</v>
      </c>
      <c r="HG34">
        <v>109.5</v>
      </c>
      <c r="HH34">
        <v>40.42</v>
      </c>
      <c r="HI34">
        <v>3.2000000000000001E-2</v>
      </c>
      <c r="HJ34">
        <v>216.55199999999999</v>
      </c>
      <c r="HK34">
        <v>61</v>
      </c>
      <c r="HL34">
        <v>52.5</v>
      </c>
      <c r="HM34">
        <v>125.85</v>
      </c>
      <c r="HN34">
        <v>151.7623240707326</v>
      </c>
      <c r="HO34">
        <v>12.35</v>
      </c>
      <c r="HP34">
        <v>285.89999999999998</v>
      </c>
      <c r="HQ34">
        <v>-10.399999999999999</v>
      </c>
      <c r="HR34">
        <v>28.700000000000003</v>
      </c>
      <c r="HS34">
        <v>18.300000000000011</v>
      </c>
      <c r="HT34">
        <v>152.14799999999997</v>
      </c>
      <c r="HU34">
        <v>53.21720881427072</v>
      </c>
      <c r="HV34">
        <v>1.1300754778385163</v>
      </c>
      <c r="HW34">
        <v>0.64877048015594485</v>
      </c>
      <c r="HX34">
        <v>3.1676165697437997E-3</v>
      </c>
      <c r="HY34">
        <v>1.7820135745642049</v>
      </c>
      <c r="HZ34">
        <v>2.4013904123973844E-2</v>
      </c>
      <c r="IA34">
        <v>1.1864873762130739</v>
      </c>
      <c r="IB34">
        <v>0.62185989713668821</v>
      </c>
      <c r="IC34">
        <v>5.8565835752487194E-2</v>
      </c>
      <c r="ID34">
        <v>4.351341676712037E-3</v>
      </c>
      <c r="IE34">
        <v>1.8712644507789613</v>
      </c>
      <c r="IF34">
        <v>0.28488980476856224</v>
      </c>
      <c r="IG34">
        <v>1.4615827102661132</v>
      </c>
      <c r="IH34">
        <v>0.52223886385560037</v>
      </c>
      <c r="II34">
        <v>0.53992358689308162</v>
      </c>
      <c r="IJ34">
        <v>4.2745063781738279E-4</v>
      </c>
      <c r="IK34">
        <v>2.5241726116526122</v>
      </c>
      <c r="IL34">
        <v>0.71446685433387758</v>
      </c>
      <c r="IM34">
        <v>0.27800965905189517</v>
      </c>
      <c r="IN34">
        <v>1.0476827134341</v>
      </c>
      <c r="IO34">
        <v>1.863633266447082</v>
      </c>
      <c r="IP34">
        <v>5.5206200048327443E-2</v>
      </c>
      <c r="IQ34">
        <v>2.9113159798811821</v>
      </c>
      <c r="IR34">
        <v>0.4720205218791963</v>
      </c>
      <c r="IS34">
        <v>0.34385023808479304</v>
      </c>
      <c r="IT34">
        <v>0.81587075996398939</v>
      </c>
      <c r="IU34">
        <v>57.854815375419285</v>
      </c>
      <c r="IV34">
        <v>0.59433296235335376</v>
      </c>
      <c r="IW34">
        <v>1.0400515291022208</v>
      </c>
      <c r="IX34">
        <v>35.724446823689263</v>
      </c>
      <c r="IY34">
        <f t="shared" si="81"/>
        <v>1.1293024053169771</v>
      </c>
      <c r="IZ34">
        <f t="shared" si="82"/>
        <v>38.790100872632408</v>
      </c>
      <c r="JA34">
        <f t="shared" si="83"/>
        <v>0.38714336822856987</v>
      </c>
      <c r="JB34">
        <f t="shared" si="84"/>
        <v>13.297882157208168</v>
      </c>
      <c r="JC34">
        <f>IK34-HY34</f>
        <v>0.74215903708840725</v>
      </c>
      <c r="JD34">
        <f t="shared" si="86"/>
        <v>60.59681513788022</v>
      </c>
      <c r="JE34">
        <f t="shared" si="44"/>
        <v>98.20301264985612</v>
      </c>
    </row>
    <row r="35" spans="1:265" x14ac:dyDescent="0.2">
      <c r="A35" s="6">
        <v>2016</v>
      </c>
      <c r="B35">
        <v>134</v>
      </c>
      <c r="C35">
        <v>1</v>
      </c>
      <c r="D35">
        <v>3335</v>
      </c>
      <c r="E35">
        <v>1995</v>
      </c>
      <c r="F35" t="s">
        <v>120</v>
      </c>
      <c r="G35">
        <v>2</v>
      </c>
      <c r="H35">
        <v>31.5</v>
      </c>
      <c r="I35">
        <v>264.39999999999998</v>
      </c>
      <c r="J35">
        <v>0</v>
      </c>
      <c r="K35">
        <v>0</v>
      </c>
      <c r="L35">
        <v>12</v>
      </c>
      <c r="M35">
        <v>11.5</v>
      </c>
      <c r="N35" s="2">
        <v>8.5</v>
      </c>
      <c r="O35">
        <f t="shared" si="45"/>
        <v>0.5</v>
      </c>
      <c r="P35" s="2">
        <f t="shared" si="45"/>
        <v>3</v>
      </c>
      <c r="Q35" s="2">
        <f t="shared" si="46"/>
        <v>3.5</v>
      </c>
      <c r="R35" s="2"/>
      <c r="S35">
        <v>4.9420000000000002</v>
      </c>
      <c r="T35">
        <v>4.7560000000000002</v>
      </c>
      <c r="U35">
        <v>4.2880000000000003</v>
      </c>
      <c r="V35">
        <v>4.8780000000000001</v>
      </c>
      <c r="W35">
        <v>3.8380000000000001</v>
      </c>
      <c r="X35">
        <v>5.74</v>
      </c>
      <c r="Y35">
        <v>16.399999999999999</v>
      </c>
      <c r="Z35">
        <v>45.6</v>
      </c>
      <c r="AA35">
        <v>750.4</v>
      </c>
      <c r="AB35">
        <v>-1</v>
      </c>
      <c r="AC35">
        <v>60</v>
      </c>
      <c r="AD35">
        <v>56.3</v>
      </c>
      <c r="AE35">
        <v>57.7</v>
      </c>
      <c r="AF35">
        <v>54.3</v>
      </c>
      <c r="AG35">
        <v>43.2</v>
      </c>
      <c r="AH35">
        <v>203.07405906782921</v>
      </c>
      <c r="AI35">
        <v>12757.518538759166</v>
      </c>
      <c r="AJ35">
        <v>310.01289798399654</v>
      </c>
      <c r="AK35">
        <v>0</v>
      </c>
      <c r="AL35">
        <v>545.9</v>
      </c>
      <c r="AM35">
        <v>545.9</v>
      </c>
      <c r="AN35">
        <v>17018.080231199576</v>
      </c>
      <c r="AO35">
        <f>AN35/$AN$14</f>
        <v>1.3858100055030371</v>
      </c>
      <c r="AP35">
        <v>3183.3616298811548</v>
      </c>
      <c r="AQ35">
        <v>3851.7840193575125</v>
      </c>
      <c r="AR35">
        <v>0.33170461077764268</v>
      </c>
      <c r="AS35">
        <v>7035.4773538494455</v>
      </c>
      <c r="AT35">
        <v>29.109740272974939</v>
      </c>
      <c r="AU35">
        <v>3767.471649775835</v>
      </c>
      <c r="AV35">
        <v>6954.1247535445618</v>
      </c>
      <c r="AW35">
        <v>132.17546371296888</v>
      </c>
      <c r="AX35">
        <v>35.634002687463109</v>
      </c>
      <c r="AY35">
        <v>10889.405869720829</v>
      </c>
      <c r="AZ35">
        <v>1221.8867378419802</v>
      </c>
      <c r="BA35">
        <v>5519.9635852248412</v>
      </c>
      <c r="BB35">
        <v>7974.2243177325008</v>
      </c>
      <c r="BC35">
        <v>2978.2326605205417</v>
      </c>
      <c r="BD35">
        <v>32.695168927870213</v>
      </c>
      <c r="BE35">
        <v>16505.115732405753</v>
      </c>
      <c r="BF35">
        <v>350.35713780648945</v>
      </c>
      <c r="BG35">
        <v>401.1221330489231</v>
      </c>
      <c r="BH35">
        <f t="shared" si="47"/>
        <v>378.78553514225234</v>
      </c>
      <c r="BI35">
        <v>53.100910899516379</v>
      </c>
      <c r="BJ35">
        <v>125.17799538921473</v>
      </c>
      <c r="BK35">
        <v>282.03097583518633</v>
      </c>
      <c r="BL35">
        <v>72.864254584852787</v>
      </c>
      <c r="BM35">
        <v>1.2099737532808399</v>
      </c>
      <c r="BN35">
        <v>1.8458333333333332</v>
      </c>
      <c r="BO35">
        <v>1.4446153846153846</v>
      </c>
      <c r="BP35">
        <v>45.247272782981604</v>
      </c>
      <c r="BQ35">
        <v>34.597586818319421</v>
      </c>
      <c r="BR35">
        <v>33.443955648169585</v>
      </c>
      <c r="BS35">
        <v>54.74801247494625</v>
      </c>
      <c r="BT35">
        <v>63.861379002147935</v>
      </c>
      <c r="BU35">
        <v>48.313652851740372</v>
      </c>
      <c r="BV35">
        <v>4701.4247058127021</v>
      </c>
      <c r="BW35">
        <v>5511.1145162582234</v>
      </c>
      <c r="BX35">
        <v>11988.632999822392</v>
      </c>
      <c r="BY35">
        <v>14734.268598441193</v>
      </c>
      <c r="BZ35">
        <v>1776.0937777514653</v>
      </c>
      <c r="CA35">
        <v>27538.159897195514</v>
      </c>
      <c r="CB35">
        <v>1.1722222222222223</v>
      </c>
      <c r="CC35">
        <v>17.072399620613339</v>
      </c>
      <c r="CD35">
        <v>20.012646221941196</v>
      </c>
      <c r="CE35">
        <v>-933.95305603686711</v>
      </c>
      <c r="CF35">
        <v>1443.0102372863385</v>
      </c>
      <c r="CG35">
        <v>-1267.0365965019955</v>
      </c>
      <c r="CH35">
        <f t="shared" si="48"/>
        <v>818.53887941213907</v>
      </c>
      <c r="CI35">
        <f t="shared" si="49"/>
        <v>2463.1098014742774</v>
      </c>
      <c r="CJ35">
        <f t="shared" si="50"/>
        <v>3281.6486808864165</v>
      </c>
      <c r="CK35">
        <v>16648.754027474686</v>
      </c>
      <c r="CL35">
        <v>60.45703158681345</v>
      </c>
      <c r="CM35">
        <v>2.2355124950408936</v>
      </c>
      <c r="CN35">
        <v>0.86418932676315308</v>
      </c>
      <c r="CO35">
        <v>5.8670816419999996</v>
      </c>
      <c r="CP35">
        <v>1.4849115349188182</v>
      </c>
      <c r="CQ35">
        <v>4.7676806449890137</v>
      </c>
      <c r="CR35">
        <v>2.3455798625946045</v>
      </c>
      <c r="CS35">
        <v>0.54298067092895508</v>
      </c>
      <c r="CT35">
        <v>3.3329129219055176</v>
      </c>
      <c r="CU35">
        <v>3.3329129219055176</v>
      </c>
      <c r="CV35">
        <v>1.2096303008251552</v>
      </c>
      <c r="CW35">
        <v>2.2569332122802734</v>
      </c>
      <c r="CX35">
        <v>1.6916019916534424</v>
      </c>
      <c r="CY35">
        <v>0.4453376829624176</v>
      </c>
      <c r="CZ35">
        <v>1.5427249670028687</v>
      </c>
      <c r="DA35">
        <v>1.5427249670028687</v>
      </c>
      <c r="DB35">
        <v>1.0623274502468754</v>
      </c>
      <c r="DC35">
        <v>0.92510831356048584</v>
      </c>
      <c r="DD35">
        <v>0.49061977863311768</v>
      </c>
      <c r="DE35">
        <v>0.66277964883899898</v>
      </c>
      <c r="DF35">
        <v>1.399506688117981</v>
      </c>
      <c r="DG35">
        <v>0.50258219242095947</v>
      </c>
      <c r="DH35">
        <v>1.037343436321478</v>
      </c>
      <c r="DI35">
        <v>71.164446998330661</v>
      </c>
      <c r="DJ35">
        <v>33.286706385256409</v>
      </c>
      <c r="DK35">
        <v>1.9461380324602626E-2</v>
      </c>
      <c r="DL35">
        <v>104.47061476391167</v>
      </c>
      <c r="DM35">
        <v>1.3878594528011983</v>
      </c>
      <c r="DN35">
        <v>88.36905634610271</v>
      </c>
      <c r="DO35">
        <v>37.759553244032801</v>
      </c>
      <c r="DP35">
        <v>4.4052931096780785</v>
      </c>
      <c r="DQ35">
        <v>1.1876502801626174</v>
      </c>
      <c r="DR35">
        <v>131.7215529799762</v>
      </c>
      <c r="DS35">
        <v>27.577167602803648</v>
      </c>
      <c r="DT35">
        <v>93.375813946208169</v>
      </c>
      <c r="DU35">
        <v>35.512225810815572</v>
      </c>
      <c r="DV35">
        <v>45.945938829284181</v>
      </c>
      <c r="DW35">
        <v>0.50439653405401785</v>
      </c>
      <c r="DX35">
        <v>175.33837512036195</v>
      </c>
      <c r="DY35">
        <v>2.4773580196422298</v>
      </c>
      <c r="DZ35">
        <v>3.1154872957418394</v>
      </c>
      <c r="EA35">
        <f t="shared" si="51"/>
        <v>2.8347104142580108</v>
      </c>
      <c r="EB35">
        <v>1.5640553952520044</v>
      </c>
      <c r="EC35">
        <v>0.35762554286467563</v>
      </c>
      <c r="ED35">
        <v>0.40662244170694478</v>
      </c>
      <c r="EE35">
        <v>-0.16052338808694497</v>
      </c>
      <c r="EF35">
        <v>0.46774348413101885</v>
      </c>
      <c r="EG35">
        <v>0.42729383797135106</v>
      </c>
      <c r="EH35">
        <v>0.38031503351899471</v>
      </c>
      <c r="EI35">
        <v>68.119104265971743</v>
      </c>
      <c r="EJ35">
        <v>67.087772917114208</v>
      </c>
      <c r="EK35">
        <v>53.254636289465928</v>
      </c>
      <c r="EL35">
        <v>31.862267165249776</v>
      </c>
      <c r="EM35">
        <v>28.66619197070419</v>
      </c>
      <c r="EN35">
        <v>20.253538785470106</v>
      </c>
      <c r="EO35">
        <v>43.493270809259926</v>
      </c>
      <c r="EP35">
        <v>27.03861783988371</v>
      </c>
      <c r="EQ35">
        <v>79.458219696819199</v>
      </c>
      <c r="ER35">
        <v>206.20707448045201</v>
      </c>
      <c r="ES35">
        <v>8.9263310476755571</v>
      </c>
      <c r="ET35">
        <v>285.66529417727116</v>
      </c>
      <c r="EU35">
        <v>0.62167359080584617</v>
      </c>
      <c r="EV35">
        <v>15.225255463574072</v>
      </c>
      <c r="EW35">
        <v>9.4651392349764212</v>
      </c>
      <c r="EX35">
        <f t="shared" si="52"/>
        <v>3.1247516690411379</v>
      </c>
      <c r="EY35">
        <v>44.875785536842784</v>
      </c>
      <c r="EZ35">
        <v>10.720935404149092</v>
      </c>
      <c r="FA35">
        <f t="shared" si="53"/>
        <v>4.1858087792857592</v>
      </c>
      <c r="FB35">
        <v>55.596720940991872</v>
      </c>
      <c r="FC35">
        <v>80.71660482364085</v>
      </c>
      <c r="FD35">
        <v>19.283395176359164</v>
      </c>
      <c r="FE35">
        <f t="shared" si="54"/>
        <v>49.429820060204534</v>
      </c>
      <c r="FF35">
        <f t="shared" si="55"/>
        <v>49.882543136948243</v>
      </c>
      <c r="FG35">
        <f t="shared" si="56"/>
        <v>8.4736079709318624</v>
      </c>
      <c r="FH35">
        <f t="shared" si="57"/>
        <v>5.006757600105459</v>
      </c>
      <c r="FI35">
        <f t="shared" si="58"/>
        <v>2.2473274332172295</v>
      </c>
      <c r="FJ35">
        <f t="shared" si="59"/>
        <v>2.2473274332172295</v>
      </c>
      <c r="FK35">
        <f t="shared" si="60"/>
        <v>-5.006757600105459</v>
      </c>
      <c r="FL35">
        <f t="shared" si="61"/>
        <v>-5.6657361831455946</v>
      </c>
      <c r="FM35">
        <f t="shared" si="62"/>
        <v>5.9516790855367923</v>
      </c>
      <c r="FN35">
        <f t="shared" si="63"/>
        <v>20.962046206784297</v>
      </c>
      <c r="FO35">
        <v>153.94374119729497</v>
      </c>
      <c r="FP35">
        <v>53.889549880625097</v>
      </c>
      <c r="FQ35">
        <v>0.89891842988964665</v>
      </c>
      <c r="FR35">
        <v>0.86072672686592044</v>
      </c>
      <c r="FS35">
        <v>0.88165435884054744</v>
      </c>
      <c r="FT35">
        <v>1.6518868515145579</v>
      </c>
      <c r="FU35">
        <v>1.4053592889228188</v>
      </c>
      <c r="FV35">
        <v>1.204925081574971</v>
      </c>
      <c r="FW35">
        <v>53.504913376371711</v>
      </c>
      <c r="FX35">
        <v>72.184853632408377</v>
      </c>
      <c r="FY35">
        <v>29.357919679763224</v>
      </c>
      <c r="FZ35">
        <v>51.57878432826972</v>
      </c>
      <c r="GA35">
        <v>62.924263954740525</v>
      </c>
      <c r="GB35">
        <f t="shared" si="64"/>
        <v>155.24469333333334</v>
      </c>
      <c r="GC35">
        <f t="shared" si="65"/>
        <v>113.81638400000001</v>
      </c>
      <c r="GD35">
        <f t="shared" si="66"/>
        <v>88.370148184615388</v>
      </c>
      <c r="GE35">
        <f t="shared" si="67"/>
        <v>1.4399928571090783</v>
      </c>
      <c r="GF35">
        <f t="shared" si="68"/>
        <v>2.0608455304594848</v>
      </c>
      <c r="GG35">
        <f t="shared" si="69"/>
        <v>1.9142233281305485</v>
      </c>
      <c r="GH35">
        <f t="shared" si="70"/>
        <v>77.354910141816248</v>
      </c>
      <c r="GI35">
        <f t="shared" si="71"/>
        <v>72.747867803837948</v>
      </c>
      <c r="GJ35">
        <f t="shared" si="72"/>
        <v>72.747867803837948</v>
      </c>
      <c r="GK35">
        <f t="shared" si="73"/>
        <v>50.782239159694178</v>
      </c>
      <c r="GL35">
        <f t="shared" si="74"/>
        <v>28.392643670495062</v>
      </c>
      <c r="GM35">
        <f t="shared" si="31"/>
        <v>71.607356329504938</v>
      </c>
      <c r="GN35">
        <f t="shared" si="75"/>
        <v>53.421267273433912</v>
      </c>
      <c r="GO35">
        <f t="shared" si="76"/>
        <v>29.166666666666668</v>
      </c>
      <c r="GP35">
        <f t="shared" si="77"/>
        <v>74.654927133398857</v>
      </c>
      <c r="GQ35">
        <f t="shared" si="78"/>
        <v>1.0221834140329906</v>
      </c>
      <c r="GR35">
        <v>46.65596041120078</v>
      </c>
      <c r="GS35">
        <f t="shared" si="79"/>
        <v>108.89405869720831</v>
      </c>
      <c r="GT35" s="23">
        <f t="shared" si="80"/>
        <v>275.38159897195516</v>
      </c>
      <c r="GU35">
        <v>38.1</v>
      </c>
      <c r="GV35">
        <v>46.1</v>
      </c>
      <c r="GW35">
        <v>3.9699999999999996E-3</v>
      </c>
      <c r="GX35">
        <v>84.203969999999998</v>
      </c>
      <c r="GY35">
        <v>0.34277999999999997</v>
      </c>
      <c r="GZ35">
        <v>48</v>
      </c>
      <c r="HA35">
        <v>88.6</v>
      </c>
      <c r="HB35">
        <v>1.6839999999999999</v>
      </c>
      <c r="HC35">
        <v>0.45400000000000001</v>
      </c>
      <c r="HD35">
        <v>138.738</v>
      </c>
      <c r="HE35">
        <v>14.86</v>
      </c>
      <c r="HF35">
        <v>65</v>
      </c>
      <c r="HG35">
        <v>93.9</v>
      </c>
      <c r="HH35">
        <v>35.070000000000007</v>
      </c>
      <c r="HI35">
        <v>0.38500000000000001</v>
      </c>
      <c r="HJ35">
        <v>194.35499999999999</v>
      </c>
      <c r="HK35">
        <v>54</v>
      </c>
      <c r="HL35">
        <v>63.3</v>
      </c>
      <c r="HM35">
        <v>137.69999999999999</v>
      </c>
      <c r="HN35">
        <v>169.23604100946372</v>
      </c>
      <c r="HO35">
        <v>20.399999999999999</v>
      </c>
      <c r="HP35">
        <v>316.3</v>
      </c>
      <c r="HQ35">
        <v>-6</v>
      </c>
      <c r="HR35">
        <v>25.299999999999997</v>
      </c>
      <c r="HS35">
        <v>19.299999999999997</v>
      </c>
      <c r="HT35">
        <v>177.56200000000001</v>
      </c>
      <c r="HU35">
        <v>56.137211508061966</v>
      </c>
      <c r="HV35">
        <v>0.85173026061058055</v>
      </c>
      <c r="HW35">
        <v>0.39839127963781357</v>
      </c>
      <c r="HX35">
        <v>2.3292314118739994E-4</v>
      </c>
      <c r="HY35">
        <v>1.2503544633895811</v>
      </c>
      <c r="HZ35">
        <v>1.634265571489334E-2</v>
      </c>
      <c r="IA35">
        <v>1.1258783340454102</v>
      </c>
      <c r="IB35">
        <v>0.48108087444305414</v>
      </c>
      <c r="IC35">
        <v>5.6126253604888911E-2</v>
      </c>
      <c r="ID35">
        <v>1.5131424665451051E-2</v>
      </c>
      <c r="IE35">
        <v>1.6782168867588036</v>
      </c>
      <c r="IF35">
        <v>0.3353802753448486</v>
      </c>
      <c r="IG35">
        <v>1.0995412945747374</v>
      </c>
      <c r="IH35">
        <v>0.41817208430171016</v>
      </c>
      <c r="II35">
        <v>0.54103364592790615</v>
      </c>
      <c r="IJ35">
        <v>5.939491122961044E-3</v>
      </c>
      <c r="IK35">
        <v>2.0646865159273147</v>
      </c>
      <c r="IL35">
        <v>0.49955848932266239</v>
      </c>
      <c r="IM35">
        <v>0.31056231987476346</v>
      </c>
      <c r="IN35">
        <v>0.91264757645130157</v>
      </c>
      <c r="IO35">
        <v>2.3684697126335337</v>
      </c>
      <c r="IP35">
        <v>0.10252676725387573</v>
      </c>
      <c r="IQ35">
        <v>3.2811172890848352</v>
      </c>
      <c r="IR35">
        <v>0.62631984472274782</v>
      </c>
      <c r="IS35">
        <v>0.17051855456829068</v>
      </c>
      <c r="IT35">
        <v>0.79683839929103839</v>
      </c>
      <c r="IU35">
        <v>78.600610271793627</v>
      </c>
      <c r="IV35">
        <v>0.21694304150903324</v>
      </c>
      <c r="IW35">
        <v>1.6029004023260316</v>
      </c>
      <c r="IX35">
        <v>48.852273817163983</v>
      </c>
      <c r="IY35">
        <f t="shared" si="81"/>
        <v>2.0307628256952541</v>
      </c>
      <c r="IZ35">
        <f t="shared" si="82"/>
        <v>61.892417941013974</v>
      </c>
      <c r="JA35">
        <f t="shared" si="83"/>
        <v>1.2164307731575206</v>
      </c>
      <c r="JB35">
        <f t="shared" si="84"/>
        <v>37.073675397224392</v>
      </c>
      <c r="JC35">
        <f t="shared" si="85"/>
        <v>0.81433205253773355</v>
      </c>
      <c r="JD35">
        <f t="shared" si="86"/>
        <v>85.741557718178356</v>
      </c>
      <c r="JE35">
        <f t="shared" si="44"/>
        <v>96.400089400102473</v>
      </c>
    </row>
    <row r="36" spans="1:265" x14ac:dyDescent="0.2">
      <c r="A36" s="6">
        <v>2016</v>
      </c>
      <c r="B36">
        <v>135</v>
      </c>
      <c r="C36">
        <v>1</v>
      </c>
      <c r="D36">
        <v>1311</v>
      </c>
      <c r="E36">
        <v>2015</v>
      </c>
      <c r="F36" t="s">
        <v>120</v>
      </c>
      <c r="G36">
        <v>2</v>
      </c>
      <c r="H36">
        <v>32</v>
      </c>
      <c r="I36">
        <v>295.8</v>
      </c>
      <c r="J36">
        <v>0</v>
      </c>
      <c r="K36">
        <v>0</v>
      </c>
      <c r="L36">
        <v>13.2</v>
      </c>
      <c r="M36">
        <v>12.9</v>
      </c>
      <c r="N36" s="2">
        <v>11</v>
      </c>
      <c r="O36">
        <f t="shared" si="45"/>
        <v>0.29999999999999893</v>
      </c>
      <c r="P36" s="2">
        <f t="shared" si="45"/>
        <v>1.9000000000000004</v>
      </c>
      <c r="Q36" s="2">
        <f t="shared" si="46"/>
        <v>2.1999999999999993</v>
      </c>
      <c r="R36" s="2"/>
      <c r="S36">
        <v>4.8639999999999999</v>
      </c>
      <c r="T36">
        <v>6.0200000000000005</v>
      </c>
      <c r="U36">
        <v>4.7200000000000006</v>
      </c>
      <c r="V36">
        <v>5.4379999999999997</v>
      </c>
      <c r="W36">
        <v>4.5819999999999999</v>
      </c>
      <c r="X36">
        <v>5.766</v>
      </c>
      <c r="Y36">
        <v>18.399999999999999</v>
      </c>
      <c r="Z36">
        <v>42.8</v>
      </c>
      <c r="AA36">
        <v>786.4</v>
      </c>
      <c r="AB36">
        <v>0</v>
      </c>
      <c r="AC36">
        <v>64</v>
      </c>
      <c r="AD36">
        <v>50.1</v>
      </c>
      <c r="AE36">
        <v>54.1</v>
      </c>
      <c r="AF36">
        <v>52.6</v>
      </c>
      <c r="AG36">
        <v>47</v>
      </c>
      <c r="AH36">
        <v>253.04723962438692</v>
      </c>
      <c r="AI36">
        <v>15896.933687683235</v>
      </c>
      <c r="AJ36">
        <v>313.33191720231724</v>
      </c>
      <c r="AK36">
        <v>0</v>
      </c>
      <c r="AL36">
        <v>548.5</v>
      </c>
      <c r="AM36">
        <v>548.5</v>
      </c>
      <c r="AN36">
        <v>15699.095932039476</v>
      </c>
      <c r="AO36">
        <f>AN36/$AN$15</f>
        <v>1.0483566798465374</v>
      </c>
      <c r="AP36">
        <v>3250.2038688287903</v>
      </c>
      <c r="AQ36">
        <v>4052.3107362004203</v>
      </c>
      <c r="AR36">
        <v>0.28575057150114302</v>
      </c>
      <c r="AS36">
        <v>7302.8003556007125</v>
      </c>
      <c r="AT36">
        <v>15.232510728179351</v>
      </c>
      <c r="AU36">
        <v>4354.6674264401163</v>
      </c>
      <c r="AV36">
        <v>7932.2938251139667</v>
      </c>
      <c r="AW36">
        <v>229.14616141732284</v>
      </c>
      <c r="AX36">
        <v>12.626916701201825</v>
      </c>
      <c r="AY36">
        <v>12528.734329672607</v>
      </c>
      <c r="AZ36">
        <v>950.53907735217297</v>
      </c>
      <c r="BA36">
        <v>4558.6406962287601</v>
      </c>
      <c r="BB36">
        <v>7523.3510790908213</v>
      </c>
      <c r="BC36">
        <v>2347.8593515891484</v>
      </c>
      <c r="BD36">
        <v>1.9127163760400392</v>
      </c>
      <c r="BE36">
        <v>14431.763843284771</v>
      </c>
      <c r="BF36">
        <v>373.28099814799242</v>
      </c>
      <c r="BG36">
        <v>173.00268305565126</v>
      </c>
      <c r="BH36">
        <f t="shared" si="47"/>
        <v>285.15853950736232</v>
      </c>
      <c r="BI36">
        <v>78.89025411509472</v>
      </c>
      <c r="BJ36">
        <v>18.543024526240348</v>
      </c>
      <c r="BK36">
        <v>277.14164920811044</v>
      </c>
      <c r="BL36">
        <v>-37.176613274831404</v>
      </c>
      <c r="BM36">
        <v>1.2467866323907457</v>
      </c>
      <c r="BN36">
        <v>1.8215613382899629</v>
      </c>
      <c r="BO36">
        <v>1.6503496503496504</v>
      </c>
      <c r="BP36">
        <v>44.506267603716189</v>
      </c>
      <c r="BQ36">
        <v>34.757440870357328</v>
      </c>
      <c r="BR36">
        <v>31.587550529036246</v>
      </c>
      <c r="BS36">
        <v>55.489819505918646</v>
      </c>
      <c r="BT36">
        <v>63.312810507342355</v>
      </c>
      <c r="BU36">
        <v>52.130502970996886</v>
      </c>
      <c r="BV36">
        <v>4808.559235439081</v>
      </c>
      <c r="BW36">
        <v>5686.4376484879922</v>
      </c>
      <c r="BX36">
        <v>11689.227878254871</v>
      </c>
      <c r="BY36">
        <v>13592.290850250629</v>
      </c>
      <c r="BZ36">
        <v>1194.230994327798</v>
      </c>
      <c r="CA36">
        <v>26138.632028168031</v>
      </c>
      <c r="CB36">
        <v>1.1825657894736843</v>
      </c>
      <c r="CC36">
        <v>18.396369137670195</v>
      </c>
      <c r="CD36">
        <v>21.754916792738275</v>
      </c>
      <c r="CE36">
        <v>-453.89180899896473</v>
      </c>
      <c r="CF36">
        <v>2245.8561766259745</v>
      </c>
      <c r="CG36">
        <v>597.73337329921196</v>
      </c>
      <c r="CH36">
        <f t="shared" si="48"/>
        <v>-249.91853921032089</v>
      </c>
      <c r="CI36">
        <f t="shared" si="49"/>
        <v>1836.9134306028291</v>
      </c>
      <c r="CJ36">
        <f t="shared" si="50"/>
        <v>1586.9948913925082</v>
      </c>
      <c r="CK36">
        <v>13609.897698495424</v>
      </c>
      <c r="CL36">
        <v>52.068133037065046</v>
      </c>
      <c r="CM36">
        <v>2.5137777328491211</v>
      </c>
      <c r="CN36">
        <v>0.81413066387176514</v>
      </c>
      <c r="CO36">
        <v>7.1318335529999999</v>
      </c>
      <c r="CP36">
        <v>1.5708273414971936</v>
      </c>
      <c r="CQ36">
        <v>5.4394049644470215</v>
      </c>
      <c r="CR36">
        <v>2.5029838085174561</v>
      </c>
      <c r="CS36">
        <v>0.67196965217590332</v>
      </c>
      <c r="CT36">
        <v>3.1354687213897705</v>
      </c>
      <c r="CU36">
        <v>3.1354687213897705</v>
      </c>
      <c r="CV36">
        <v>1.3559226542427265</v>
      </c>
      <c r="CW36">
        <v>2.1926782131195068</v>
      </c>
      <c r="CX36">
        <v>2.3510937690734863</v>
      </c>
      <c r="CY36">
        <v>0.37766477465629578</v>
      </c>
      <c r="CZ36">
        <v>1.5220608711242676</v>
      </c>
      <c r="DA36">
        <v>1.5220608711242676</v>
      </c>
      <c r="DB36">
        <v>1.1873526155971021</v>
      </c>
      <c r="DC36">
        <v>1.1490504741668701</v>
      </c>
      <c r="DD36">
        <v>0.34154814481735229</v>
      </c>
      <c r="DE36">
        <v>0.68912993911880605</v>
      </c>
      <c r="DF36">
        <v>1.105034351348877</v>
      </c>
      <c r="DG36">
        <v>0.49230626225471497</v>
      </c>
      <c r="DH36">
        <v>0.88280615352298086</v>
      </c>
      <c r="DI36">
        <v>81.702901126818787</v>
      </c>
      <c r="DJ36">
        <v>32.991104298775291</v>
      </c>
      <c r="DK36">
        <v>2.0379255136207773E-2</v>
      </c>
      <c r="DL36">
        <v>114.71438468073028</v>
      </c>
      <c r="DM36">
        <v>0.82855794475851274</v>
      </c>
      <c r="DN36">
        <v>108.99662059857991</v>
      </c>
      <c r="DO36">
        <v>53.302607226188982</v>
      </c>
      <c r="DP36">
        <v>7.1848062175054723</v>
      </c>
      <c r="DQ36">
        <v>0.39591302364212422</v>
      </c>
      <c r="DR36">
        <v>169.87994706591647</v>
      </c>
      <c r="DS36">
        <v>20.842263256288273</v>
      </c>
      <c r="DT36">
        <v>107.17791736348258</v>
      </c>
      <c r="DU36">
        <v>28.413046899450347</v>
      </c>
      <c r="DV36">
        <v>35.735848499570373</v>
      </c>
      <c r="DW36">
        <v>2.9112707535291542E-2</v>
      </c>
      <c r="DX36">
        <v>171.35592547003858</v>
      </c>
      <c r="DY36">
        <v>3.9403973132275851</v>
      </c>
      <c r="DZ36">
        <v>0.13417985492019244</v>
      </c>
      <c r="EA36">
        <f t="shared" si="51"/>
        <v>2.2656616315723324</v>
      </c>
      <c r="EB36">
        <v>1.9495513908400801</v>
      </c>
      <c r="EC36">
        <v>-0.16533665773612102</v>
      </c>
      <c r="ED36">
        <v>1.4508216376724066</v>
      </c>
      <c r="EE36">
        <v>-2.262687302430785</v>
      </c>
      <c r="EF36">
        <v>0.40379354764363484</v>
      </c>
      <c r="EG36">
        <v>0.48902990692248532</v>
      </c>
      <c r="EH36">
        <v>0.26510168884034668</v>
      </c>
      <c r="EI36">
        <v>71.222890968915465</v>
      </c>
      <c r="EJ36">
        <v>64.160969249823978</v>
      </c>
      <c r="EK36">
        <v>62.546957200042975</v>
      </c>
      <c r="EL36">
        <v>28.75934381777418</v>
      </c>
      <c r="EM36">
        <v>31.376632820297861</v>
      </c>
      <c r="EN36">
        <v>16.581303985556275</v>
      </c>
      <c r="EO36">
        <v>55.252772695407586</v>
      </c>
      <c r="EP36">
        <v>19.421922294606208</v>
      </c>
      <c r="EQ36">
        <v>80.55396896087629</v>
      </c>
      <c r="ER36">
        <v>150.19948303051979</v>
      </c>
      <c r="ES36">
        <v>5.8792739708625001</v>
      </c>
      <c r="ET36">
        <v>230.7534519913961</v>
      </c>
      <c r="EU36">
        <v>0.35151036494898813</v>
      </c>
      <c r="EV36">
        <v>23.944505366475621</v>
      </c>
      <c r="EW36">
        <v>8.4167418198928505</v>
      </c>
      <c r="EX36">
        <f t="shared" si="52"/>
        <v>2.5478595965193689</v>
      </c>
      <c r="EY36">
        <v>53.743847903172323</v>
      </c>
      <c r="EZ36">
        <v>33.880684931582778</v>
      </c>
      <c r="FA36">
        <f t="shared" si="53"/>
        <v>1.5862680465787624</v>
      </c>
      <c r="FB36">
        <v>87.624532834755087</v>
      </c>
      <c r="FC36">
        <v>61.334247572565147</v>
      </c>
      <c r="FD36">
        <v>38.665752427434867</v>
      </c>
      <c r="FE36">
        <f t="shared" si="54"/>
        <v>55.036995302056624</v>
      </c>
      <c r="FF36">
        <f t="shared" si="55"/>
        <v>51.925144668074992</v>
      </c>
      <c r="FG36">
        <f t="shared" si="56"/>
        <v>8.9911246048441384</v>
      </c>
      <c r="FH36">
        <f t="shared" si="57"/>
        <v>-1.8187032350973311</v>
      </c>
      <c r="FI36">
        <f t="shared" si="58"/>
        <v>24.889560326738639</v>
      </c>
      <c r="FJ36">
        <f t="shared" si="59"/>
        <v>24.889560326738636</v>
      </c>
      <c r="FK36">
        <f t="shared" si="60"/>
        <v>1.8187032350973311</v>
      </c>
      <c r="FL36">
        <f t="shared" si="61"/>
        <v>1.668586810407062</v>
      </c>
      <c r="FM36">
        <f t="shared" si="62"/>
        <v>46.694827180066603</v>
      </c>
      <c r="FN36">
        <f t="shared" si="63"/>
        <v>73.462388310624675</v>
      </c>
      <c r="FO36">
        <v>60.873504925479637</v>
      </c>
      <c r="FP36">
        <v>26.380322547785489</v>
      </c>
      <c r="FQ36">
        <v>0.96414115906802633</v>
      </c>
      <c r="FR36">
        <v>1.0162057871862964</v>
      </c>
      <c r="FS36">
        <v>0.93766775013980264</v>
      </c>
      <c r="FT36">
        <v>1.6292503714037185</v>
      </c>
      <c r="FU36">
        <v>1.3342992840033407</v>
      </c>
      <c r="FV36">
        <v>1.2662828762320901</v>
      </c>
      <c r="FW36">
        <v>52.000773550823297</v>
      </c>
      <c r="FX36">
        <v>65.090893217112139</v>
      </c>
      <c r="FY36">
        <v>23.41000500753481</v>
      </c>
      <c r="FZ36">
        <v>58.90395455820714</v>
      </c>
      <c r="GA36">
        <v>49.944705752601251</v>
      </c>
      <c r="GB36">
        <f t="shared" si="64"/>
        <v>149.65215095115678</v>
      </c>
      <c r="GC36">
        <f t="shared" si="65"/>
        <v>108.38944832713756</v>
      </c>
      <c r="GD36">
        <f t="shared" si="66"/>
        <v>119.28994545454547</v>
      </c>
      <c r="GE36">
        <f t="shared" si="67"/>
        <v>1.6797471448770311</v>
      </c>
      <c r="GF36">
        <f t="shared" si="68"/>
        <v>2.3092504364105912</v>
      </c>
      <c r="GG36">
        <f t="shared" si="69"/>
        <v>1.9709069026017392</v>
      </c>
      <c r="GH36">
        <f t="shared" si="70"/>
        <v>71.359526963815796</v>
      </c>
      <c r="GI36">
        <f t="shared" si="71"/>
        <v>69.748219735503554</v>
      </c>
      <c r="GJ36">
        <f t="shared" si="72"/>
        <v>69.748219735503554</v>
      </c>
      <c r="GK36">
        <f t="shared" si="73"/>
        <v>49.307811203710422</v>
      </c>
      <c r="GL36">
        <f t="shared" si="74"/>
        <v>63.562903757803987</v>
      </c>
      <c r="GM36">
        <f t="shared" si="31"/>
        <v>36.437096242196013</v>
      </c>
      <c r="GN36">
        <f t="shared" si="75"/>
        <v>48.447614905574582</v>
      </c>
      <c r="GO36">
        <f t="shared" si="76"/>
        <v>16.666666666666664</v>
      </c>
      <c r="GP36">
        <f t="shared" si="77"/>
        <v>40.528438378919354</v>
      </c>
      <c r="GQ36">
        <f t="shared" si="78"/>
        <v>1.1535057999572629</v>
      </c>
      <c r="GR36">
        <v>46.871844882809334</v>
      </c>
      <c r="GS36">
        <f t="shared" si="79"/>
        <v>125.28734329672606</v>
      </c>
      <c r="GT36" s="23">
        <f t="shared" si="80"/>
        <v>261.3863202816803</v>
      </c>
      <c r="GU36">
        <v>38.9</v>
      </c>
      <c r="GV36">
        <v>48.5</v>
      </c>
      <c r="GW36">
        <v>3.4200000000000003E-3</v>
      </c>
      <c r="GX36">
        <v>87.403420000000011</v>
      </c>
      <c r="GY36">
        <v>0.18231</v>
      </c>
      <c r="GZ36">
        <v>53.8</v>
      </c>
      <c r="HA36">
        <v>98</v>
      </c>
      <c r="HB36">
        <v>2.831</v>
      </c>
      <c r="HC36">
        <v>0.156</v>
      </c>
      <c r="HD36">
        <v>154.78699999999998</v>
      </c>
      <c r="HE36">
        <v>11.559999999999999</v>
      </c>
      <c r="HF36">
        <v>57.2</v>
      </c>
      <c r="HG36">
        <v>94.4</v>
      </c>
      <c r="HH36">
        <v>29.46</v>
      </c>
      <c r="HI36">
        <v>2.4E-2</v>
      </c>
      <c r="HJ36">
        <v>181.084</v>
      </c>
      <c r="HK36">
        <v>60.8</v>
      </c>
      <c r="HL36">
        <v>71.900000000000006</v>
      </c>
      <c r="HM36">
        <v>147.80000000000001</v>
      </c>
      <c r="HN36">
        <v>171.862556585471</v>
      </c>
      <c r="HO36">
        <v>15.1</v>
      </c>
      <c r="HP36">
        <v>330.5</v>
      </c>
      <c r="HQ36">
        <v>-7</v>
      </c>
      <c r="HR36">
        <v>26.099999999999994</v>
      </c>
      <c r="HS36">
        <v>19.100000000000023</v>
      </c>
      <c r="HT36">
        <v>175.71300000000002</v>
      </c>
      <c r="HU36">
        <v>53.16580937972769</v>
      </c>
      <c r="HV36">
        <v>0.97785953807830805</v>
      </c>
      <c r="HW36">
        <v>0.39485337197780607</v>
      </c>
      <c r="HX36">
        <v>2.4390870751260003E-4</v>
      </c>
      <c r="HY36">
        <v>1.3729568187636267</v>
      </c>
      <c r="HZ36">
        <v>9.9165791906833649E-3</v>
      </c>
      <c r="IA36">
        <v>1.3466052889823912</v>
      </c>
      <c r="IB36">
        <v>0.65853025913238528</v>
      </c>
      <c r="IC36">
        <v>8.8765119502544398E-2</v>
      </c>
      <c r="ID36">
        <v>4.8913312053680416E-3</v>
      </c>
      <c r="IE36">
        <v>2.0987919988226889</v>
      </c>
      <c r="IF36">
        <v>0.25347360143661496</v>
      </c>
      <c r="IG36">
        <v>1.3448256359100343</v>
      </c>
      <c r="IH36">
        <v>0.35651554727554324</v>
      </c>
      <c r="II36">
        <v>0.44839913263320924</v>
      </c>
      <c r="IJ36">
        <v>3.6529460906982426E-4</v>
      </c>
      <c r="IK36">
        <v>2.1501056104278566</v>
      </c>
      <c r="IL36">
        <v>0.69862268829345697</v>
      </c>
      <c r="IM36">
        <v>0.2455731161236763</v>
      </c>
      <c r="IN36">
        <v>1.0185340500175954</v>
      </c>
      <c r="IO36">
        <v>1.8991402873758561</v>
      </c>
      <c r="IP36">
        <v>7.4338245600461955E-2</v>
      </c>
      <c r="IQ36">
        <v>2.9176743373934517</v>
      </c>
      <c r="IR36">
        <v>0.64798260068893421</v>
      </c>
      <c r="IS36">
        <v>0.412957143008709</v>
      </c>
      <c r="IT36">
        <v>1.0609397436976431</v>
      </c>
      <c r="IU36">
        <v>61.076286804993387</v>
      </c>
      <c r="IV36">
        <v>0.67613334832750016</v>
      </c>
      <c r="IW36">
        <v>0.81888233857076287</v>
      </c>
      <c r="IX36">
        <v>28.066269359668279</v>
      </c>
      <c r="IY36">
        <f t="shared" si="81"/>
        <v>1.544717518629825</v>
      </c>
      <c r="IZ36">
        <f t="shared" si="82"/>
        <v>52.943452215774755</v>
      </c>
      <c r="JA36">
        <f t="shared" si="83"/>
        <v>0.76756872696559508</v>
      </c>
      <c r="JB36">
        <f t="shared" si="84"/>
        <v>26.307553146980556</v>
      </c>
      <c r="JC36">
        <f t="shared" si="85"/>
        <v>0.7771487916642299</v>
      </c>
      <c r="JD36">
        <f t="shared" si="86"/>
        <v>81.337725754017043</v>
      </c>
      <c r="JE36">
        <f t="shared" si="44"/>
        <v>113.27515061028269</v>
      </c>
    </row>
    <row r="37" spans="1:265" x14ac:dyDescent="0.2">
      <c r="A37" s="6">
        <v>2016</v>
      </c>
      <c r="B37">
        <v>201</v>
      </c>
      <c r="C37">
        <v>2</v>
      </c>
      <c r="D37">
        <v>1311</v>
      </c>
      <c r="E37">
        <v>2015</v>
      </c>
      <c r="F37" t="s">
        <v>120</v>
      </c>
      <c r="G37">
        <v>2</v>
      </c>
      <c r="H37">
        <v>32</v>
      </c>
      <c r="I37">
        <v>307.2</v>
      </c>
      <c r="J37">
        <v>0</v>
      </c>
      <c r="K37">
        <v>0</v>
      </c>
      <c r="L37">
        <v>13.8</v>
      </c>
      <c r="M37">
        <v>13.2</v>
      </c>
      <c r="N37" s="2">
        <v>11.7</v>
      </c>
      <c r="O37">
        <f t="shared" si="45"/>
        <v>0.60000000000000142</v>
      </c>
      <c r="P37" s="2">
        <f t="shared" si="45"/>
        <v>1.5</v>
      </c>
      <c r="Q37" s="2">
        <f t="shared" si="46"/>
        <v>2.1000000000000014</v>
      </c>
      <c r="R37" s="2"/>
      <c r="S37">
        <v>5.79</v>
      </c>
      <c r="T37">
        <v>4.5620000000000003</v>
      </c>
      <c r="U37">
        <v>4.5759999999999996</v>
      </c>
      <c r="V37">
        <v>4.5519999999999996</v>
      </c>
      <c r="W37">
        <v>4.0519999999999996</v>
      </c>
      <c r="X37">
        <v>6.3879999999999999</v>
      </c>
      <c r="Y37">
        <v>18</v>
      </c>
      <c r="Z37">
        <v>43.2</v>
      </c>
      <c r="AA37">
        <v>777.2</v>
      </c>
      <c r="AB37">
        <v>-1</v>
      </c>
      <c r="AC37">
        <v>61</v>
      </c>
      <c r="AD37">
        <v>51.3</v>
      </c>
      <c r="AE37">
        <v>52.8</v>
      </c>
      <c r="AF37">
        <v>53.7</v>
      </c>
      <c r="AG37">
        <v>49.7</v>
      </c>
      <c r="AH37">
        <v>242.54278782148785</v>
      </c>
      <c r="AI37">
        <v>15237.023016521511</v>
      </c>
      <c r="AJ37">
        <v>342.57397718925102</v>
      </c>
      <c r="AK37">
        <v>0</v>
      </c>
      <c r="AL37">
        <v>542.79999999999995</v>
      </c>
      <c r="AM37">
        <v>542.79999999999995</v>
      </c>
      <c r="AN37">
        <v>17801.183076267371</v>
      </c>
      <c r="AO37">
        <f>AN37/AN$65</f>
        <v>1.0540248122594424</v>
      </c>
      <c r="AP37">
        <v>3423.83702859511</v>
      </c>
      <c r="AQ37">
        <v>4378.9499585578124</v>
      </c>
      <c r="AR37">
        <v>1.2651199233319521</v>
      </c>
      <c r="AS37">
        <v>7804.0521070762543</v>
      </c>
      <c r="AT37">
        <v>15.544998195259549</v>
      </c>
      <c r="AU37">
        <v>4387.0441359303777</v>
      </c>
      <c r="AV37">
        <v>7997.0472440944886</v>
      </c>
      <c r="AW37">
        <v>283.05338271860757</v>
      </c>
      <c r="AX37">
        <v>16.67400538748446</v>
      </c>
      <c r="AY37">
        <v>12683.818768130959</v>
      </c>
      <c r="AZ37">
        <v>1177.2589334652355</v>
      </c>
      <c r="BA37">
        <v>5364.0896755477734</v>
      </c>
      <c r="BB37">
        <v>8915.0836196409236</v>
      </c>
      <c r="BC37">
        <v>1986.8855527184737</v>
      </c>
      <c r="BD37">
        <v>18.632274106653476</v>
      </c>
      <c r="BE37">
        <v>16284.691122013824</v>
      </c>
      <c r="BF37">
        <v>348.55476150390751</v>
      </c>
      <c r="BG37">
        <v>327.35203217116958</v>
      </c>
      <c r="BH37">
        <f t="shared" si="47"/>
        <v>339.22556059750275</v>
      </c>
      <c r="BI37">
        <v>68.800507666804833</v>
      </c>
      <c r="BJ37">
        <v>88.822321783399602</v>
      </c>
      <c r="BK37">
        <v>258.43552039547689</v>
      </c>
      <c r="BL37">
        <v>83.457852322403184</v>
      </c>
      <c r="BM37">
        <v>1.2789598108747045</v>
      </c>
      <c r="BN37">
        <v>1.8228782287822878</v>
      </c>
      <c r="BO37">
        <v>1.6619937694704046</v>
      </c>
      <c r="BP37">
        <v>43.872554688487746</v>
      </c>
      <c r="BQ37">
        <v>34.587723272687818</v>
      </c>
      <c r="BR37">
        <v>32.93946219401446</v>
      </c>
      <c r="BS37">
        <v>56.111234246978427</v>
      </c>
      <c r="BT37">
        <v>63.049207736929091</v>
      </c>
      <c r="BU37">
        <v>54.745180936157979</v>
      </c>
      <c r="BV37">
        <v>4923.3319519270626</v>
      </c>
      <c r="BW37">
        <v>4981.3510153336101</v>
      </c>
      <c r="BX37">
        <v>11164.525486945711</v>
      </c>
      <c r="BY37">
        <v>15412.279719712014</v>
      </c>
      <c r="BZ37">
        <v>1259.8425196850394</v>
      </c>
      <c r="CA37">
        <v>27409.863240779116</v>
      </c>
      <c r="CB37">
        <v>1.0117845117845117</v>
      </c>
      <c r="CC37">
        <v>17.961899002116724</v>
      </c>
      <c r="CD37">
        <v>18.173571212579379</v>
      </c>
      <c r="CE37">
        <v>-536.28781599668491</v>
      </c>
      <c r="CF37">
        <v>3015.6962287608785</v>
      </c>
      <c r="CG37">
        <v>1219.565893079156</v>
      </c>
      <c r="CH37">
        <f t="shared" si="48"/>
        <v>440.75772362071075</v>
      </c>
      <c r="CI37">
        <f t="shared" si="49"/>
        <v>3933.7326043073135</v>
      </c>
      <c r="CJ37">
        <f t="shared" si="50"/>
        <v>4374.4903279280243</v>
      </c>
      <c r="CK37">
        <v>14726.044472648156</v>
      </c>
      <c r="CL37">
        <v>53.725348219685507</v>
      </c>
      <c r="CM37">
        <v>2.5915770530700684</v>
      </c>
      <c r="CN37">
        <v>1.1447595357894897</v>
      </c>
      <c r="CO37">
        <v>7.5676870349999996</v>
      </c>
      <c r="CP37">
        <v>1.7805565672228902</v>
      </c>
      <c r="CQ37">
        <v>5.529334545135498</v>
      </c>
      <c r="CR37">
        <v>2.3310935497283936</v>
      </c>
      <c r="CS37">
        <v>0.54372501373291016</v>
      </c>
      <c r="CT37">
        <v>3.1921544075012207</v>
      </c>
      <c r="CU37">
        <v>3.1921544075012207</v>
      </c>
      <c r="CV37">
        <v>1.2245193105624492</v>
      </c>
      <c r="CW37">
        <v>2.1407277584075928</v>
      </c>
      <c r="CX37">
        <v>2.2800052165985107</v>
      </c>
      <c r="CY37">
        <v>0.31954121589660645</v>
      </c>
      <c r="CZ37">
        <v>1.4763069152832031</v>
      </c>
      <c r="DA37">
        <v>1.4763069152832031</v>
      </c>
      <c r="DB37">
        <v>1.1077673382622897</v>
      </c>
      <c r="DC37">
        <v>1.422685980796814</v>
      </c>
      <c r="DD37">
        <v>0.38197460770606995</v>
      </c>
      <c r="DE37">
        <v>0.85693854259488855</v>
      </c>
      <c r="DF37">
        <v>1.2455273866653442</v>
      </c>
      <c r="DG37">
        <v>0.52403950691223145</v>
      </c>
      <c r="DH37">
        <v>1.0493933672241604</v>
      </c>
      <c r="DI37">
        <v>88.731374767586942</v>
      </c>
      <c r="DJ37">
        <v>50.128447218040463</v>
      </c>
      <c r="DK37">
        <v>9.5740316415194079E-2</v>
      </c>
      <c r="DL37">
        <v>138.95556230204261</v>
      </c>
      <c r="DM37">
        <v>0.85953495525117596</v>
      </c>
      <c r="DN37">
        <v>102.26610287641077</v>
      </c>
      <c r="DO37">
        <v>43.481946226180071</v>
      </c>
      <c r="DP37">
        <v>9.0355010320333307</v>
      </c>
      <c r="DQ37">
        <v>0.53225999788357614</v>
      </c>
      <c r="DR37">
        <v>155.31581013250775</v>
      </c>
      <c r="DS37">
        <v>25.201908777023473</v>
      </c>
      <c r="DT37">
        <v>122.30152442551137</v>
      </c>
      <c r="DU37">
        <v>28.487366596399802</v>
      </c>
      <c r="DV37">
        <v>29.332528813545721</v>
      </c>
      <c r="DW37">
        <v>0.27506955111104692</v>
      </c>
      <c r="DX37">
        <v>180.39648938656794</v>
      </c>
      <c r="DY37">
        <v>1.16858913074751</v>
      </c>
      <c r="DZ37">
        <v>2.2800617503691076</v>
      </c>
      <c r="EA37">
        <f t="shared" si="51"/>
        <v>1.657637083381013</v>
      </c>
      <c r="EB37">
        <v>0.96676629348741627</v>
      </c>
      <c r="EC37">
        <v>1.8214019590091459</v>
      </c>
      <c r="ED37">
        <v>-0.47475007084717091</v>
      </c>
      <c r="EE37">
        <v>-1.3631436027072972</v>
      </c>
      <c r="EF37">
        <v>0.56494613488567402</v>
      </c>
      <c r="EG37">
        <v>0.42518434753232237</v>
      </c>
      <c r="EH37">
        <v>0.23292732228983981</v>
      </c>
      <c r="EI37">
        <v>63.855935881656045</v>
      </c>
      <c r="EJ37">
        <v>65.843974795072313</v>
      </c>
      <c r="EK37">
        <v>67.795955919870451</v>
      </c>
      <c r="EL37">
        <v>36.075164165849003</v>
      </c>
      <c r="EM37">
        <v>27.995827462177502</v>
      </c>
      <c r="EN37">
        <v>15.791530474495438</v>
      </c>
      <c r="EO37">
        <v>70.04355346815646</v>
      </c>
      <c r="EP37">
        <v>19.027495999282891</v>
      </c>
      <c r="EQ37">
        <v>95.673121995467469</v>
      </c>
      <c r="ER37">
        <v>191.96416481848189</v>
      </c>
      <c r="ES37">
        <v>6.6020725280281134</v>
      </c>
      <c r="ET37">
        <v>287.63728681394934</v>
      </c>
      <c r="EU37">
        <v>0.27165235138924332</v>
      </c>
      <c r="EV37">
        <v>24.351346879955205</v>
      </c>
      <c r="EW37">
        <v>6.6151006394349459</v>
      </c>
      <c r="EX37">
        <f t="shared" si="52"/>
        <v>2.2952770140327776</v>
      </c>
      <c r="EY37">
        <v>32.222549408254309</v>
      </c>
      <c r="EZ37">
        <v>24.45445022689718</v>
      </c>
      <c r="FA37">
        <f t="shared" si="53"/>
        <v>1.3176558503373379</v>
      </c>
      <c r="FB37">
        <v>56.676999635151489</v>
      </c>
      <c r="FC37">
        <v>56.852955547543928</v>
      </c>
      <c r="FD37">
        <v>43.147044452456072</v>
      </c>
      <c r="FE37">
        <f t="shared" si="54"/>
        <v>55.115769026443715</v>
      </c>
      <c r="FF37">
        <f t="shared" si="55"/>
        <v>52.257970957354914</v>
      </c>
      <c r="FG37">
        <f t="shared" si="56"/>
        <v>9.459870597116911</v>
      </c>
      <c r="FH37">
        <f t="shared" si="57"/>
        <v>20.035421549100604</v>
      </c>
      <c r="FI37">
        <f t="shared" si="58"/>
        <v>14.994579629780269</v>
      </c>
      <c r="FJ37">
        <f t="shared" si="59"/>
        <v>14.994579629780269</v>
      </c>
      <c r="FK37">
        <f t="shared" si="60"/>
        <v>-20.035421549100604</v>
      </c>
      <c r="FL37">
        <f t="shared" si="61"/>
        <v>-19.59145893465163</v>
      </c>
      <c r="FM37">
        <f t="shared" si="62"/>
        <v>34.484610122516031</v>
      </c>
      <c r="FN37">
        <f t="shared" si="63"/>
        <v>61.316363650195235</v>
      </c>
      <c r="FO37">
        <v>132.3214766814416</v>
      </c>
      <c r="FP37">
        <v>46.002894182154584</v>
      </c>
      <c r="FQ37">
        <v>1.1200446033297824</v>
      </c>
      <c r="FR37">
        <v>0.92191149827670649</v>
      </c>
      <c r="FS37">
        <v>0.9148040182065913</v>
      </c>
      <c r="FT37">
        <v>1.5897193396847509</v>
      </c>
      <c r="FU37">
        <v>1.3282395466933603</v>
      </c>
      <c r="FV37">
        <v>1.2109340538687066</v>
      </c>
      <c r="FW37">
        <v>56.228955191510565</v>
      </c>
      <c r="FX37">
        <v>66.738275466577079</v>
      </c>
      <c r="FY37">
        <v>29.707113265859935</v>
      </c>
      <c r="FZ37">
        <v>53.582342854183032</v>
      </c>
      <c r="GA37">
        <v>69.705374443320849</v>
      </c>
      <c r="GB37">
        <f t="shared" si="64"/>
        <v>169.10851631205671</v>
      </c>
      <c r="GC37">
        <f t="shared" si="65"/>
        <v>104.30713387453872</v>
      </c>
      <c r="GD37">
        <f t="shared" si="66"/>
        <v>84.86062454828658</v>
      </c>
      <c r="GE37">
        <f t="shared" si="67"/>
        <v>1.5324935193020197</v>
      </c>
      <c r="GF37">
        <f t="shared" si="68"/>
        <v>2.2348361642572283</v>
      </c>
      <c r="GG37">
        <f t="shared" si="69"/>
        <v>2.6867645963425173</v>
      </c>
      <c r="GH37">
        <f t="shared" si="70"/>
        <v>80.914468528488044</v>
      </c>
      <c r="GI37">
        <f t="shared" si="71"/>
        <v>69.840452907874408</v>
      </c>
      <c r="GJ37">
        <f t="shared" si="72"/>
        <v>69.840452907874408</v>
      </c>
      <c r="GK37">
        <f t="shared" si="73"/>
        <v>31.508533621541702</v>
      </c>
      <c r="GL37">
        <f t="shared" si="74"/>
        <v>56.240468399672018</v>
      </c>
      <c r="GM37">
        <f t="shared" si="31"/>
        <v>43.759531600327989</v>
      </c>
      <c r="GN37">
        <f t="shared" si="75"/>
        <v>42.72879770127723</v>
      </c>
      <c r="GO37">
        <f t="shared" si="76"/>
        <v>15.217391304347835</v>
      </c>
      <c r="GP37">
        <f t="shared" si="77"/>
        <v>68.93030103121724</v>
      </c>
      <c r="GQ37">
        <f t="shared" si="78"/>
        <v>1.2088231235027784</v>
      </c>
      <c r="GR37">
        <v>42.618110157367454</v>
      </c>
      <c r="GS37">
        <f t="shared" si="79"/>
        <v>126.83818768130958</v>
      </c>
      <c r="GT37" s="23">
        <f t="shared" si="80"/>
        <v>274.09863240779117</v>
      </c>
      <c r="GU37">
        <v>42.3</v>
      </c>
      <c r="GV37">
        <v>54.1</v>
      </c>
      <c r="GW37">
        <v>1.5629999999999998E-2</v>
      </c>
      <c r="GX37">
        <v>96.415629999999993</v>
      </c>
      <c r="GY37">
        <v>0.18604999999999999</v>
      </c>
      <c r="GZ37">
        <v>54.2</v>
      </c>
      <c r="HA37">
        <v>98.8</v>
      </c>
      <c r="HB37">
        <v>3.4969999999999999</v>
      </c>
      <c r="HC37">
        <v>0.20600000000000002</v>
      </c>
      <c r="HD37">
        <v>156.703</v>
      </c>
      <c r="HE37">
        <v>14.09</v>
      </c>
      <c r="HF37">
        <v>64.2</v>
      </c>
      <c r="HG37">
        <v>106.7</v>
      </c>
      <c r="HH37">
        <v>23.779999999999998</v>
      </c>
      <c r="HI37">
        <v>0.223</v>
      </c>
      <c r="HJ37">
        <v>194.90299999999999</v>
      </c>
      <c r="HK37">
        <v>59.4</v>
      </c>
      <c r="HL37">
        <v>60.1</v>
      </c>
      <c r="HM37">
        <v>134.69999999999999</v>
      </c>
      <c r="HN37">
        <v>185.94915481832544</v>
      </c>
      <c r="HO37">
        <v>15.2</v>
      </c>
      <c r="HP37">
        <v>330.7</v>
      </c>
      <c r="HQ37">
        <v>-5.1999999999999957</v>
      </c>
      <c r="HR37">
        <v>38.699999999999996</v>
      </c>
      <c r="HS37">
        <v>33.5</v>
      </c>
      <c r="HT37">
        <v>173.99699999999999</v>
      </c>
      <c r="HU37">
        <v>52.614756576957966</v>
      </c>
      <c r="HV37">
        <v>1.0962370934486387</v>
      </c>
      <c r="HW37">
        <v>0.61931490886211393</v>
      </c>
      <c r="HX37">
        <v>1.1828294835704999E-3</v>
      </c>
      <c r="HY37">
        <v>1.7167348317943232</v>
      </c>
      <c r="HZ37">
        <v>1.0287326921224594E-2</v>
      </c>
      <c r="IA37">
        <v>1.2634527039527892</v>
      </c>
      <c r="IB37">
        <v>0.53720031356811526</v>
      </c>
      <c r="IC37">
        <v>0.11162963963031769</v>
      </c>
      <c r="ID37">
        <v>6.5758380794525154E-3</v>
      </c>
      <c r="IE37">
        <v>1.9188584952306746</v>
      </c>
      <c r="IF37">
        <v>0.30162854115962984</v>
      </c>
      <c r="IG37">
        <v>1.4637633490562441</v>
      </c>
      <c r="IH37">
        <v>0.34095047736167911</v>
      </c>
      <c r="II37">
        <v>0.35106578445434566</v>
      </c>
      <c r="IJ37">
        <v>3.2921644210815431E-3</v>
      </c>
      <c r="IK37">
        <v>2.1590717752933504</v>
      </c>
      <c r="IL37">
        <v>0.84507547259330751</v>
      </c>
      <c r="IM37">
        <v>0.22956673923134804</v>
      </c>
      <c r="IN37">
        <v>1.1542962168753148</v>
      </c>
      <c r="IO37">
        <v>2.3160476485349841</v>
      </c>
      <c r="IP37">
        <v>7.9654005050659185E-2</v>
      </c>
      <c r="IQ37">
        <v>3.4703438654102987</v>
      </c>
      <c r="IR37">
        <v>0.41837723135948168</v>
      </c>
      <c r="IS37">
        <v>0.30763357433676719</v>
      </c>
      <c r="IT37">
        <v>0.72601080569624887</v>
      </c>
      <c r="IU37">
        <v>57.626860106889907</v>
      </c>
      <c r="IV37">
        <v>0.53383712693377572</v>
      </c>
      <c r="IW37">
        <v>1.5514853701796241</v>
      </c>
      <c r="IX37">
        <v>44.706963642526297</v>
      </c>
      <c r="IY37">
        <f t="shared" si="81"/>
        <v>1.7536090336159755</v>
      </c>
      <c r="IZ37">
        <f t="shared" si="82"/>
        <v>50.531275908839831</v>
      </c>
      <c r="JA37">
        <f t="shared" si="83"/>
        <v>1.3112720901169483</v>
      </c>
      <c r="JB37">
        <f t="shared" si="84"/>
        <v>37.785076665937737</v>
      </c>
      <c r="JC37">
        <f t="shared" si="85"/>
        <v>0.44233694349902719</v>
      </c>
      <c r="JD37">
        <f t="shared" si="86"/>
        <v>75.715585330259543</v>
      </c>
      <c r="JE37">
        <f t="shared" si="44"/>
        <v>95.293150427011469</v>
      </c>
    </row>
    <row r="38" spans="1:265" x14ac:dyDescent="0.2">
      <c r="A38" s="6">
        <v>2016</v>
      </c>
      <c r="B38">
        <v>202</v>
      </c>
      <c r="C38">
        <v>2</v>
      </c>
      <c r="D38" t="s">
        <v>116</v>
      </c>
      <c r="E38">
        <v>2003</v>
      </c>
      <c r="F38" t="s">
        <v>120</v>
      </c>
      <c r="G38">
        <v>2</v>
      </c>
      <c r="H38">
        <v>32</v>
      </c>
      <c r="I38">
        <v>277</v>
      </c>
      <c r="J38">
        <v>0</v>
      </c>
      <c r="K38">
        <v>0</v>
      </c>
      <c r="L38">
        <v>12.6</v>
      </c>
      <c r="M38">
        <v>11.7</v>
      </c>
      <c r="N38" s="2">
        <v>8.5</v>
      </c>
      <c r="O38">
        <f t="shared" si="45"/>
        <v>0.90000000000000036</v>
      </c>
      <c r="P38" s="2">
        <f t="shared" si="45"/>
        <v>3.1999999999999993</v>
      </c>
      <c r="Q38" s="2">
        <f t="shared" si="46"/>
        <v>4.0999999999999996</v>
      </c>
      <c r="R38" s="2"/>
      <c r="S38">
        <v>4.4879999999999995</v>
      </c>
      <c r="T38">
        <v>4.6659999999999995</v>
      </c>
      <c r="U38">
        <v>4.4859999999999998</v>
      </c>
      <c r="V38">
        <v>4.3540000000000001</v>
      </c>
      <c r="W38">
        <v>4.822000000000001</v>
      </c>
      <c r="X38">
        <v>5.81</v>
      </c>
      <c r="Y38">
        <v>16.399999999999999</v>
      </c>
      <c r="Z38">
        <v>41</v>
      </c>
      <c r="AA38">
        <v>672.4</v>
      </c>
      <c r="AB38">
        <v>3</v>
      </c>
      <c r="AC38">
        <v>62</v>
      </c>
      <c r="AD38">
        <v>51.2</v>
      </c>
      <c r="AE38">
        <v>51.7</v>
      </c>
      <c r="AF38">
        <v>50.3</v>
      </c>
      <c r="AG38">
        <v>36.9</v>
      </c>
      <c r="AH38">
        <v>209.88770080595975</v>
      </c>
      <c r="AI38">
        <v>13185.565140032004</v>
      </c>
      <c r="AJ38">
        <v>262.59926824778262</v>
      </c>
      <c r="AK38">
        <v>0</v>
      </c>
      <c r="AL38">
        <v>530.5</v>
      </c>
      <c r="AM38">
        <v>530.5</v>
      </c>
      <c r="AN38">
        <v>13336.244768776891</v>
      </c>
      <c r="AO38">
        <f>AN38/AN$69</f>
        <v>0.82150902922357627</v>
      </c>
      <c r="AP38">
        <v>3317.0461077764267</v>
      </c>
      <c r="AQ38">
        <v>4319.679691990963</v>
      </c>
      <c r="AR38">
        <v>2.9335387618143658</v>
      </c>
      <c r="AS38">
        <v>7639.6593385292035</v>
      </c>
      <c r="AT38">
        <v>25.345085912843889</v>
      </c>
      <c r="AU38">
        <v>3885.2051388313303</v>
      </c>
      <c r="AV38">
        <v>6442.9651885619569</v>
      </c>
      <c r="AW38">
        <v>128.21176958143391</v>
      </c>
      <c r="AX38">
        <v>11.898440737670949</v>
      </c>
      <c r="AY38">
        <v>10468.280537712391</v>
      </c>
      <c r="AZ38">
        <v>1298.9928292456264</v>
      </c>
      <c r="BA38">
        <v>5083.1433899709909</v>
      </c>
      <c r="BB38">
        <v>7956.5763572316619</v>
      </c>
      <c r="BC38">
        <v>2989.9891214256122</v>
      </c>
      <c r="BD38">
        <v>7.6894685039370083</v>
      </c>
      <c r="BE38">
        <v>16037.398337132203</v>
      </c>
      <c r="BF38">
        <v>257.14738174392619</v>
      </c>
      <c r="BG38">
        <v>397.79412852998655</v>
      </c>
      <c r="BH38">
        <f t="shared" si="47"/>
        <v>335.90955994411996</v>
      </c>
      <c r="BI38">
        <v>51.650821004991236</v>
      </c>
      <c r="BJ38">
        <v>85.567017938547195</v>
      </c>
      <c r="BK38">
        <v>193.02595423372671</v>
      </c>
      <c r="BL38">
        <v>108.11508347640749</v>
      </c>
      <c r="BM38">
        <v>1.3022670025188914</v>
      </c>
      <c r="BN38">
        <v>1.6583333333333337</v>
      </c>
      <c r="BO38">
        <v>1.5652866242038215</v>
      </c>
      <c r="BP38">
        <v>43.41876987953534</v>
      </c>
      <c r="BQ38">
        <v>37.114071645622474</v>
      </c>
      <c r="BR38">
        <v>31.695561107325808</v>
      </c>
      <c r="BS38">
        <v>56.542831304080025</v>
      </c>
      <c r="BT38">
        <v>61.547502145657276</v>
      </c>
      <c r="BU38">
        <v>49.612637847931957</v>
      </c>
      <c r="BV38">
        <v>4359.7181931205969</v>
      </c>
      <c r="BW38">
        <v>4931.6203895565686</v>
      </c>
      <c r="BX38">
        <v>10281.806879403233</v>
      </c>
      <c r="BY38">
        <v>11546.532267339302</v>
      </c>
      <c r="BZ38">
        <v>990.46829672606714</v>
      </c>
      <c r="CA38">
        <v>22536.261914629096</v>
      </c>
      <c r="CB38">
        <v>1.1311787072243347</v>
      </c>
      <c r="CC38">
        <v>19.345347554247883</v>
      </c>
      <c r="CD38">
        <v>21.883045237219562</v>
      </c>
      <c r="CE38">
        <v>-474.51305428926662</v>
      </c>
      <c r="CF38">
        <v>1511.3447990053883</v>
      </c>
      <c r="CG38">
        <v>46.363447990053828</v>
      </c>
      <c r="CH38">
        <f t="shared" si="48"/>
        <v>723.42519685039406</v>
      </c>
      <c r="CI38">
        <f t="shared" si="49"/>
        <v>3024.9559676750932</v>
      </c>
      <c r="CJ38">
        <f t="shared" si="50"/>
        <v>3748.3811645254873</v>
      </c>
      <c r="CK38">
        <v>12067.981376916705</v>
      </c>
      <c r="CL38">
        <v>53.549170765906595</v>
      </c>
      <c r="CM38">
        <v>2.4095430374145508</v>
      </c>
      <c r="CN38">
        <v>1.1297272443771362</v>
      </c>
      <c r="CO38">
        <v>6.7873010640000002</v>
      </c>
      <c r="CP38">
        <v>1.6875799598208243</v>
      </c>
      <c r="CQ38">
        <v>4.4664525985717773</v>
      </c>
      <c r="CR38">
        <v>2.3123695850372314</v>
      </c>
      <c r="CS38">
        <v>0.52791392803192139</v>
      </c>
      <c r="CT38">
        <v>3.2868266105651855</v>
      </c>
      <c r="CU38">
        <v>3.2868266105651855</v>
      </c>
      <c r="CV38">
        <v>1.2271240894759676</v>
      </c>
      <c r="CW38">
        <v>1.9311107397079468</v>
      </c>
      <c r="CX38">
        <v>2.403076171875</v>
      </c>
      <c r="CY38">
        <v>0.47794699668884277</v>
      </c>
      <c r="CZ38">
        <v>1.4261298179626465</v>
      </c>
      <c r="DA38">
        <v>1.4261298179626465</v>
      </c>
      <c r="DB38">
        <v>1.2653599372978519</v>
      </c>
      <c r="DC38">
        <v>0.98248893022537231</v>
      </c>
      <c r="DD38">
        <v>0.36505532264709473</v>
      </c>
      <c r="DE38">
        <v>0.6410603050933833</v>
      </c>
      <c r="DF38">
        <v>1.3462762832641602</v>
      </c>
      <c r="DG38">
        <v>0.51245367527008057</v>
      </c>
      <c r="DH38">
        <v>0.9822427909446424</v>
      </c>
      <c r="DI38">
        <v>79.925653537757242</v>
      </c>
      <c r="DJ38">
        <v>48.800598350248272</v>
      </c>
      <c r="DK38">
        <v>0.19910810759347891</v>
      </c>
      <c r="DL38">
        <v>128.925359995599</v>
      </c>
      <c r="DM38">
        <v>1.1320262483644654</v>
      </c>
      <c r="DN38">
        <v>89.840301946639215</v>
      </c>
      <c r="DO38">
        <v>34.013310608666714</v>
      </c>
      <c r="DP38">
        <v>4.2140985604790897</v>
      </c>
      <c r="DQ38">
        <v>0.39108111640809734</v>
      </c>
      <c r="DR38">
        <v>128.4587922321931</v>
      </c>
      <c r="DS38">
        <v>25.084990033598402</v>
      </c>
      <c r="DT38">
        <v>122.151807586632</v>
      </c>
      <c r="DU38">
        <v>38.028217738643256</v>
      </c>
      <c r="DV38">
        <v>42.641126414490017</v>
      </c>
      <c r="DW38">
        <v>0.1096618031774919</v>
      </c>
      <c r="DX38">
        <v>202.93081354294279</v>
      </c>
      <c r="DY38">
        <v>-4.2415251218717358E-2</v>
      </c>
      <c r="DZ38">
        <v>5.3194300936249777</v>
      </c>
      <c r="EA38">
        <f t="shared" si="51"/>
        <v>2.9602181418937517</v>
      </c>
      <c r="EB38">
        <v>0.90133167353472488</v>
      </c>
      <c r="EC38">
        <v>2.3079646885709133</v>
      </c>
      <c r="ED38">
        <v>-1.3442988855983236</v>
      </c>
      <c r="EE38">
        <v>0.28677908071261016</v>
      </c>
      <c r="EF38">
        <v>0.61057490543001502</v>
      </c>
      <c r="EG38">
        <v>0.37859746541000022</v>
      </c>
      <c r="EH38">
        <v>0.31131932052395572</v>
      </c>
      <c r="EI38">
        <v>61.993740828403034</v>
      </c>
      <c r="EJ38">
        <v>69.93705949239363</v>
      </c>
      <c r="EK38">
        <v>60.19381948655279</v>
      </c>
      <c r="EL38">
        <v>37.851822443555037</v>
      </c>
      <c r="EM38">
        <v>26.477993462048623</v>
      </c>
      <c r="EN38">
        <v>18.73949898229526</v>
      </c>
      <c r="EO38">
        <v>42.833748636431487</v>
      </c>
      <c r="EP38">
        <v>18.003142724825643</v>
      </c>
      <c r="EQ38">
        <v>65.912582550214836</v>
      </c>
      <c r="ER38">
        <v>155.44822545463251</v>
      </c>
      <c r="ES38">
        <v>5.0756911889576983</v>
      </c>
      <c r="ET38">
        <v>221.36080800484734</v>
      </c>
      <c r="EU38">
        <v>0.42030275887442148</v>
      </c>
      <c r="EV38">
        <v>19.350195286373147</v>
      </c>
      <c r="EW38">
        <v>8.1329404636214608</v>
      </c>
      <c r="EX38">
        <f t="shared" si="52"/>
        <v>2.2929493412612367</v>
      </c>
      <c r="EY38">
        <v>47.006553310207728</v>
      </c>
      <c r="EZ38">
        <v>16.010167883841071</v>
      </c>
      <c r="FA38">
        <f t="shared" si="53"/>
        <v>2.9360437474019903</v>
      </c>
      <c r="FB38">
        <v>63.016721194048799</v>
      </c>
      <c r="FC38">
        <v>74.593778317122201</v>
      </c>
      <c r="FD38">
        <v>25.406221682877788</v>
      </c>
      <c r="FE38">
        <f t="shared" si="54"/>
        <v>94.267442775060431</v>
      </c>
      <c r="FF38">
        <f t="shared" si="55"/>
        <v>79.318058950200509</v>
      </c>
      <c r="FG38">
        <f t="shared" si="56"/>
        <v>20.025075013817613</v>
      </c>
      <c r="FH38">
        <f t="shared" si="57"/>
        <v>32.311505639992781</v>
      </c>
      <c r="FI38">
        <f t="shared" si="58"/>
        <v>-4.0149071299765424</v>
      </c>
      <c r="FJ38">
        <f t="shared" si="59"/>
        <v>-4.0149071299765424</v>
      </c>
      <c r="FK38">
        <f t="shared" si="60"/>
        <v>-32.311505639992788</v>
      </c>
      <c r="FL38">
        <f t="shared" si="61"/>
        <v>-35.965490920972478</v>
      </c>
      <c r="FM38">
        <f t="shared" si="62"/>
        <v>-11.803929279831788</v>
      </c>
      <c r="FN38">
        <f t="shared" si="63"/>
        <v>-25.077233162737507</v>
      </c>
      <c r="FO38">
        <v>92.902015772654238</v>
      </c>
      <c r="FP38">
        <v>41.968592638413156</v>
      </c>
      <c r="FQ38">
        <v>1.0532290274160288</v>
      </c>
      <c r="FR38">
        <v>0.86052490733460674</v>
      </c>
      <c r="FS38">
        <v>1.0390458499988859</v>
      </c>
      <c r="FT38">
        <v>1.602291539534473</v>
      </c>
      <c r="FU38">
        <v>1.4260180954864707</v>
      </c>
      <c r="FV38">
        <v>1.2178095290974971</v>
      </c>
      <c r="FW38">
        <v>51.235348218259894</v>
      </c>
      <c r="FX38">
        <v>70.223914908744149</v>
      </c>
      <c r="FY38">
        <v>22.427735875916259</v>
      </c>
      <c r="FZ38">
        <v>52.161592521321374</v>
      </c>
      <c r="GA38">
        <v>51.692242540873735</v>
      </c>
      <c r="GB38">
        <f t="shared" si="64"/>
        <v>135.30110387909318</v>
      </c>
      <c r="GC38">
        <f t="shared" si="65"/>
        <v>115.46365866666665</v>
      </c>
      <c r="GD38">
        <f t="shared" si="66"/>
        <v>85.655659617834402</v>
      </c>
      <c r="GE38">
        <f t="shared" si="67"/>
        <v>1.7808746331942347</v>
      </c>
      <c r="GF38">
        <f t="shared" si="68"/>
        <v>2.0026817197200004</v>
      </c>
      <c r="GG38">
        <f t="shared" si="69"/>
        <v>2.8055077534825905</v>
      </c>
      <c r="GH38">
        <f t="shared" si="70"/>
        <v>60.61929440353132</v>
      </c>
      <c r="GI38">
        <f t="shared" si="71"/>
        <v>78.896490184414034</v>
      </c>
      <c r="GJ38">
        <f t="shared" si="72"/>
        <v>78.896490184414034</v>
      </c>
      <c r="GK38">
        <f t="shared" si="73"/>
        <v>52.322345641856081</v>
      </c>
      <c r="GL38">
        <f t="shared" si="74"/>
        <v>47.070301588818644</v>
      </c>
      <c r="GM38">
        <f t="shared" si="31"/>
        <v>52.929698411181349</v>
      </c>
      <c r="GN38">
        <f t="shared" si="75"/>
        <v>64.934003448083956</v>
      </c>
      <c r="GO38">
        <f t="shared" si="76"/>
        <v>32.539682539682538</v>
      </c>
      <c r="GP38">
        <f t="shared" si="77"/>
        <v>59.763960316013801</v>
      </c>
      <c r="GQ38">
        <f t="shared" si="78"/>
        <v>1.1050932506646127</v>
      </c>
      <c r="GR38">
        <v>43.387043729399736</v>
      </c>
      <c r="GS38">
        <f t="shared" si="79"/>
        <v>104.68280537712391</v>
      </c>
      <c r="GT38" s="23">
        <f t="shared" si="80"/>
        <v>225.36261914629097</v>
      </c>
      <c r="GU38">
        <v>39.700000000000003</v>
      </c>
      <c r="GV38">
        <v>51.7</v>
      </c>
      <c r="GW38">
        <v>3.5110000000000002E-2</v>
      </c>
      <c r="GX38">
        <v>91.435109999999995</v>
      </c>
      <c r="GY38">
        <v>0.31802000000000002</v>
      </c>
      <c r="GZ38">
        <v>48</v>
      </c>
      <c r="HA38">
        <v>79.599999999999994</v>
      </c>
      <c r="HB38">
        <v>1.5840000000000001</v>
      </c>
      <c r="HC38">
        <v>0.14699999999999999</v>
      </c>
      <c r="HD38">
        <v>129.33099999999999</v>
      </c>
      <c r="HE38">
        <v>16.55</v>
      </c>
      <c r="HF38">
        <v>62.8</v>
      </c>
      <c r="HG38">
        <v>98.3</v>
      </c>
      <c r="HH38">
        <v>36.940000000000005</v>
      </c>
      <c r="HI38">
        <v>9.5000000000000001E-2</v>
      </c>
      <c r="HJ38">
        <v>198.13500000000002</v>
      </c>
      <c r="HK38">
        <v>52.6</v>
      </c>
      <c r="HL38">
        <v>59.5</v>
      </c>
      <c r="HM38">
        <v>124.05</v>
      </c>
      <c r="HN38">
        <v>139.30891180544867</v>
      </c>
      <c r="HO38">
        <v>11.95</v>
      </c>
      <c r="HP38">
        <v>271.89999999999998</v>
      </c>
      <c r="HQ38">
        <v>-4.6000000000000014</v>
      </c>
      <c r="HR38">
        <v>20.099999999999994</v>
      </c>
      <c r="HS38">
        <v>15.5</v>
      </c>
      <c r="HT38">
        <v>142.56899999999999</v>
      </c>
      <c r="HU38">
        <v>52.434350864288334</v>
      </c>
      <c r="HV38">
        <v>0.95658858585357676</v>
      </c>
      <c r="HW38">
        <v>0.58406898534297946</v>
      </c>
      <c r="HX38">
        <v>2.3830214035704005E-3</v>
      </c>
      <c r="HY38">
        <v>1.5430405926001265</v>
      </c>
      <c r="HZ38">
        <v>1.4204212553977968E-2</v>
      </c>
      <c r="IA38">
        <v>1.1099374008178711</v>
      </c>
      <c r="IB38">
        <v>0.42021948671340936</v>
      </c>
      <c r="IC38">
        <v>5.206333351135254E-2</v>
      </c>
      <c r="ID38">
        <v>4.8316351175308227E-3</v>
      </c>
      <c r="IE38">
        <v>1.5870518561601636</v>
      </c>
      <c r="IF38">
        <v>0.31959882742166518</v>
      </c>
      <c r="IG38">
        <v>1.5091318359375001</v>
      </c>
      <c r="IH38">
        <v>0.46982189774513239</v>
      </c>
      <c r="II38">
        <v>0.52681235475540167</v>
      </c>
      <c r="IJ38">
        <v>1.3548233270645142E-3</v>
      </c>
      <c r="IK38">
        <v>2.507120911765099</v>
      </c>
      <c r="IL38">
        <v>0.5167891772985459</v>
      </c>
      <c r="IM38">
        <v>0.21720791697502137</v>
      </c>
      <c r="IN38">
        <v>0.79523530846834189</v>
      </c>
      <c r="IO38">
        <v>1.8754828401101411</v>
      </c>
      <c r="IP38">
        <v>6.1238214194774626E-2</v>
      </c>
      <c r="IQ38">
        <v>2.6707181485784823</v>
      </c>
      <c r="IR38">
        <v>0.59314822351932517</v>
      </c>
      <c r="IS38">
        <v>0.20301156973838799</v>
      </c>
      <c r="IT38">
        <v>0.79615979325771302</v>
      </c>
      <c r="IU38">
        <v>74.501152726174652</v>
      </c>
      <c r="IV38">
        <v>0.27249453506383597</v>
      </c>
      <c r="IW38">
        <v>1.0836662924183187</v>
      </c>
      <c r="IX38">
        <v>40.575838861735051</v>
      </c>
      <c r="IY38">
        <f t="shared" si="81"/>
        <v>1.1276775559783558</v>
      </c>
      <c r="IZ38">
        <f t="shared" si="82"/>
        <v>42.223757552947852</v>
      </c>
      <c r="JA38">
        <f t="shared" si="83"/>
        <v>0.16359723681338334</v>
      </c>
      <c r="JB38">
        <f t="shared" si="84"/>
        <v>6.1255897369948862</v>
      </c>
      <c r="JC38">
        <f t="shared" si="85"/>
        <v>0.9640803191649725</v>
      </c>
      <c r="JD38">
        <f t="shared" si="86"/>
        <v>60.127319315389251</v>
      </c>
      <c r="JE38">
        <f t="shared" si="44"/>
        <v>101.8078227928026</v>
      </c>
    </row>
    <row r="39" spans="1:265" x14ac:dyDescent="0.2">
      <c r="A39" s="6">
        <v>2016</v>
      </c>
      <c r="B39">
        <v>203</v>
      </c>
      <c r="C39">
        <v>2</v>
      </c>
      <c r="D39">
        <v>3382</v>
      </c>
      <c r="E39">
        <v>1976</v>
      </c>
      <c r="F39" t="s">
        <v>120</v>
      </c>
      <c r="G39">
        <v>2</v>
      </c>
      <c r="H39">
        <v>32</v>
      </c>
      <c r="I39">
        <v>278.60000000000002</v>
      </c>
      <c r="J39">
        <v>1</v>
      </c>
      <c r="K39">
        <v>0</v>
      </c>
      <c r="L39">
        <v>14.3</v>
      </c>
      <c r="M39">
        <v>13.7</v>
      </c>
      <c r="N39" s="2">
        <v>10.199999999999999</v>
      </c>
      <c r="O39">
        <f t="shared" si="45"/>
        <v>0.60000000000000142</v>
      </c>
      <c r="P39" s="2">
        <f t="shared" si="45"/>
        <v>3.5</v>
      </c>
      <c r="Q39" s="2">
        <f t="shared" si="46"/>
        <v>4.1000000000000014</v>
      </c>
      <c r="R39" s="2"/>
      <c r="T39">
        <v>4.6059999999999999</v>
      </c>
      <c r="U39">
        <v>3.806</v>
      </c>
      <c r="V39">
        <v>4.7380000000000004</v>
      </c>
      <c r="W39">
        <v>3.8280000000000003</v>
      </c>
      <c r="X39">
        <v>3.4224999999999999</v>
      </c>
      <c r="Y39">
        <v>16.399999999999999</v>
      </c>
      <c r="Z39">
        <v>39.4</v>
      </c>
      <c r="AA39">
        <v>642.79999999999995</v>
      </c>
      <c r="AB39">
        <v>-2</v>
      </c>
      <c r="AC39">
        <v>62</v>
      </c>
      <c r="AD39">
        <v>54.3</v>
      </c>
      <c r="AE39">
        <v>58.6</v>
      </c>
      <c r="AF39">
        <v>51.2</v>
      </c>
      <c r="AG39">
        <v>46.2</v>
      </c>
      <c r="AH39">
        <v>165.8725468597126</v>
      </c>
      <c r="AI39">
        <v>10420.445138820865</v>
      </c>
      <c r="AJ39">
        <v>212.46178515997798</v>
      </c>
      <c r="AK39">
        <v>0</v>
      </c>
      <c r="AL39">
        <v>598.1</v>
      </c>
      <c r="AM39">
        <v>598.1</v>
      </c>
      <c r="AN39">
        <v>12068.373832245572</v>
      </c>
      <c r="AO39">
        <f>AN39/AN$67</f>
        <v>1.1502263652477844</v>
      </c>
      <c r="AP39">
        <v>3117.4145994908531</v>
      </c>
      <c r="AQ39">
        <v>4264.4751642886749</v>
      </c>
      <c r="AR39">
        <v>0.25346338286661541</v>
      </c>
      <c r="AS39">
        <v>7382.1432271623944</v>
      </c>
      <c r="AT39">
        <v>12.135757185889863</v>
      </c>
      <c r="AU39">
        <v>3680.3137235496779</v>
      </c>
      <c r="AV39">
        <v>6943.1128650159899</v>
      </c>
      <c r="AW39">
        <v>142.88276809075222</v>
      </c>
      <c r="AX39">
        <v>18.710838678550882</v>
      </c>
      <c r="AY39">
        <v>10785.020195334972</v>
      </c>
      <c r="AZ39">
        <v>502.705416085406</v>
      </c>
      <c r="BA39">
        <v>3757.4250587097667</v>
      </c>
      <c r="BB39">
        <v>7038.2649537228899</v>
      </c>
      <c r="BC39">
        <v>1345.4897085232767</v>
      </c>
      <c r="BD39">
        <v>6.8379610443431416</v>
      </c>
      <c r="BE39">
        <v>12148.017682000278</v>
      </c>
      <c r="BF39">
        <v>243.0626405837555</v>
      </c>
      <c r="BG39">
        <v>123.90886242411877</v>
      </c>
      <c r="BH39">
        <f t="shared" si="47"/>
        <v>190.63497819351534</v>
      </c>
      <c r="BI39">
        <v>40.207080289916057</v>
      </c>
      <c r="BJ39">
        <v>7.0101213781898961</v>
      </c>
      <c r="BK39">
        <v>191.33126433766535</v>
      </c>
      <c r="BL39">
        <v>8.6501898824454582</v>
      </c>
      <c r="BM39">
        <v>1.3679525222551931</v>
      </c>
      <c r="BN39">
        <v>1.8865546218487397</v>
      </c>
      <c r="BO39">
        <v>1.8731617647058822</v>
      </c>
      <c r="BP39">
        <v>42.229126468589925</v>
      </c>
      <c r="BQ39">
        <v>34.124309986378947</v>
      </c>
      <c r="BR39">
        <v>30.930355528516763</v>
      </c>
      <c r="BS39">
        <v>57.767440065341127</v>
      </c>
      <c r="BT39">
        <v>64.377374722202305</v>
      </c>
      <c r="BU39">
        <v>57.937559344776801</v>
      </c>
      <c r="BV39">
        <v>4637.5781974621586</v>
      </c>
      <c r="BW39">
        <v>4793.8086686532597</v>
      </c>
      <c r="BX39">
        <v>10960.800952512513</v>
      </c>
      <c r="BY39">
        <v>10448.808512766727</v>
      </c>
      <c r="BZ39">
        <v>1529.4140863970949</v>
      </c>
      <c r="CA39">
        <v>22176.504252757877</v>
      </c>
      <c r="CB39">
        <v>1.0336879432624113</v>
      </c>
      <c r="CC39">
        <v>20.912124582869854</v>
      </c>
      <c r="CD39">
        <v>21.616611049314052</v>
      </c>
      <c r="CE39">
        <v>-957.26447391248075</v>
      </c>
      <c r="CF39">
        <v>2149.3041963627302</v>
      </c>
      <c r="CG39">
        <v>-337.37436394684482</v>
      </c>
      <c r="CH39">
        <f t="shared" si="48"/>
        <v>-880.1531387523919</v>
      </c>
      <c r="CI39">
        <f t="shared" si="49"/>
        <v>2244.4562850696302</v>
      </c>
      <c r="CJ39">
        <f t="shared" si="50"/>
        <v>1364.3031463172383</v>
      </c>
      <c r="CK39">
        <v>11391.484057422906</v>
      </c>
      <c r="CL39">
        <v>51.367356764564263</v>
      </c>
      <c r="CM39">
        <v>2.8289895057678223</v>
      </c>
      <c r="CN39">
        <v>0.93318617343902588</v>
      </c>
      <c r="CP39">
        <v>1.7337353196132701</v>
      </c>
      <c r="CQ39">
        <v>5.8959922790527344</v>
      </c>
      <c r="CR39">
        <v>2.7102763652801514</v>
      </c>
      <c r="CS39">
        <v>0.70665228366851807</v>
      </c>
      <c r="CT39">
        <v>3.0822036266326904</v>
      </c>
      <c r="CU39">
        <v>3.0822036266326904</v>
      </c>
      <c r="CV39">
        <v>1.4259684252665454</v>
      </c>
      <c r="CW39">
        <v>2.1843655109405518</v>
      </c>
      <c r="CX39">
        <v>2.2078127861022949</v>
      </c>
      <c r="CY39">
        <v>0.44329255819320679</v>
      </c>
      <c r="CZ39">
        <v>1.800328254699707</v>
      </c>
      <c r="DA39">
        <v>1.800328254699707</v>
      </c>
      <c r="DB39">
        <v>1.140131306992979</v>
      </c>
      <c r="DC39">
        <v>1.1066163778305054</v>
      </c>
      <c r="DD39">
        <v>0.87888056039810181</v>
      </c>
      <c r="DE39">
        <v>0.92166412909587181</v>
      </c>
      <c r="DF39">
        <v>1.3369096517562866</v>
      </c>
      <c r="DG39">
        <v>0.49494236707687378</v>
      </c>
      <c r="DH39">
        <v>1.0854411380534974</v>
      </c>
      <c r="DI39">
        <v>88.191331870870215</v>
      </c>
      <c r="DJ39">
        <v>39.795492602883101</v>
      </c>
      <c r="DL39">
        <v>127.98682447375332</v>
      </c>
      <c r="DM39">
        <v>0.71552330668465369</v>
      </c>
      <c r="DN39">
        <v>99.746673017528806</v>
      </c>
      <c r="DO39">
        <v>49.063665618318169</v>
      </c>
      <c r="DP39">
        <v>4.4039378599263417</v>
      </c>
      <c r="DQ39">
        <v>0.5767061483236875</v>
      </c>
      <c r="DR39">
        <v>153.790982644097</v>
      </c>
      <c r="DS39">
        <v>10.980923730599805</v>
      </c>
      <c r="DT39">
        <v>82.956910874405892</v>
      </c>
      <c r="DU39">
        <v>31.200104765774118</v>
      </c>
      <c r="DV39">
        <v>24.223231386621283</v>
      </c>
      <c r="DW39">
        <v>0.12310574472666874</v>
      </c>
      <c r="DX39">
        <v>138.50335277152797</v>
      </c>
      <c r="DY39">
        <v>1.8431541550245487</v>
      </c>
      <c r="DZ39">
        <v>-1.3897845338699115</v>
      </c>
      <c r="EA39">
        <f t="shared" si="51"/>
        <v>0.42066113191098625</v>
      </c>
      <c r="EB39">
        <v>0.8253815104756137</v>
      </c>
      <c r="EC39">
        <v>-1.526342013011174</v>
      </c>
      <c r="ED39">
        <v>0.66201235824536198</v>
      </c>
      <c r="EE39">
        <v>-1.6239600775040046</v>
      </c>
      <c r="EF39">
        <v>0.45124040831078138</v>
      </c>
      <c r="EG39">
        <v>0.49188272785495363</v>
      </c>
      <c r="EH39">
        <v>0.37610012760733191</v>
      </c>
      <c r="EI39">
        <v>68.906570839216272</v>
      </c>
      <c r="EJ39">
        <v>64.858596585186334</v>
      </c>
      <c r="EK39">
        <v>59.895236623801992</v>
      </c>
      <c r="EL39">
        <v>31.093429160783732</v>
      </c>
      <c r="EM39">
        <v>31.902823413165436</v>
      </c>
      <c r="EN39">
        <v>22.52660613728327</v>
      </c>
      <c r="EO39">
        <v>51.320199867812988</v>
      </c>
      <c r="EP39">
        <v>42.13185249147255</v>
      </c>
      <c r="EQ39">
        <v>101.02177064090647</v>
      </c>
      <c r="ER39">
        <v>139.69112950071087</v>
      </c>
      <c r="ES39">
        <v>7.5697182816209256</v>
      </c>
      <c r="ET39">
        <v>240.71290014161735</v>
      </c>
      <c r="EU39">
        <v>0.82096041324844515</v>
      </c>
      <c r="EV39">
        <v>21.32008705707922</v>
      </c>
      <c r="EW39">
        <v>17.502947480872582</v>
      </c>
      <c r="EX39">
        <f t="shared" si="52"/>
        <v>3.1447081885380772</v>
      </c>
      <c r="EY39">
        <v>48.426473149715818</v>
      </c>
      <c r="EZ39">
        <v>6.9318131268456185</v>
      </c>
      <c r="FA39">
        <f t="shared" si="53"/>
        <v>6.9861192538744481</v>
      </c>
      <c r="FB39">
        <v>55.358286276561415</v>
      </c>
      <c r="FC39">
        <v>87.478273636912576</v>
      </c>
      <c r="FD39">
        <v>12.52172636308746</v>
      </c>
      <c r="FE39">
        <f t="shared" si="54"/>
        <v>13.135244999273539</v>
      </c>
      <c r="FF39">
        <f t="shared" si="55"/>
        <v>31.636711006592904</v>
      </c>
      <c r="FG39">
        <f t="shared" si="56"/>
        <v>-10.931747725698433</v>
      </c>
      <c r="FH39">
        <f t="shared" si="57"/>
        <v>-16.789762143122914</v>
      </c>
      <c r="FI39">
        <f t="shared" si="58"/>
        <v>17.863560852544051</v>
      </c>
      <c r="FJ39">
        <f t="shared" si="59"/>
        <v>17.863560852544051</v>
      </c>
      <c r="FK39">
        <f t="shared" si="60"/>
        <v>16.789762143122914</v>
      </c>
      <c r="FL39">
        <f t="shared" si="61"/>
        <v>16.832403162130927</v>
      </c>
      <c r="FM39">
        <f t="shared" si="62"/>
        <v>36.408940562065546</v>
      </c>
      <c r="FN39">
        <f t="shared" si="63"/>
        <v>257.70401662101671</v>
      </c>
      <c r="FO39">
        <v>86.921917497520354</v>
      </c>
      <c r="FP39">
        <v>36.110203253079511</v>
      </c>
      <c r="FQ39">
        <v>1.0683938821157208</v>
      </c>
      <c r="FR39">
        <v>1.0110549233563417</v>
      </c>
      <c r="FS39">
        <v>0.84477870519600251</v>
      </c>
      <c r="FT39">
        <v>1.6227492019890508</v>
      </c>
      <c r="FU39">
        <v>1.4103768176439306</v>
      </c>
      <c r="FV39">
        <v>1.3496212676531067</v>
      </c>
      <c r="FW39">
        <v>47.116571636701082</v>
      </c>
      <c r="FX39">
        <v>58.032257273510112</v>
      </c>
      <c r="FY39">
        <v>19.215883238835364</v>
      </c>
      <c r="FZ39">
        <v>43.407762968330466</v>
      </c>
      <c r="GA39">
        <v>60.0950831023899</v>
      </c>
      <c r="GC39">
        <f t="shared" si="65"/>
        <v>103.41509680672269</v>
      </c>
      <c r="GD39">
        <f t="shared" si="66"/>
        <v>126.09699264705883</v>
      </c>
      <c r="GF39">
        <f t="shared" si="68"/>
        <v>2.6207743830144197</v>
      </c>
      <c r="GG39">
        <f t="shared" si="69"/>
        <v>1.7508845688983936</v>
      </c>
      <c r="GH39">
        <f t="shared" si="70"/>
        <v>54.856244692025328</v>
      </c>
      <c r="GI39">
        <f t="shared" si="71"/>
        <v>93.046048537647792</v>
      </c>
      <c r="GJ39">
        <f t="shared" si="72"/>
        <v>93.046048537647792</v>
      </c>
      <c r="GK39">
        <f t="shared" si="73"/>
        <v>48.549462036899897</v>
      </c>
      <c r="GL39">
        <f t="shared" si="74"/>
        <v>14.128200654167166</v>
      </c>
      <c r="GM39">
        <f t="shared" si="31"/>
        <v>85.871799345832827</v>
      </c>
      <c r="GN39">
        <f t="shared" si="75"/>
        <v>38.136317605280496</v>
      </c>
      <c r="GO39">
        <f t="shared" si="76"/>
        <v>28.671328671328677</v>
      </c>
      <c r="GP39">
        <f t="shared" si="77"/>
        <v>62.224364430440104</v>
      </c>
      <c r="GQ39">
        <f t="shared" si="78"/>
        <v>1.0594206840312077</v>
      </c>
      <c r="GR39">
        <v>31.975799427875607</v>
      </c>
      <c r="GS39">
        <f t="shared" si="79"/>
        <v>107.85020195334971</v>
      </c>
      <c r="GT39" s="23">
        <f t="shared" si="80"/>
        <v>221.76504252757877</v>
      </c>
      <c r="GU39">
        <v>33.700000000000003</v>
      </c>
      <c r="GV39">
        <v>46.1</v>
      </c>
      <c r="GW39">
        <v>2.7400000000000002E-3</v>
      </c>
      <c r="GX39">
        <v>79.80274</v>
      </c>
      <c r="GY39">
        <v>0.15696000000000002</v>
      </c>
      <c r="GZ39">
        <v>47.6</v>
      </c>
      <c r="HA39">
        <v>89.8</v>
      </c>
      <c r="HB39">
        <v>1.8480000000000001</v>
      </c>
      <c r="HC39">
        <v>0.24199999999999999</v>
      </c>
      <c r="HD39">
        <v>139.49</v>
      </c>
      <c r="HE39">
        <v>6.8900000000000006</v>
      </c>
      <c r="HF39">
        <v>54.4</v>
      </c>
      <c r="HG39">
        <v>101.9</v>
      </c>
      <c r="HH39">
        <v>19.479999999999997</v>
      </c>
      <c r="HI39">
        <v>9.9000000000000005E-2</v>
      </c>
      <c r="HJ39">
        <v>175.87899999999999</v>
      </c>
      <c r="HK39">
        <v>56.4</v>
      </c>
      <c r="HL39">
        <v>58.3</v>
      </c>
      <c r="HM39">
        <v>133.30000000000001</v>
      </c>
      <c r="HN39">
        <v>127.07339370418283</v>
      </c>
      <c r="HO39">
        <v>18.600000000000001</v>
      </c>
      <c r="HP39">
        <v>269.7</v>
      </c>
      <c r="HQ39">
        <v>-8.7999999999999972</v>
      </c>
      <c r="HR39">
        <v>31.5</v>
      </c>
      <c r="HS39">
        <v>22.700000000000017</v>
      </c>
      <c r="HT39">
        <v>130.20999999999998</v>
      </c>
      <c r="HU39">
        <v>48.279569892473113</v>
      </c>
      <c r="HV39">
        <v>0.95336946344375617</v>
      </c>
      <c r="HW39">
        <v>0.43019882595539094</v>
      </c>
      <c r="HX39">
        <v>0</v>
      </c>
      <c r="HY39">
        <v>1.3835682893991468</v>
      </c>
      <c r="HZ39">
        <v>9.2543494812011729E-3</v>
      </c>
      <c r="IA39">
        <v>1.2900915498733521</v>
      </c>
      <c r="IB39">
        <v>0.6345737507343292</v>
      </c>
      <c r="IC39">
        <v>5.6959123020172121E-2</v>
      </c>
      <c r="ID39">
        <v>7.4589327764511106E-3</v>
      </c>
      <c r="IE39">
        <v>1.9890833564043044</v>
      </c>
      <c r="IF39">
        <v>0.15050278370380402</v>
      </c>
      <c r="IG39">
        <v>1.2010501556396485</v>
      </c>
      <c r="IH39">
        <v>0.45171511679887771</v>
      </c>
      <c r="II39">
        <v>0.35070394401550292</v>
      </c>
      <c r="IJ39">
        <v>1.7823249721527102E-3</v>
      </c>
      <c r="IK39">
        <v>2.0052515414261816</v>
      </c>
      <c r="IL39">
        <v>0.62413163709640507</v>
      </c>
      <c r="IM39">
        <v>0.51238736671209328</v>
      </c>
      <c r="IN39">
        <v>1.2285782840847972</v>
      </c>
      <c r="IO39">
        <v>1.6988564652454858</v>
      </c>
      <c r="IP39">
        <v>9.2059280276298533E-2</v>
      </c>
      <c r="IQ39">
        <v>2.9274347493302826</v>
      </c>
      <c r="IR39">
        <v>0.66595991277694699</v>
      </c>
      <c r="IS39">
        <v>0.12218638402223592</v>
      </c>
      <c r="IT39">
        <v>0.78814629679918302</v>
      </c>
      <c r="IU39">
        <v>84.496991926694449</v>
      </c>
      <c r="IV39">
        <v>0.14460441873272717</v>
      </c>
      <c r="IW39">
        <v>0.93835139292597813</v>
      </c>
      <c r="IX39">
        <v>32.053708221529014</v>
      </c>
      <c r="IY39">
        <f t="shared" si="81"/>
        <v>1.5438664599311358</v>
      </c>
      <c r="IZ39">
        <f t="shared" si="82"/>
        <v>52.737860691321316</v>
      </c>
      <c r="JA39">
        <f t="shared" si="83"/>
        <v>0.92218320790410102</v>
      </c>
      <c r="JB39">
        <f t="shared" si="84"/>
        <v>31.501409488804882</v>
      </c>
      <c r="JC39">
        <f t="shared" si="85"/>
        <v>0.62168325202703478</v>
      </c>
      <c r="JD39">
        <f t="shared" si="86"/>
        <v>90.876803986383052</v>
      </c>
      <c r="JE39">
        <f t="shared" si="44"/>
        <v>92.128441141753896</v>
      </c>
    </row>
    <row r="40" spans="1:265" x14ac:dyDescent="0.2">
      <c r="A40" s="6">
        <v>2016</v>
      </c>
      <c r="B40">
        <v>204</v>
      </c>
      <c r="C40">
        <v>2</v>
      </c>
      <c r="D40">
        <v>3390</v>
      </c>
      <c r="E40">
        <v>1967</v>
      </c>
      <c r="F40" t="s">
        <v>120</v>
      </c>
      <c r="G40">
        <v>2</v>
      </c>
      <c r="H40">
        <v>31.5</v>
      </c>
      <c r="I40">
        <v>279</v>
      </c>
      <c r="J40">
        <v>0</v>
      </c>
      <c r="K40">
        <v>0</v>
      </c>
      <c r="L40">
        <v>14.8</v>
      </c>
      <c r="M40">
        <v>14</v>
      </c>
      <c r="N40" s="2">
        <v>10.7</v>
      </c>
      <c r="O40">
        <f t="shared" si="45"/>
        <v>0.80000000000000071</v>
      </c>
      <c r="P40" s="2">
        <f t="shared" si="45"/>
        <v>3.3000000000000007</v>
      </c>
      <c r="Q40" s="2">
        <f t="shared" si="46"/>
        <v>4.1000000000000014</v>
      </c>
      <c r="R40" s="2"/>
      <c r="S40">
        <v>6.5400000000000009</v>
      </c>
      <c r="T40">
        <v>5.7540000000000004</v>
      </c>
      <c r="U40">
        <v>4.363999999999999</v>
      </c>
      <c r="V40">
        <v>4.8900000000000006</v>
      </c>
      <c r="W40">
        <v>4.4960000000000004</v>
      </c>
      <c r="X40">
        <v>7.4539999999999988</v>
      </c>
      <c r="Y40">
        <v>16.8</v>
      </c>
      <c r="Z40">
        <v>39.6</v>
      </c>
      <c r="AA40">
        <v>672.8</v>
      </c>
      <c r="AB40">
        <v>1</v>
      </c>
      <c r="AC40">
        <v>64</v>
      </c>
      <c r="AD40">
        <v>53</v>
      </c>
      <c r="AE40">
        <v>53.5</v>
      </c>
      <c r="AF40">
        <v>48</v>
      </c>
      <c r="AG40">
        <v>50.9</v>
      </c>
      <c r="AH40">
        <v>158.83567444505746</v>
      </c>
      <c r="AI40">
        <v>9978.374739987401</v>
      </c>
      <c r="AJ40">
        <v>252.70226726603062</v>
      </c>
      <c r="AK40">
        <v>0</v>
      </c>
      <c r="AL40">
        <v>396.6</v>
      </c>
      <c r="AM40">
        <v>396.6</v>
      </c>
      <c r="AN40">
        <v>9443.2785072778697</v>
      </c>
      <c r="AO40">
        <f>AN40/AN$68</f>
        <v>0.84719926184417504</v>
      </c>
      <c r="AP40">
        <v>2980.7803360214143</v>
      </c>
      <c r="AQ40">
        <v>4305.5715964753763</v>
      </c>
      <c r="AR40">
        <v>5.604886101920608E-2</v>
      </c>
      <c r="AS40">
        <v>7286.4079813578101</v>
      </c>
      <c r="AT40">
        <v>5.314032819738852</v>
      </c>
      <c r="AU40">
        <v>3755.6983008702859</v>
      </c>
      <c r="AV40">
        <v>7916.1054703688369</v>
      </c>
      <c r="AW40">
        <v>153.46560298383758</v>
      </c>
      <c r="AX40">
        <v>11.250906547865727</v>
      </c>
      <c r="AY40">
        <v>11836.520280770827</v>
      </c>
      <c r="AZ40">
        <v>531.51025552231351</v>
      </c>
      <c r="BA40">
        <v>4307.0274110473028</v>
      </c>
      <c r="BB40">
        <v>7600.2012906281452</v>
      </c>
      <c r="BC40">
        <v>1359.4517790539339</v>
      </c>
      <c r="BD40">
        <v>1.184062518500977</v>
      </c>
      <c r="BE40">
        <v>13267.864543247884</v>
      </c>
      <c r="BF40">
        <v>325.00802138664403</v>
      </c>
      <c r="BG40">
        <v>130.12220567973253</v>
      </c>
      <c r="BH40">
        <f t="shared" si="47"/>
        <v>239.25826247560298</v>
      </c>
      <c r="BI40">
        <v>55.35128320349083</v>
      </c>
      <c r="BJ40">
        <v>50.120828197910626</v>
      </c>
      <c r="BK40">
        <v>257.89527670667576</v>
      </c>
      <c r="BL40">
        <v>-28.718561794608334</v>
      </c>
      <c r="BM40">
        <v>1.4444444444444444</v>
      </c>
      <c r="BN40">
        <v>2.1077586206896557</v>
      </c>
      <c r="BO40">
        <v>1.7646048109965637</v>
      </c>
      <c r="BP40">
        <v>40.908776226196856</v>
      </c>
      <c r="BQ40">
        <v>31.729750059835194</v>
      </c>
      <c r="BR40">
        <v>32.462099661992568</v>
      </c>
      <c r="BS40">
        <v>59.090454548951023</v>
      </c>
      <c r="BT40">
        <v>66.878654220945748</v>
      </c>
      <c r="BU40">
        <v>57.282777238602009</v>
      </c>
      <c r="BV40">
        <v>4617.3776558079426</v>
      </c>
      <c r="BW40">
        <v>5539.2216047589991</v>
      </c>
      <c r="BX40">
        <v>11404.759651624565</v>
      </c>
      <c r="BY40">
        <v>8175.9987075998879</v>
      </c>
      <c r="BZ40">
        <v>1248.1603910576241</v>
      </c>
      <c r="CA40">
        <v>20027.671634290633</v>
      </c>
      <c r="CB40">
        <v>1.1996466431095407</v>
      </c>
      <c r="CC40">
        <v>23.054989816700612</v>
      </c>
      <c r="CD40">
        <v>27.657841140529538</v>
      </c>
      <c r="CE40">
        <v>-861.67935493765663</v>
      </c>
      <c r="CF40">
        <v>2376.8838656098378</v>
      </c>
      <c r="CG40">
        <v>267.04411961455844</v>
      </c>
      <c r="CH40">
        <f t="shared" si="48"/>
        <v>-310.35024476063973</v>
      </c>
      <c r="CI40">
        <f t="shared" si="49"/>
        <v>2060.9796858691461</v>
      </c>
      <c r="CJ40">
        <f t="shared" si="50"/>
        <v>1750.6294411085064</v>
      </c>
      <c r="CK40">
        <v>8191.1513535198064</v>
      </c>
      <c r="CL40">
        <v>40.89916942464356</v>
      </c>
      <c r="CM40">
        <v>2.6362285614013672</v>
      </c>
      <c r="CN40">
        <v>1.2966001033782959</v>
      </c>
      <c r="CP40">
        <v>1.8446157377631778</v>
      </c>
      <c r="CQ40">
        <v>6.5783677101135254</v>
      </c>
      <c r="CR40">
        <v>2.40879225730896</v>
      </c>
      <c r="CS40">
        <v>0.59118479490280151</v>
      </c>
      <c r="CT40">
        <v>3.0044186115264893</v>
      </c>
      <c r="CU40">
        <v>3.0044186115264893</v>
      </c>
      <c r="CV40">
        <v>1.2014895582800709</v>
      </c>
      <c r="CW40">
        <v>2.2174108028411865</v>
      </c>
      <c r="CX40">
        <v>2.5460119247436523</v>
      </c>
      <c r="CY40">
        <v>0.47184309363365173</v>
      </c>
      <c r="CZ40">
        <v>2.004457950592041</v>
      </c>
      <c r="DA40">
        <v>2.004457950592041</v>
      </c>
      <c r="DB40">
        <v>1.3023333869674254</v>
      </c>
      <c r="DC40">
        <v>1.2526627779006958</v>
      </c>
      <c r="DD40">
        <v>0.72343564033508301</v>
      </c>
      <c r="DE40">
        <v>0.93601658279462618</v>
      </c>
      <c r="DF40">
        <v>1.6067583560943604</v>
      </c>
      <c r="DG40">
        <v>0.70804738998413086</v>
      </c>
      <c r="DH40">
        <v>1.1889499106221924</v>
      </c>
      <c r="DI40">
        <v>78.580182570832164</v>
      </c>
      <c r="DJ40">
        <v>55.826045770926271</v>
      </c>
      <c r="DL40">
        <v>134.40622834175844</v>
      </c>
      <c r="DM40">
        <v>0.34957661911853594</v>
      </c>
      <c r="DN40">
        <v>90.466969879247628</v>
      </c>
      <c r="DO40">
        <v>46.79881188928946</v>
      </c>
      <c r="DP40">
        <v>4.6107491383377672</v>
      </c>
      <c r="DQ40">
        <v>0.33802433028953033</v>
      </c>
      <c r="DR40">
        <v>142.2145552371644</v>
      </c>
      <c r="DS40">
        <v>11.785765824160574</v>
      </c>
      <c r="DT40">
        <v>109.65743148724214</v>
      </c>
      <c r="DU40">
        <v>35.861024892084565</v>
      </c>
      <c r="DV40">
        <v>27.249639269711526</v>
      </c>
      <c r="DW40">
        <v>2.3734035292073189E-2</v>
      </c>
      <c r="DX40">
        <v>172.79182968433031</v>
      </c>
      <c r="DY40">
        <v>0.55773763538614063</v>
      </c>
      <c r="DZ40">
        <v>2.7797522224696278</v>
      </c>
      <c r="EA40">
        <f t="shared" si="51"/>
        <v>1.5354240537028749</v>
      </c>
      <c r="EB40">
        <v>0.84905623631539029</v>
      </c>
      <c r="EC40">
        <v>1.7445874189085915</v>
      </c>
      <c r="ED40">
        <v>-0.64480242011691502</v>
      </c>
      <c r="EE40">
        <v>-0.99434427247317236</v>
      </c>
      <c r="EF40">
        <v>0.71043415711849078</v>
      </c>
      <c r="EG40">
        <v>0.51730274543023813</v>
      </c>
      <c r="EH40">
        <v>0.32702776643329223</v>
      </c>
      <c r="EI40">
        <v>58.464688385588914</v>
      </c>
      <c r="EJ40">
        <v>63.613017477979092</v>
      </c>
      <c r="EK40">
        <v>63.462162353146525</v>
      </c>
      <c r="EL40">
        <v>41.535311614411079</v>
      </c>
      <c r="EM40">
        <v>32.907188586460315</v>
      </c>
      <c r="EN40">
        <v>20.753889207376471</v>
      </c>
      <c r="EO40">
        <v>57.840171209409803</v>
      </c>
      <c r="EP40">
        <v>40.072703285967528</v>
      </c>
      <c r="EQ40">
        <v>106.75044156707656</v>
      </c>
      <c r="ER40">
        <v>131.36854242852812</v>
      </c>
      <c r="ES40">
        <v>8.8375670716992278</v>
      </c>
      <c r="ET40">
        <v>238.11898399560465</v>
      </c>
      <c r="EU40">
        <v>0.69281785389058892</v>
      </c>
      <c r="EV40">
        <v>24.29044935387321</v>
      </c>
      <c r="EW40">
        <v>16.828856991388481</v>
      </c>
      <c r="EX40">
        <f t="shared" si="52"/>
        <v>3.7114080210683063</v>
      </c>
      <c r="EY40">
        <v>32.626798669837825</v>
      </c>
      <c r="EZ40">
        <v>6.7261086033219328</v>
      </c>
      <c r="FA40">
        <f t="shared" si="53"/>
        <v>4.8507689355066166</v>
      </c>
      <c r="FB40">
        <v>39.352907273159758</v>
      </c>
      <c r="FC40">
        <v>82.90822948191834</v>
      </c>
      <c r="FD40">
        <v>17.09177051808166</v>
      </c>
      <c r="FE40">
        <f t="shared" si="54"/>
        <v>38.768014812250129</v>
      </c>
      <c r="FF40">
        <f t="shared" si="55"/>
        <v>51.817260277832332</v>
      </c>
      <c r="FG40">
        <f t="shared" si="56"/>
        <v>-4.2116783938829627</v>
      </c>
      <c r="FH40">
        <f t="shared" si="57"/>
        <v>19.190461607994507</v>
      </c>
      <c r="FI40">
        <f t="shared" si="58"/>
        <v>10.937786997204896</v>
      </c>
      <c r="FJ40">
        <f t="shared" si="59"/>
        <v>10.937786997204896</v>
      </c>
      <c r="FK40">
        <f t="shared" si="60"/>
        <v>-19.190461607994507</v>
      </c>
      <c r="FL40">
        <f t="shared" si="61"/>
        <v>-21.212672021191061</v>
      </c>
      <c r="FM40">
        <f t="shared" si="62"/>
        <v>23.371933080438215</v>
      </c>
      <c r="FN40">
        <f t="shared" si="63"/>
        <v>162.61686574318577</v>
      </c>
      <c r="FO40">
        <v>95.904428758440247</v>
      </c>
      <c r="FP40">
        <v>40.275843256668068</v>
      </c>
      <c r="FQ40">
        <v>1.13124580541121</v>
      </c>
      <c r="FR40">
        <v>0.88172667759839696</v>
      </c>
      <c r="FS40">
        <v>0.99696437118050762</v>
      </c>
      <c r="FT40">
        <v>1.6306055933552448</v>
      </c>
      <c r="FU40">
        <v>1.3626553316415786</v>
      </c>
      <c r="FV40">
        <v>1.3062988253284615</v>
      </c>
      <c r="FW40">
        <v>40.823510874830042</v>
      </c>
      <c r="FX40">
        <v>55.169285633670015</v>
      </c>
      <c r="FY40">
        <v>3.0879977352178196</v>
      </c>
      <c r="FZ40">
        <v>34.335770170054168</v>
      </c>
      <c r="GA40">
        <v>49.136160804332093</v>
      </c>
      <c r="GB40">
        <f t="shared" ref="GB40:GB63" si="87">S40/(AP40/10)*10000</f>
        <v>219.40563418803418</v>
      </c>
      <c r="GC40">
        <f t="shared" si="65"/>
        <v>116.19676689655169</v>
      </c>
      <c r="GD40">
        <f t="shared" si="66"/>
        <v>113.53538144329899</v>
      </c>
      <c r="GE40">
        <f t="shared" ref="GE40:GE63" si="88">(DI40/10)/S40</f>
        <v>1.2015318435907056</v>
      </c>
      <c r="GF40">
        <f t="shared" si="68"/>
        <v>2.0730286406793685</v>
      </c>
      <c r="GG40">
        <f t="shared" si="69"/>
        <v>2.2424832614977936</v>
      </c>
      <c r="GH40">
        <f t="shared" si="70"/>
        <v>42.923993214899404</v>
      </c>
      <c r="GI40">
        <f t="shared" si="71"/>
        <v>58.947681331747923</v>
      </c>
      <c r="GJ40">
        <f t="shared" si="72"/>
        <v>58.947681331747923</v>
      </c>
      <c r="GK40">
        <f t="shared" si="73"/>
        <v>36.064873968241685</v>
      </c>
      <c r="GL40">
        <f t="shared" si="74"/>
        <v>14.372391801812586</v>
      </c>
      <c r="GM40">
        <f t="shared" si="31"/>
        <v>85.627608198187417</v>
      </c>
      <c r="GN40">
        <f t="shared" si="75"/>
        <v>47.253760711932145</v>
      </c>
      <c r="GO40">
        <f t="shared" si="76"/>
        <v>27.702702702702709</v>
      </c>
      <c r="GP40">
        <f t="shared" si="77"/>
        <v>73.004105081410685</v>
      </c>
      <c r="GQ40">
        <f t="shared" si="78"/>
        <v>1.1528633887615829</v>
      </c>
      <c r="GR40">
        <v>6.2845726745211365</v>
      </c>
      <c r="GS40">
        <f t="shared" si="79"/>
        <v>118.36520280770826</v>
      </c>
      <c r="GT40" s="23">
        <f t="shared" si="80"/>
        <v>200.27671634290633</v>
      </c>
      <c r="GU40">
        <v>35.1</v>
      </c>
      <c r="GV40">
        <v>50.7</v>
      </c>
      <c r="GW40">
        <v>6.6E-4</v>
      </c>
      <c r="GX40">
        <v>85.800660000000008</v>
      </c>
      <c r="GY40">
        <v>6.8729999999999999E-2</v>
      </c>
      <c r="GZ40">
        <v>46.4</v>
      </c>
      <c r="HA40">
        <v>97.8</v>
      </c>
      <c r="HB40">
        <v>1.8960000000000001</v>
      </c>
      <c r="HC40">
        <v>0.13899999999999998</v>
      </c>
      <c r="HD40">
        <v>146.23500000000001</v>
      </c>
      <c r="HE40">
        <v>7.49</v>
      </c>
      <c r="HF40">
        <v>58.2</v>
      </c>
      <c r="HG40">
        <v>102.7</v>
      </c>
      <c r="HH40">
        <v>18.369999999999997</v>
      </c>
      <c r="HI40">
        <v>1.6E-2</v>
      </c>
      <c r="HJ40">
        <v>179.286</v>
      </c>
      <c r="HK40">
        <v>56.6</v>
      </c>
      <c r="HL40">
        <v>67.900000000000006</v>
      </c>
      <c r="HM40">
        <v>139.80000000000001</v>
      </c>
      <c r="HN40">
        <v>100.22171919770774</v>
      </c>
      <c r="HO40">
        <v>15.3</v>
      </c>
      <c r="HP40">
        <v>245.5</v>
      </c>
      <c r="HQ40">
        <v>-10.200000000000003</v>
      </c>
      <c r="HR40">
        <v>29.899999999999991</v>
      </c>
      <c r="HS40">
        <v>19.699999999999989</v>
      </c>
      <c r="HT40">
        <v>99.264999999999986</v>
      </c>
      <c r="HU40">
        <v>40.433808553971481</v>
      </c>
      <c r="HV40">
        <v>0.92531622505187994</v>
      </c>
      <c r="HW40">
        <v>0.65737625241279607</v>
      </c>
      <c r="HX40">
        <v>0</v>
      </c>
      <c r="HY40">
        <v>1.582692477464676</v>
      </c>
      <c r="HZ40">
        <v>4.5213121271610261E-3</v>
      </c>
      <c r="IA40">
        <v>1.1176796073913575</v>
      </c>
      <c r="IB40">
        <v>0.57817872941493986</v>
      </c>
      <c r="IC40">
        <v>5.6963776874542238E-2</v>
      </c>
      <c r="ID40">
        <v>4.1761418700218197E-3</v>
      </c>
      <c r="IE40">
        <v>1.7569982555508616</v>
      </c>
      <c r="IF40">
        <v>0.16608406913280488</v>
      </c>
      <c r="IG40">
        <v>1.4817789402008057</v>
      </c>
      <c r="IH40">
        <v>0.48458285716176031</v>
      </c>
      <c r="II40">
        <v>0.3682189255237579</v>
      </c>
      <c r="IJ40">
        <v>3.2071327209472656E-4</v>
      </c>
      <c r="IK40">
        <v>2.3349014361584182</v>
      </c>
      <c r="IL40">
        <v>0.7090071322917938</v>
      </c>
      <c r="IM40">
        <v>0.49121279978752141</v>
      </c>
      <c r="IN40">
        <v>1.3085511827468876</v>
      </c>
      <c r="IO40">
        <v>1.6103208478305948</v>
      </c>
      <c r="IP40">
        <v>0.10833125066757203</v>
      </c>
      <c r="IQ40">
        <v>2.9188720305774822</v>
      </c>
      <c r="IR40">
        <v>0.40867247509956373</v>
      </c>
      <c r="IS40">
        <v>8.6965929627418448E-2</v>
      </c>
      <c r="IT40">
        <v>0.49563840472698217</v>
      </c>
      <c r="IU40">
        <v>82.453754834570816</v>
      </c>
      <c r="IV40">
        <v>0.10547237030248112</v>
      </c>
      <c r="IW40">
        <v>1.1618737750266206</v>
      </c>
      <c r="IX40">
        <v>39.805574305933192</v>
      </c>
      <c r="IY40">
        <f t="shared" si="81"/>
        <v>1.3361795531128062</v>
      </c>
      <c r="IZ40">
        <f t="shared" si="82"/>
        <v>45.77725707448883</v>
      </c>
      <c r="JA40">
        <f t="shared" si="83"/>
        <v>0.58397059441906407</v>
      </c>
      <c r="JB40">
        <f t="shared" si="84"/>
        <v>20.006721373925011</v>
      </c>
      <c r="JC40">
        <f t="shared" si="85"/>
        <v>0.75220895869374216</v>
      </c>
      <c r="JD40">
        <f t="shared" si="86"/>
        <v>82.975983010646075</v>
      </c>
      <c r="JE40">
        <f t="shared" si="44"/>
        <v>84.107832555930599</v>
      </c>
    </row>
    <row r="41" spans="1:265" x14ac:dyDescent="0.2">
      <c r="A41" s="6">
        <v>2016</v>
      </c>
      <c r="B41">
        <v>205</v>
      </c>
      <c r="C41">
        <v>2</v>
      </c>
      <c r="D41" t="s">
        <v>113</v>
      </c>
      <c r="E41">
        <v>1946</v>
      </c>
      <c r="F41" t="s">
        <v>120</v>
      </c>
      <c r="G41">
        <v>2</v>
      </c>
      <c r="H41">
        <v>32.5</v>
      </c>
      <c r="I41">
        <v>270.2</v>
      </c>
      <c r="J41">
        <v>4</v>
      </c>
      <c r="K41">
        <v>2</v>
      </c>
      <c r="L41">
        <v>12.8</v>
      </c>
      <c r="M41">
        <v>12</v>
      </c>
      <c r="N41" s="2">
        <v>7.8</v>
      </c>
      <c r="O41">
        <f t="shared" si="45"/>
        <v>0.80000000000000071</v>
      </c>
      <c r="P41" s="2">
        <f t="shared" si="45"/>
        <v>4.2</v>
      </c>
      <c r="Q41" s="2">
        <f t="shared" si="46"/>
        <v>5.0000000000000009</v>
      </c>
      <c r="R41" s="2"/>
      <c r="S41">
        <v>6.694</v>
      </c>
      <c r="T41">
        <v>5.8120000000000003</v>
      </c>
      <c r="U41">
        <v>4.6160000000000005</v>
      </c>
      <c r="V41">
        <v>4.5060000000000002</v>
      </c>
      <c r="W41">
        <v>3.742</v>
      </c>
      <c r="X41">
        <v>4.13</v>
      </c>
      <c r="Y41">
        <v>16.399999999999999</v>
      </c>
      <c r="Z41">
        <v>49.8</v>
      </c>
      <c r="AA41">
        <v>816</v>
      </c>
      <c r="AB41">
        <v>1</v>
      </c>
      <c r="AC41">
        <v>62</v>
      </c>
      <c r="AD41">
        <v>49.3</v>
      </c>
      <c r="AE41">
        <v>50.7</v>
      </c>
      <c r="AF41">
        <v>46.9</v>
      </c>
      <c r="AG41">
        <v>37.9</v>
      </c>
      <c r="AH41">
        <v>137.79762445763853</v>
      </c>
      <c r="AI41">
        <v>8656.722363677769</v>
      </c>
      <c r="AJ41">
        <v>236.30421317785081</v>
      </c>
      <c r="AK41">
        <v>30</v>
      </c>
      <c r="AL41">
        <v>291.89999999999998</v>
      </c>
      <c r="AM41">
        <v>417</v>
      </c>
      <c r="AN41">
        <v>6499.2988927870938</v>
      </c>
      <c r="AO41">
        <f>AN41/AN$71</f>
        <v>0.79024009342397683</v>
      </c>
      <c r="AP41">
        <v>2980.7803360214143</v>
      </c>
      <c r="AQ41">
        <v>4628.2771599192902</v>
      </c>
      <c r="AR41">
        <v>0.708253789242695</v>
      </c>
      <c r="AS41">
        <v>7609.765749729946</v>
      </c>
      <c r="AT41">
        <v>22.137575113966015</v>
      </c>
      <c r="AU41">
        <v>4213.2891283326426</v>
      </c>
      <c r="AV41">
        <v>7649.5372288990202</v>
      </c>
      <c r="AW41">
        <v>89.791407652990756</v>
      </c>
      <c r="AX41">
        <v>7.3387208177925132</v>
      </c>
      <c r="AY41">
        <v>11959.956485702445</v>
      </c>
      <c r="AZ41">
        <v>839.83222192919652</v>
      </c>
      <c r="BA41">
        <v>4991.8999359529817</v>
      </c>
      <c r="BB41">
        <v>8374.7755214808676</v>
      </c>
      <c r="BC41">
        <v>1831.1481997764631</v>
      </c>
      <c r="BD41">
        <v>3.8459606424794983</v>
      </c>
      <c r="BE41">
        <v>15201.669617852789</v>
      </c>
      <c r="BF41">
        <v>395.47188508840901</v>
      </c>
      <c r="BG41">
        <v>231.55093801073886</v>
      </c>
      <c r="BH41">
        <f t="shared" si="47"/>
        <v>303.67615472491372</v>
      </c>
      <c r="BI41">
        <v>112.0462538464753</v>
      </c>
      <c r="BJ41">
        <v>55.615057687167074</v>
      </c>
      <c r="BK41">
        <v>274.66000627088454</v>
      </c>
      <c r="BL41">
        <v>51.802735184417671</v>
      </c>
      <c r="BM41">
        <v>1.5527065527065527</v>
      </c>
      <c r="BN41">
        <v>1.8155737704918036</v>
      </c>
      <c r="BO41">
        <v>1.6776729559748429</v>
      </c>
      <c r="BP41">
        <v>39.170461142344571</v>
      </c>
      <c r="BQ41">
        <v>35.228298141129763</v>
      </c>
      <c r="BR41">
        <v>32.837839931019893</v>
      </c>
      <c r="BS41">
        <v>60.820231688255809</v>
      </c>
      <c r="BT41">
        <v>63.959574084100346</v>
      </c>
      <c r="BU41">
        <v>55.091155984902862</v>
      </c>
      <c r="BV41">
        <v>3540.5333968562672</v>
      </c>
      <c r="BW41">
        <v>7023.9614163438837</v>
      </c>
      <c r="BX41">
        <v>11612.786383467503</v>
      </c>
      <c r="BY41">
        <v>5627.0986084736751</v>
      </c>
      <c r="BZ41">
        <v>1048.2915702673508</v>
      </c>
      <c r="CA41">
        <v>16470.822415329039</v>
      </c>
      <c r="CB41">
        <v>1.9838709677419351</v>
      </c>
      <c r="CC41">
        <v>21.495789995047055</v>
      </c>
      <c r="CD41">
        <v>42.644873699851402</v>
      </c>
      <c r="CE41">
        <v>672.75573147637533</v>
      </c>
      <c r="CF41">
        <v>625.57581255513651</v>
      </c>
      <c r="CG41">
        <v>250.0399737641601</v>
      </c>
      <c r="CH41">
        <f t="shared" si="48"/>
        <v>1451.3665390967144</v>
      </c>
      <c r="CI41">
        <f t="shared" si="49"/>
        <v>1350.8141051369839</v>
      </c>
      <c r="CJ41">
        <f t="shared" si="50"/>
        <v>2802.1806442336983</v>
      </c>
      <c r="CK41">
        <v>4510.8659296265942</v>
      </c>
      <c r="CL41">
        <v>27.3870108964834</v>
      </c>
      <c r="CM41">
        <v>2.6193504333496094</v>
      </c>
      <c r="CN41">
        <v>1.229695200920105</v>
      </c>
      <c r="CO41">
        <v>7.5456581119999999</v>
      </c>
      <c r="CP41">
        <v>1.7746174011188145</v>
      </c>
      <c r="CQ41">
        <v>4.8007102012634277</v>
      </c>
      <c r="CR41">
        <v>2.4676623344421387</v>
      </c>
      <c r="CS41">
        <v>0.84607982635498047</v>
      </c>
      <c r="CT41">
        <v>3.3539760112762451</v>
      </c>
      <c r="CU41">
        <v>3.3539760112762451</v>
      </c>
      <c r="CV41">
        <v>1.4377030683884744</v>
      </c>
      <c r="CW41">
        <v>2.2781670093536377</v>
      </c>
      <c r="CX41">
        <v>1.8905364274978638</v>
      </c>
      <c r="CY41">
        <v>0.42142185568809509</v>
      </c>
      <c r="CZ41">
        <v>1.6737433671951294</v>
      </c>
      <c r="DA41">
        <v>1.6737433671951294</v>
      </c>
      <c r="DB41">
        <v>1.0550151279820676</v>
      </c>
      <c r="DC41">
        <v>0.9640427827835083</v>
      </c>
      <c r="DD41">
        <v>0.92164570093154907</v>
      </c>
      <c r="DE41">
        <v>0.91062595520180301</v>
      </c>
      <c r="DF41">
        <v>1.5884039402008057</v>
      </c>
      <c r="DG41">
        <v>0.65637767314910889</v>
      </c>
      <c r="DH41">
        <v>1.1847016379969773</v>
      </c>
      <c r="DI41">
        <v>78.077082648776866</v>
      </c>
      <c r="DJ41">
        <v>56.913702120808843</v>
      </c>
      <c r="DK41">
        <v>5.34424095015388E-2</v>
      </c>
      <c r="DL41">
        <v>135.04422717908724</v>
      </c>
      <c r="DM41">
        <v>1.0627608268085205</v>
      </c>
      <c r="DN41">
        <v>103.96974886101012</v>
      </c>
      <c r="DO41">
        <v>64.721191303228423</v>
      </c>
      <c r="DP41">
        <v>3.0115822728685728</v>
      </c>
      <c r="DQ41">
        <v>0.24613893576329679</v>
      </c>
      <c r="DR41">
        <v>171.94866137287042</v>
      </c>
      <c r="DS41">
        <v>19.132780613912583</v>
      </c>
      <c r="DT41">
        <v>94.373686713433656</v>
      </c>
      <c r="DU41">
        <v>35.293134412337011</v>
      </c>
      <c r="DV41">
        <v>30.648721537271566</v>
      </c>
      <c r="DW41">
        <v>6.4371511158435785E-2</v>
      </c>
      <c r="DX41">
        <v>160.37991417420068</v>
      </c>
      <c r="DY41">
        <v>3.3549485630711975</v>
      </c>
      <c r="DZ41">
        <v>-0.82633908561926717</v>
      </c>
      <c r="EA41">
        <f t="shared" si="51"/>
        <v>1.0134274798045373</v>
      </c>
      <c r="EB41">
        <v>2.3538787465666591</v>
      </c>
      <c r="EC41">
        <v>-0.68543301054117578</v>
      </c>
      <c r="ED41">
        <v>0.70977174385632547</v>
      </c>
      <c r="EE41">
        <v>-2.1020040636351007</v>
      </c>
      <c r="EF41">
        <v>0.72894247825357805</v>
      </c>
      <c r="EG41">
        <v>0.62250021772919406</v>
      </c>
      <c r="EH41">
        <v>0.37397219120521225</v>
      </c>
      <c r="EI41">
        <v>57.815935030851705</v>
      </c>
      <c r="EJ41">
        <v>60.465576196346113</v>
      </c>
      <c r="EK41">
        <v>58.843831660196109</v>
      </c>
      <c r="EL41">
        <v>42.144490963936896</v>
      </c>
      <c r="EM41">
        <v>37.639834347346628</v>
      </c>
      <c r="EN41">
        <v>22.005956664874184</v>
      </c>
      <c r="EO41">
        <v>34.132256684432633</v>
      </c>
      <c r="EP41">
        <v>64.736038428824145</v>
      </c>
      <c r="EQ41">
        <v>105.74904692999587</v>
      </c>
      <c r="ER41">
        <v>89.381056015980562</v>
      </c>
      <c r="ES41">
        <v>6.8807518167390924</v>
      </c>
      <c r="ET41">
        <v>195.13010294597643</v>
      </c>
      <c r="EU41">
        <v>1.8966234499915025</v>
      </c>
      <c r="EV41">
        <v>17.492050774903994</v>
      </c>
      <c r="EW41">
        <v>33.175833688124953</v>
      </c>
      <c r="EX41">
        <f t="shared" si="52"/>
        <v>3.5262379883252009</v>
      </c>
      <c r="EY41">
        <v>69.837492176577484</v>
      </c>
      <c r="EZ41">
        <v>-1.4847125595721877E-2</v>
      </c>
      <c r="FB41">
        <v>69.822645050981777</v>
      </c>
      <c r="FC41">
        <v>100.02126405492784</v>
      </c>
      <c r="FD41">
        <v>-2.1264054927854832E-2</v>
      </c>
      <c r="FE41">
        <f t="shared" si="54"/>
        <v>23.917774195774797</v>
      </c>
      <c r="FF41">
        <f t="shared" si="55"/>
        <v>60.241430029001023</v>
      </c>
      <c r="FG41">
        <f t="shared" si="56"/>
        <v>-29.442904016487134</v>
      </c>
      <c r="FH41">
        <f t="shared" si="57"/>
        <v>-9.5960621475764611</v>
      </c>
      <c r="FI41">
        <f t="shared" si="58"/>
        <v>29.428056890891412</v>
      </c>
      <c r="FJ41">
        <f t="shared" si="59"/>
        <v>29.428056890891412</v>
      </c>
      <c r="FK41">
        <f t="shared" si="60"/>
        <v>9.5960621475764611</v>
      </c>
      <c r="FL41">
        <f t="shared" si="61"/>
        <v>9.2296675260846932</v>
      </c>
      <c r="FM41">
        <f t="shared" si="62"/>
        <v>45.468966652694291</v>
      </c>
      <c r="FO41">
        <v>23.181441573106014</v>
      </c>
      <c r="FP41">
        <v>11.879992488664863</v>
      </c>
      <c r="FQ41">
        <v>1.1059441488748807</v>
      </c>
      <c r="FR41">
        <v>1.0591323527810355</v>
      </c>
      <c r="FS41">
        <v>0.84933602875442649</v>
      </c>
      <c r="FT41">
        <v>1.6046175595071421</v>
      </c>
      <c r="FU41">
        <v>1.3574347574346117</v>
      </c>
      <c r="FV41">
        <v>1.2421645759326552</v>
      </c>
      <c r="FW41">
        <v>34.164041518877987</v>
      </c>
      <c r="FX41">
        <v>45.80587754864586</v>
      </c>
      <c r="FY41">
        <v>2.360425168180829</v>
      </c>
      <c r="FZ41">
        <v>28.837675599605404</v>
      </c>
      <c r="GA41">
        <v>40.892463962175526</v>
      </c>
      <c r="GB41">
        <f t="shared" si="87"/>
        <v>224.57206655270653</v>
      </c>
      <c r="GC41">
        <f t="shared" si="65"/>
        <v>109.55811147540985</v>
      </c>
      <c r="GD41">
        <f t="shared" si="66"/>
        <v>90.266232452830195</v>
      </c>
      <c r="GE41">
        <f t="shared" si="88"/>
        <v>1.1663741058974735</v>
      </c>
      <c r="GF41">
        <f t="shared" si="68"/>
        <v>2.2523775749785551</v>
      </c>
      <c r="GG41">
        <f t="shared" si="69"/>
        <v>2.0944005040708755</v>
      </c>
      <c r="GH41">
        <f t="shared" si="70"/>
        <v>29.542267694486789</v>
      </c>
      <c r="GI41">
        <f t="shared" si="71"/>
        <v>51.102941176470587</v>
      </c>
      <c r="GJ41">
        <f t="shared" si="72"/>
        <v>35.772058823529406</v>
      </c>
      <c r="GK41">
        <f t="shared" si="73"/>
        <v>67.170973231779513</v>
      </c>
      <c r="GL41">
        <f t="shared" si="74"/>
        <v>-2.2940130267628856E-2</v>
      </c>
      <c r="GM41">
        <f t="shared" si="31"/>
        <v>100.02294013026763</v>
      </c>
      <c r="GN41">
        <f t="shared" si="75"/>
        <v>63.832867112550709</v>
      </c>
      <c r="GO41">
        <f t="shared" si="76"/>
        <v>39.062500000000007</v>
      </c>
      <c r="GP41">
        <f t="shared" si="77"/>
        <v>25.935519903637488</v>
      </c>
      <c r="GQ41">
        <f t="shared" si="78"/>
        <v>1.4408095904825751</v>
      </c>
      <c r="GR41">
        <v>5.7722742517158219</v>
      </c>
      <c r="GS41">
        <f t="shared" si="79"/>
        <v>119.59956485702446</v>
      </c>
      <c r="GT41" s="23">
        <f t="shared" si="80"/>
        <v>164.70822415329042</v>
      </c>
      <c r="GU41">
        <v>35.1</v>
      </c>
      <c r="GV41">
        <v>54.5</v>
      </c>
      <c r="GW41">
        <v>8.3400000000000002E-3</v>
      </c>
      <c r="GX41">
        <v>89.608339999999998</v>
      </c>
      <c r="GY41">
        <v>0.27349999999999997</v>
      </c>
      <c r="GZ41">
        <v>48.8</v>
      </c>
      <c r="HA41">
        <v>88.6</v>
      </c>
      <c r="HB41">
        <v>1.04</v>
      </c>
      <c r="HC41">
        <v>8.4999999999999992E-2</v>
      </c>
      <c r="HD41">
        <v>138.52500000000001</v>
      </c>
      <c r="HE41">
        <v>10.7</v>
      </c>
      <c r="HF41">
        <v>63.6</v>
      </c>
      <c r="HG41">
        <v>106.7</v>
      </c>
      <c r="HH41">
        <v>23.33</v>
      </c>
      <c r="HI41">
        <v>4.9000000000000002E-2</v>
      </c>
      <c r="HJ41">
        <v>193.679</v>
      </c>
      <c r="HK41">
        <v>43.4</v>
      </c>
      <c r="HL41">
        <v>86.1</v>
      </c>
      <c r="HM41">
        <v>142.35</v>
      </c>
      <c r="HN41">
        <v>68.977199826614651</v>
      </c>
      <c r="HO41">
        <v>12.85</v>
      </c>
      <c r="HP41">
        <v>201.9</v>
      </c>
      <c r="HQ41">
        <v>5.3999999999999986</v>
      </c>
      <c r="HR41">
        <v>2.5</v>
      </c>
      <c r="HS41">
        <v>7.8999999999999773</v>
      </c>
      <c r="HT41">
        <v>63.375</v>
      </c>
      <c r="HU41">
        <v>31.38930163447251</v>
      </c>
      <c r="HV41">
        <v>0.91939200210571292</v>
      </c>
      <c r="HW41">
        <v>0.67018388450145716</v>
      </c>
      <c r="HX41">
        <v>6.2930788654080004E-4</v>
      </c>
      <c r="HY41">
        <v>1.590205194493711</v>
      </c>
      <c r="HZ41">
        <v>1.3129942400455473E-2</v>
      </c>
      <c r="IA41">
        <v>1.2042192192077636</v>
      </c>
      <c r="IB41">
        <v>0.74962672615051273</v>
      </c>
      <c r="IC41">
        <v>3.4881350517272952E-2</v>
      </c>
      <c r="ID41">
        <v>2.8508796095848082E-3</v>
      </c>
      <c r="IE41">
        <v>1.9915781754851343</v>
      </c>
      <c r="IF41">
        <v>0.24376387000083921</v>
      </c>
      <c r="IG41">
        <v>1.2023811678886414</v>
      </c>
      <c r="IH41">
        <v>0.44965712001919744</v>
      </c>
      <c r="II41">
        <v>0.39048432756662366</v>
      </c>
      <c r="IJ41">
        <v>8.2013424992561333E-4</v>
      </c>
      <c r="IK41">
        <v>2.0433427497243888</v>
      </c>
      <c r="IL41">
        <v>0.41839456772804262</v>
      </c>
      <c r="IM41">
        <v>0.79353694850206369</v>
      </c>
      <c r="IN41">
        <v>1.2962760472297665</v>
      </c>
      <c r="IO41">
        <v>1.0956365598861304</v>
      </c>
      <c r="IP41">
        <v>8.434453099966048E-2</v>
      </c>
      <c r="IQ41">
        <v>2.3919126071158971</v>
      </c>
      <c r="IR41">
        <v>0.78582465147972103</v>
      </c>
      <c r="IS41">
        <v>-4.3910222351550954E-2</v>
      </c>
      <c r="IT41">
        <v>0.74191442912817007</v>
      </c>
      <c r="IU41">
        <v>105.91850227298454</v>
      </c>
      <c r="IV41">
        <v>-4.145661183763797E-2</v>
      </c>
      <c r="IW41">
        <v>0.40033443163076288</v>
      </c>
      <c r="IX41">
        <v>16.737000776691218</v>
      </c>
      <c r="IY41">
        <f t="shared" si="81"/>
        <v>0.80170741262218614</v>
      </c>
      <c r="IZ41">
        <f t="shared" si="82"/>
        <v>33.517420755136328</v>
      </c>
      <c r="JA41">
        <f t="shared" si="83"/>
        <v>0.34856985739150836</v>
      </c>
      <c r="JB41">
        <f t="shared" si="84"/>
        <v>14.572850879021217</v>
      </c>
      <c r="JC41">
        <f t="shared" si="85"/>
        <v>0.45313755523067778</v>
      </c>
      <c r="JD41">
        <f t="shared" si="86"/>
        <v>73.172751072263196</v>
      </c>
      <c r="JE41">
        <f t="shared" si="44"/>
        <v>84.409438454963237</v>
      </c>
    </row>
    <row r="42" spans="1:265" x14ac:dyDescent="0.2">
      <c r="A42" s="6">
        <v>2016</v>
      </c>
      <c r="B42">
        <v>206</v>
      </c>
      <c r="C42">
        <v>2</v>
      </c>
      <c r="D42" t="s">
        <v>115</v>
      </c>
      <c r="E42">
        <v>1958</v>
      </c>
      <c r="F42" t="s">
        <v>120</v>
      </c>
      <c r="G42">
        <v>2</v>
      </c>
      <c r="H42">
        <v>32.5</v>
      </c>
      <c r="I42">
        <v>278</v>
      </c>
      <c r="J42">
        <v>3</v>
      </c>
      <c r="K42">
        <v>3</v>
      </c>
      <c r="L42">
        <v>11.9</v>
      </c>
      <c r="M42">
        <v>10.5</v>
      </c>
      <c r="N42" s="2">
        <v>8.5</v>
      </c>
      <c r="O42">
        <f t="shared" si="45"/>
        <v>1.4000000000000004</v>
      </c>
      <c r="P42" s="2">
        <f t="shared" si="45"/>
        <v>2</v>
      </c>
      <c r="Q42" s="2">
        <f t="shared" si="46"/>
        <v>3.4000000000000004</v>
      </c>
      <c r="R42" s="2"/>
      <c r="S42">
        <v>6.1619999999999999</v>
      </c>
      <c r="T42">
        <v>4.4959999999999996</v>
      </c>
      <c r="U42">
        <v>5.2379999999999995</v>
      </c>
      <c r="V42">
        <v>4.4960000000000004</v>
      </c>
      <c r="W42">
        <v>4.91</v>
      </c>
      <c r="X42">
        <v>6.3360000000000003</v>
      </c>
      <c r="Y42">
        <v>16.399999999999999</v>
      </c>
      <c r="Z42">
        <v>45.8</v>
      </c>
      <c r="AA42">
        <v>750.8</v>
      </c>
      <c r="AB42">
        <v>5</v>
      </c>
      <c r="AC42">
        <v>64</v>
      </c>
      <c r="AD42">
        <v>49.2</v>
      </c>
      <c r="AE42">
        <v>51.5</v>
      </c>
      <c r="AF42">
        <v>49.4</v>
      </c>
      <c r="AG42">
        <v>29</v>
      </c>
      <c r="AH42">
        <v>140.17156461574285</v>
      </c>
      <c r="AI42">
        <v>8805.858032290198</v>
      </c>
      <c r="AJ42">
        <v>270.03815802411253</v>
      </c>
      <c r="AK42">
        <v>40</v>
      </c>
      <c r="AL42">
        <v>244.9</v>
      </c>
      <c r="AM42">
        <v>408.16666666666669</v>
      </c>
      <c r="AN42">
        <v>6134.6371848563685</v>
      </c>
      <c r="AO42">
        <f>AN42/AN$70</f>
        <v>0.71089967085566641</v>
      </c>
      <c r="AP42">
        <v>2522.860479760604</v>
      </c>
      <c r="AQ42">
        <v>3505.0941598807321</v>
      </c>
      <c r="AR42">
        <v>0.81404298146942156</v>
      </c>
      <c r="AS42">
        <v>6028.7686826228046</v>
      </c>
      <c r="AT42">
        <v>27.399599823870702</v>
      </c>
      <c r="AU42">
        <v>3634.1611144760745</v>
      </c>
      <c r="AV42">
        <v>6535.1142848034679</v>
      </c>
      <c r="AW42">
        <v>127.19563900666262</v>
      </c>
      <c r="AX42">
        <v>7.357582326500685</v>
      </c>
      <c r="AY42">
        <v>10303.828620612705</v>
      </c>
      <c r="AZ42">
        <v>680.34258875535318</v>
      </c>
      <c r="BA42">
        <v>4939.7608193712631</v>
      </c>
      <c r="BB42">
        <v>7872.1656503463382</v>
      </c>
      <c r="BC42">
        <v>2444.9040909360015</v>
      </c>
      <c r="BD42">
        <v>3.7001953703155528</v>
      </c>
      <c r="BE42">
        <v>15260.530756023918</v>
      </c>
      <c r="BF42">
        <v>388.64181254453638</v>
      </c>
      <c r="BG42">
        <v>354.05015252937238</v>
      </c>
      <c r="BH42">
        <f t="shared" si="47"/>
        <v>369.27048293604457</v>
      </c>
      <c r="BI42">
        <v>101.02733042867914</v>
      </c>
      <c r="BJ42">
        <v>93.257121778227756</v>
      </c>
      <c r="BK42">
        <v>275.45637499297595</v>
      </c>
      <c r="BL42">
        <v>95.503668967347878</v>
      </c>
      <c r="BM42">
        <v>1.3893333333333333</v>
      </c>
      <c r="BN42">
        <v>1.7982456140350878</v>
      </c>
      <c r="BO42">
        <v>1.5936329588014979</v>
      </c>
      <c r="BP42">
        <v>41.847027354564844</v>
      </c>
      <c r="BQ42">
        <v>35.270007375762944</v>
      </c>
      <c r="BR42">
        <v>32.369521731223863</v>
      </c>
      <c r="BS42">
        <v>58.139470004608761</v>
      </c>
      <c r="BT42">
        <v>63.42413607045092</v>
      </c>
      <c r="BU42">
        <v>51.585136691519672</v>
      </c>
      <c r="BV42">
        <v>3887.2129967842143</v>
      </c>
      <c r="BW42">
        <v>5999.4795632186115</v>
      </c>
      <c r="BX42">
        <v>10874.558672821953</v>
      </c>
      <c r="BY42">
        <v>5311.3741860228311</v>
      </c>
      <c r="BZ42">
        <v>987.86611281912883</v>
      </c>
      <c r="CA42">
        <v>16520.65523633291</v>
      </c>
      <c r="CB42">
        <v>1.5433884297520661</v>
      </c>
      <c r="CC42">
        <v>23.52941176470588</v>
      </c>
      <c r="CD42">
        <v>36.315021876519204</v>
      </c>
      <c r="CE42">
        <v>-253.05188230813974</v>
      </c>
      <c r="CF42">
        <v>535.63472158485638</v>
      </c>
      <c r="CG42">
        <v>-705.28327354241083</v>
      </c>
      <c r="CH42">
        <f t="shared" si="48"/>
        <v>1052.5478225870488</v>
      </c>
      <c r="CI42">
        <f t="shared" si="49"/>
        <v>1872.6860871277268</v>
      </c>
      <c r="CJ42">
        <f t="shared" si="50"/>
        <v>2925.2339097147756</v>
      </c>
      <c r="CK42">
        <v>6216.8266157202052</v>
      </c>
      <c r="CL42">
        <v>37.630629819378484</v>
      </c>
      <c r="CM42">
        <v>2.4874122142791748</v>
      </c>
      <c r="CN42">
        <v>1.0856205224990845</v>
      </c>
      <c r="CO42">
        <v>6.5240802760000003</v>
      </c>
      <c r="CP42">
        <v>1.6729630108993203</v>
      </c>
      <c r="CQ42">
        <v>4.3599991798400879</v>
      </c>
      <c r="CR42">
        <v>2.2333717346191406</v>
      </c>
      <c r="CS42">
        <v>0.62134385108947754</v>
      </c>
      <c r="CT42">
        <v>3.2171473503112793</v>
      </c>
      <c r="CU42">
        <v>3.2171473503112793</v>
      </c>
      <c r="CV42">
        <v>1.223803674627743</v>
      </c>
      <c r="CW42">
        <v>2.1135039329528809</v>
      </c>
      <c r="CX42">
        <v>1.2946804761886597</v>
      </c>
      <c r="CY42">
        <v>0.45755255222320557</v>
      </c>
      <c r="CZ42">
        <v>1.5516214370727539</v>
      </c>
      <c r="DA42">
        <v>1.5516214370727539</v>
      </c>
      <c r="DB42">
        <v>0.90407394715393741</v>
      </c>
      <c r="DC42">
        <v>1.0585718154907227</v>
      </c>
      <c r="DD42">
        <v>0.77897655963897705</v>
      </c>
      <c r="DE42">
        <v>0.86008485980012761</v>
      </c>
      <c r="DF42">
        <v>1.6128171682357788</v>
      </c>
      <c r="DG42">
        <v>0.57163131237030029</v>
      </c>
      <c r="DH42">
        <v>1.0846615033909417</v>
      </c>
      <c r="DI42">
        <v>62.753939722787457</v>
      </c>
      <c r="DJ42">
        <v>38.052021532582096</v>
      </c>
      <c r="DK42">
        <v>5.3108817592208875E-2</v>
      </c>
      <c r="DL42">
        <v>100.85907007296176</v>
      </c>
      <c r="DM42">
        <v>1.1946223276002288</v>
      </c>
      <c r="DN42">
        <v>81.164327121228595</v>
      </c>
      <c r="DO42">
        <v>40.605530770296433</v>
      </c>
      <c r="DP42">
        <v>4.0920711300143466</v>
      </c>
      <c r="DQ42">
        <v>0.23670426486398777</v>
      </c>
      <c r="DR42">
        <v>126.09863328640336</v>
      </c>
      <c r="DS42">
        <v>14.379067370897832</v>
      </c>
      <c r="DT42">
        <v>63.954118898816702</v>
      </c>
      <c r="DU42">
        <v>36.019294848398182</v>
      </c>
      <c r="DV42">
        <v>37.935655990831734</v>
      </c>
      <c r="DW42">
        <v>5.7413024579389689E-2</v>
      </c>
      <c r="DX42">
        <v>137.96648276262604</v>
      </c>
      <c r="DY42">
        <v>2.2945057466765091</v>
      </c>
      <c r="DZ42">
        <v>0.84770353401590626</v>
      </c>
      <c r="EA42">
        <f t="shared" si="51"/>
        <v>1.4842965075865715</v>
      </c>
      <c r="EB42">
        <v>1.6736715816764671</v>
      </c>
      <c r="EC42">
        <v>-1.2293005873151353</v>
      </c>
      <c r="ED42">
        <v>0.23213720342857611</v>
      </c>
      <c r="EE42">
        <v>-0.32758828013558933</v>
      </c>
      <c r="EF42">
        <v>0.60636864714271466</v>
      </c>
      <c r="EG42">
        <v>0.5002878999988164</v>
      </c>
      <c r="EH42">
        <v>0.56320523945275747</v>
      </c>
      <c r="EI42">
        <v>62.219431209697916</v>
      </c>
      <c r="EJ42">
        <v>64.365746880763524</v>
      </c>
      <c r="EK42">
        <v>46.354823010782248</v>
      </c>
      <c r="EL42">
        <v>37.727912328613726</v>
      </c>
      <c r="EM42">
        <v>32.201404338832546</v>
      </c>
      <c r="EN42">
        <v>26.10727919357781</v>
      </c>
      <c r="EO42">
        <v>41.148941192049982</v>
      </c>
      <c r="EP42">
        <v>46.734539497803866</v>
      </c>
      <c r="EQ42">
        <v>93.530432715023309</v>
      </c>
      <c r="ER42">
        <v>85.662754741419576</v>
      </c>
      <c r="ES42">
        <v>5.6469520251694583</v>
      </c>
      <c r="ET42">
        <v>179.19318745644287</v>
      </c>
      <c r="EU42">
        <v>1.1357409970692764</v>
      </c>
      <c r="EV42">
        <v>22.963451778574008</v>
      </c>
      <c r="EW42">
        <v>26.080533619149886</v>
      </c>
      <c r="EX42">
        <f t="shared" si="52"/>
        <v>3.1513207088534454</v>
      </c>
      <c r="EY42">
        <v>40.015385929178613</v>
      </c>
      <c r="EZ42">
        <v>-6.1290087275074328</v>
      </c>
      <c r="FA42">
        <f t="shared" si="53"/>
        <v>-6.5288511908274298</v>
      </c>
      <c r="FB42">
        <v>33.886377201671166</v>
      </c>
      <c r="FC42">
        <v>118.08694004387456</v>
      </c>
      <c r="FD42">
        <v>-18.086940043874534</v>
      </c>
      <c r="FE42">
        <f t="shared" si="54"/>
        <v>6.4429810321915824</v>
      </c>
      <c r="FF42">
        <f t="shared" si="55"/>
        <v>22.80517770676672</v>
      </c>
      <c r="FG42">
        <f t="shared" si="56"/>
        <v>-10.715244649405683</v>
      </c>
      <c r="FH42">
        <f t="shared" si="57"/>
        <v>-17.210208222411893</v>
      </c>
      <c r="FI42">
        <f t="shared" si="58"/>
        <v>4.5862359218982505</v>
      </c>
      <c r="FJ42">
        <f t="shared" si="59"/>
        <v>4.5862359218982505</v>
      </c>
      <c r="FK42">
        <f t="shared" si="60"/>
        <v>17.210208222411893</v>
      </c>
      <c r="FL42">
        <f t="shared" si="61"/>
        <v>21.204153145637981</v>
      </c>
      <c r="FM42">
        <f t="shared" si="62"/>
        <v>11.294608972955853</v>
      </c>
      <c r="FN42">
        <f t="shared" ref="FN42:FN47" si="89">(EZ42-FG42)/EZ42*100</f>
        <v>-74.828347059042244</v>
      </c>
      <c r="FO42">
        <v>53.094554170039515</v>
      </c>
      <c r="FP42">
        <v>29.629783879448762</v>
      </c>
      <c r="FQ42">
        <v>0.95651549885272491</v>
      </c>
      <c r="FR42">
        <v>0.85318326387640953</v>
      </c>
      <c r="FS42">
        <v>0.72886283087385217</v>
      </c>
      <c r="FT42">
        <v>1.7490181945885093</v>
      </c>
      <c r="FU42">
        <v>1.4343971880876238</v>
      </c>
      <c r="FV42">
        <v>1.2403896986625318</v>
      </c>
      <c r="FW42">
        <v>32.149900291738049</v>
      </c>
      <c r="FX42">
        <v>47.804693893422666</v>
      </c>
      <c r="FY42">
        <v>-6.559780334329913</v>
      </c>
      <c r="FZ42">
        <v>29.640491702921942</v>
      </c>
      <c r="GA42">
        <v>30.984067847809122</v>
      </c>
      <c r="GB42">
        <f t="shared" si="87"/>
        <v>244.24656256000003</v>
      </c>
      <c r="GC42">
        <f t="shared" si="65"/>
        <v>144.13230000000001</v>
      </c>
      <c r="GD42">
        <f t="shared" si="66"/>
        <v>91.016552509363294</v>
      </c>
      <c r="GE42">
        <f t="shared" si="88"/>
        <v>1.0184021376628929</v>
      </c>
      <c r="GF42">
        <f t="shared" si="68"/>
        <v>1.5495289637500689</v>
      </c>
      <c r="GG42">
        <f t="shared" si="69"/>
        <v>1.4224670573580225</v>
      </c>
      <c r="GH42">
        <f t="shared" si="70"/>
        <v>27.884714476619855</v>
      </c>
      <c r="GI42">
        <f t="shared" si="71"/>
        <v>54.36423370626887</v>
      </c>
      <c r="GJ42">
        <f t="shared" si="72"/>
        <v>32.618540223761322</v>
      </c>
      <c r="GK42">
        <f t="shared" si="73"/>
        <v>49.301691209009675</v>
      </c>
      <c r="GL42">
        <f t="shared" si="74"/>
        <v>-15.094024413026258</v>
      </c>
      <c r="GM42">
        <f t="shared" si="31"/>
        <v>115.09402441302625</v>
      </c>
      <c r="GN42">
        <f t="shared" si="75"/>
        <v>35.658653577648877</v>
      </c>
      <c r="GO42">
        <f t="shared" si="76"/>
        <v>28.571428571428577</v>
      </c>
      <c r="GP42">
        <f t="shared" si="77"/>
        <v>61.980909124753239</v>
      </c>
      <c r="GQ42">
        <f t="shared" si="78"/>
        <v>0.98677952017255754</v>
      </c>
      <c r="GR42">
        <v>-21.171462593455928</v>
      </c>
      <c r="GS42">
        <f t="shared" si="79"/>
        <v>103.03828620612704</v>
      </c>
      <c r="GT42" s="23">
        <f t="shared" si="80"/>
        <v>165.20655236332911</v>
      </c>
      <c r="GU42">
        <v>37.5</v>
      </c>
      <c r="GV42">
        <v>52.1</v>
      </c>
      <c r="GW42">
        <v>1.21E-2</v>
      </c>
      <c r="GX42">
        <v>89.612099999999998</v>
      </c>
      <c r="GY42">
        <v>0.33850999999999998</v>
      </c>
      <c r="GZ42">
        <v>45.6</v>
      </c>
      <c r="HA42">
        <v>82</v>
      </c>
      <c r="HB42">
        <v>1.5960000000000001</v>
      </c>
      <c r="HC42">
        <v>9.2319999999999999E-2</v>
      </c>
      <c r="HD42">
        <v>129.28832</v>
      </c>
      <c r="HE42">
        <v>7.8800000000000008</v>
      </c>
      <c r="HF42">
        <v>53.4</v>
      </c>
      <c r="HG42">
        <v>85.1</v>
      </c>
      <c r="HH42">
        <v>26.43</v>
      </c>
      <c r="HI42">
        <v>0.04</v>
      </c>
      <c r="HJ42">
        <v>164.97</v>
      </c>
      <c r="HK42">
        <v>48.4</v>
      </c>
      <c r="HL42">
        <v>74.7</v>
      </c>
      <c r="HM42">
        <v>135.4</v>
      </c>
      <c r="HN42">
        <v>66.132344900105153</v>
      </c>
      <c r="HO42">
        <v>12.3</v>
      </c>
      <c r="HP42">
        <v>205.7</v>
      </c>
      <c r="HQ42">
        <v>-2.7999999999999972</v>
      </c>
      <c r="HR42">
        <v>7.2999999999999972</v>
      </c>
      <c r="HS42">
        <v>4.5</v>
      </c>
      <c r="HT42">
        <v>76.41167999999999</v>
      </c>
      <c r="HU42">
        <v>37.147146329606215</v>
      </c>
      <c r="HV42">
        <v>0.93277958035469055</v>
      </c>
      <c r="HW42">
        <v>0.56560829222202302</v>
      </c>
      <c r="HX42">
        <v>7.8941371339600003E-4</v>
      </c>
      <c r="HY42">
        <v>1.4991772862901096</v>
      </c>
      <c r="HZ42">
        <v>1.4759033223676681E-2</v>
      </c>
      <c r="IA42">
        <v>1.018417510986328</v>
      </c>
      <c r="IB42">
        <v>0.5095019578933716</v>
      </c>
      <c r="IC42">
        <v>5.1345671710968023E-2</v>
      </c>
      <c r="ID42">
        <v>2.9700704338073733E-3</v>
      </c>
      <c r="IE42">
        <v>1.5822352110244751</v>
      </c>
      <c r="IF42">
        <v>0.16654410991668703</v>
      </c>
      <c r="IG42">
        <v>0.69135937428474425</v>
      </c>
      <c r="IH42">
        <v>0.3893772219419479</v>
      </c>
      <c r="II42">
        <v>0.41009354581832885</v>
      </c>
      <c r="IJ42">
        <v>6.2064857482910154E-4</v>
      </c>
      <c r="IK42">
        <v>1.4914507906198506</v>
      </c>
      <c r="IL42">
        <v>0.51234875869750973</v>
      </c>
      <c r="IM42">
        <v>0.58189549005031593</v>
      </c>
      <c r="IN42">
        <v>1.1645549001693729</v>
      </c>
      <c r="IO42">
        <v>1.0665938123057945</v>
      </c>
      <c r="IP42">
        <v>7.0310651421546952E-2</v>
      </c>
      <c r="IQ42">
        <v>2.231148712475167</v>
      </c>
      <c r="IR42">
        <v>0.50606875228881831</v>
      </c>
      <c r="IS42">
        <v>-7.2393532156944329E-2</v>
      </c>
      <c r="IT42">
        <v>0.4336752201318741</v>
      </c>
      <c r="IU42">
        <v>116.69302943685149</v>
      </c>
      <c r="IV42">
        <v>-6.2037580570414572E-2</v>
      </c>
      <c r="IW42">
        <v>0.64891350145069193</v>
      </c>
      <c r="IX42">
        <v>29.084278328126658</v>
      </c>
      <c r="IY42">
        <f t="shared" si="81"/>
        <v>0.73197142618505739</v>
      </c>
      <c r="IZ42">
        <f t="shared" si="82"/>
        <v>32.806931339553387</v>
      </c>
      <c r="JA42">
        <f t="shared" si="83"/>
        <v>0.73969792185531635</v>
      </c>
      <c r="JB42">
        <f t="shared" si="84"/>
        <v>33.153232580123202</v>
      </c>
      <c r="JC42">
        <f t="shared" si="85"/>
        <v>-7.7264956702589593E-3</v>
      </c>
      <c r="JD42">
        <f t="shared" si="86"/>
        <v>68.627008495638989</v>
      </c>
      <c r="JE42">
        <f t="shared" si="44"/>
        <v>92.194661364281188</v>
      </c>
    </row>
    <row r="43" spans="1:265" x14ac:dyDescent="0.2">
      <c r="A43" s="6">
        <v>2016</v>
      </c>
      <c r="B43">
        <v>207</v>
      </c>
      <c r="C43">
        <v>2</v>
      </c>
      <c r="D43">
        <v>3335</v>
      </c>
      <c r="E43">
        <v>1995</v>
      </c>
      <c r="F43" t="s">
        <v>120</v>
      </c>
      <c r="G43">
        <v>2</v>
      </c>
      <c r="H43">
        <v>31.5</v>
      </c>
      <c r="I43">
        <v>280.8</v>
      </c>
      <c r="J43">
        <v>1</v>
      </c>
      <c r="K43">
        <v>0</v>
      </c>
      <c r="L43">
        <v>12.5</v>
      </c>
      <c r="M43">
        <v>11.8</v>
      </c>
      <c r="N43" s="2">
        <v>8.4</v>
      </c>
      <c r="O43">
        <f t="shared" si="45"/>
        <v>0.69999999999999929</v>
      </c>
      <c r="P43" s="2">
        <f t="shared" si="45"/>
        <v>3.4000000000000004</v>
      </c>
      <c r="Q43" s="2">
        <f t="shared" si="46"/>
        <v>4.0999999999999996</v>
      </c>
      <c r="R43" s="2"/>
      <c r="S43">
        <v>5.4719999999999995</v>
      </c>
      <c r="T43">
        <v>4.9279999999999999</v>
      </c>
      <c r="U43">
        <v>4.3740000000000006</v>
      </c>
      <c r="V43">
        <v>4.2299999999999995</v>
      </c>
      <c r="W43">
        <v>3.8280000000000003</v>
      </c>
      <c r="X43">
        <v>4.57</v>
      </c>
      <c r="Y43">
        <v>16</v>
      </c>
      <c r="Z43">
        <v>47.6</v>
      </c>
      <c r="AA43">
        <v>762</v>
      </c>
      <c r="AB43">
        <v>-1</v>
      </c>
      <c r="AC43">
        <v>60</v>
      </c>
      <c r="AD43">
        <v>57.7</v>
      </c>
      <c r="AE43">
        <v>58</v>
      </c>
      <c r="AF43">
        <v>55.9</v>
      </c>
      <c r="AG43">
        <v>43.4</v>
      </c>
      <c r="AH43">
        <v>209.97335034745345</v>
      </c>
      <c r="AI43">
        <v>13190.945815527721</v>
      </c>
      <c r="AJ43">
        <v>287.02343448452154</v>
      </c>
      <c r="AK43">
        <v>0</v>
      </c>
      <c r="AL43">
        <v>560.70000000000005</v>
      </c>
      <c r="AM43">
        <v>560.70000000000005</v>
      </c>
      <c r="AN43">
        <v>14700.810801492651</v>
      </c>
      <c r="AO43">
        <f>AN43/AN$66</f>
        <v>1.1935971983905962</v>
      </c>
      <c r="AP43">
        <v>3618.3425636388752</v>
      </c>
      <c r="AQ43">
        <v>4528.8148790013684</v>
      </c>
      <c r="AR43">
        <v>0.25194966657875895</v>
      </c>
      <c r="AS43">
        <v>8147.4093923068212</v>
      </c>
      <c r="AT43">
        <v>9.4934489464120624</v>
      </c>
      <c r="AU43">
        <v>4115.0341752129025</v>
      </c>
      <c r="AV43">
        <v>7208.6059665077073</v>
      </c>
      <c r="AW43">
        <v>156.57559113487389</v>
      </c>
      <c r="AX43">
        <v>8.8283534610064027</v>
      </c>
      <c r="AY43">
        <v>11489.044086316489</v>
      </c>
      <c r="AZ43">
        <v>1061.9560712805637</v>
      </c>
      <c r="BA43">
        <v>4532.7393286365523</v>
      </c>
      <c r="BB43">
        <v>7357.607231661832</v>
      </c>
      <c r="BC43">
        <v>2860.4822834645674</v>
      </c>
      <c r="BD43">
        <v>3.3186127227517614</v>
      </c>
      <c r="BE43">
        <v>14754.147456485705</v>
      </c>
      <c r="BF43">
        <v>303.78497218269712</v>
      </c>
      <c r="BG43">
        <v>233.22166929780113</v>
      </c>
      <c r="BH43">
        <f t="shared" si="47"/>
        <v>264.26952256715538</v>
      </c>
      <c r="BI43">
        <v>45.153782870366122</v>
      </c>
      <c r="BJ43">
        <v>29.836082387403557</v>
      </c>
      <c r="BK43">
        <v>243.61737159148535</v>
      </c>
      <c r="BL43">
        <v>10.642947511008904</v>
      </c>
      <c r="BM43">
        <v>1.2516268980477223</v>
      </c>
      <c r="BN43">
        <v>1.7517730496453898</v>
      </c>
      <c r="BO43">
        <v>1.6232142857142857</v>
      </c>
      <c r="BP43">
        <v>44.410958004092564</v>
      </c>
      <c r="BQ43">
        <v>35.817028329745284</v>
      </c>
      <c r="BR43">
        <v>30.721797664046168</v>
      </c>
      <c r="BS43">
        <v>55.585949605990038</v>
      </c>
      <c r="BT43">
        <v>62.74330494643322</v>
      </c>
      <c r="BU43">
        <v>49.868060851103508</v>
      </c>
      <c r="BV43">
        <v>4191.6717019452517</v>
      </c>
      <c r="BW43">
        <v>5828.7963100634915</v>
      </c>
      <c r="BX43">
        <v>11590.367696605219</v>
      </c>
      <c r="BY43">
        <v>12727.974719907055</v>
      </c>
      <c r="BZ43">
        <v>1569.8996845964762</v>
      </c>
      <c r="CA43">
        <v>25268.662429651093</v>
      </c>
      <c r="CB43">
        <v>1.3905660377358491</v>
      </c>
      <c r="CC43">
        <v>16.588419405320813</v>
      </c>
      <c r="CD43">
        <v>23.067292644757433</v>
      </c>
      <c r="CE43">
        <v>-76.637526732349215</v>
      </c>
      <c r="CF43">
        <v>1379.8096564442158</v>
      </c>
      <c r="CG43">
        <v>-266.72755488460825</v>
      </c>
      <c r="CH43">
        <f t="shared" si="48"/>
        <v>341.06762669130057</v>
      </c>
      <c r="CI43">
        <f t="shared" si="49"/>
        <v>1528.8109215983404</v>
      </c>
      <c r="CJ43">
        <f t="shared" si="50"/>
        <v>1869.878548289641</v>
      </c>
      <c r="CK43">
        <v>13779.618343334603</v>
      </c>
      <c r="CL43">
        <v>54.532440653309521</v>
      </c>
      <c r="CM43">
        <v>2.4425702095031738</v>
      </c>
      <c r="CN43">
        <v>1.4632024765014648</v>
      </c>
      <c r="CP43">
        <v>1.8981038211846328</v>
      </c>
      <c r="CQ43">
        <v>6.197749137878418</v>
      </c>
      <c r="CR43">
        <v>2.4150617122650146</v>
      </c>
      <c r="CS43">
        <v>0.67209172889849034</v>
      </c>
      <c r="CT43">
        <v>3.3551394939422607</v>
      </c>
      <c r="CU43">
        <v>3.3551394939422607</v>
      </c>
      <c r="CV43">
        <v>1.3349987274774067</v>
      </c>
      <c r="CW43">
        <v>2.1275613307952881</v>
      </c>
      <c r="CX43">
        <v>2.1154327392578125</v>
      </c>
      <c r="CY43">
        <v>0.35484158992767334</v>
      </c>
      <c r="CZ43">
        <v>1.4602196216583252</v>
      </c>
      <c r="DA43">
        <v>1.4602196216583252</v>
      </c>
      <c r="DB43">
        <v>1.1102822804173564</v>
      </c>
      <c r="DC43">
        <v>1.1349122524261475</v>
      </c>
      <c r="DD43">
        <v>0.55541789531707764</v>
      </c>
      <c r="DE43">
        <v>0.75171116255770276</v>
      </c>
      <c r="DF43">
        <v>1.4080134630203247</v>
      </c>
      <c r="DG43">
        <v>0.45736134052276611</v>
      </c>
      <c r="DH43">
        <v>1.0540236790311814</v>
      </c>
      <c r="DI43">
        <v>88.380557537216589</v>
      </c>
      <c r="DJ43">
        <v>66.26573146571485</v>
      </c>
      <c r="DL43">
        <v>154.64628900293144</v>
      </c>
      <c r="DM43">
        <v>0.5883801502311814</v>
      </c>
      <c r="DN43">
        <v>99.380614812187247</v>
      </c>
      <c r="DO43">
        <v>48.448444469781379</v>
      </c>
      <c r="DP43">
        <v>5.2533294960397114</v>
      </c>
      <c r="DQ43">
        <v>0.29620357363504429</v>
      </c>
      <c r="DR43">
        <v>153.37859235164339</v>
      </c>
      <c r="DS43">
        <v>22.593766722598119</v>
      </c>
      <c r="DT43">
        <v>95.887051743192387</v>
      </c>
      <c r="DU43">
        <v>26.107850481462318</v>
      </c>
      <c r="DV43">
        <v>41.769323577209732</v>
      </c>
      <c r="DW43">
        <v>4.8459034144470815E-2</v>
      </c>
      <c r="DX43">
        <v>163.81268483600888</v>
      </c>
      <c r="DY43">
        <v>-0.1152451501170953</v>
      </c>
      <c r="DZ43">
        <v>0.74529232031182091</v>
      </c>
      <c r="EA43">
        <f t="shared" si="51"/>
        <v>0.36665583332309781</v>
      </c>
      <c r="EB43">
        <v>1.0000052068155143</v>
      </c>
      <c r="EC43">
        <v>-0.24954021921391853</v>
      </c>
      <c r="ED43">
        <v>-1.6197533632666792</v>
      </c>
      <c r="EE43">
        <v>-1.5957567134513615</v>
      </c>
      <c r="EF43">
        <v>0.74977725092773595</v>
      </c>
      <c r="EG43">
        <v>0.48750397209094393</v>
      </c>
      <c r="EH43">
        <v>0.27227712195578979</v>
      </c>
      <c r="EI43">
        <v>57.15013150787037</v>
      </c>
      <c r="EJ43">
        <v>64.79431926480477</v>
      </c>
      <c r="EK43">
        <v>58.534570652562032</v>
      </c>
      <c r="EL43">
        <v>42.84986849212963</v>
      </c>
      <c r="EM43">
        <v>31.587488010521092</v>
      </c>
      <c r="EN43">
        <v>15.937624432197426</v>
      </c>
      <c r="EO43">
        <v>47.571795726856287</v>
      </c>
      <c r="EP43">
        <v>32.374177787674128</v>
      </c>
      <c r="EQ43">
        <v>87.126087756863527</v>
      </c>
      <c r="ER43">
        <v>179.21159762611481</v>
      </c>
      <c r="ES43">
        <v>7.1801142423331203</v>
      </c>
      <c r="ET43">
        <v>266.33768538297835</v>
      </c>
      <c r="EU43">
        <v>0.68053301947139944</v>
      </c>
      <c r="EV43">
        <v>17.86145871863787</v>
      </c>
      <c r="EW43">
        <v>12.155312433958382</v>
      </c>
      <c r="EX43">
        <f t="shared" si="52"/>
        <v>2.6958686796457387</v>
      </c>
      <c r="EY43">
        <v>51.80881908533096</v>
      </c>
      <c r="EZ43">
        <v>16.07426668210725</v>
      </c>
      <c r="FA43">
        <f t="shared" si="53"/>
        <v>3.2230906771629537</v>
      </c>
      <c r="FB43">
        <v>67.883085767438217</v>
      </c>
      <c r="FC43">
        <v>76.320659998904077</v>
      </c>
      <c r="FD43">
        <v>23.679340001095923</v>
      </c>
      <c r="FE43">
        <f t="shared" si="54"/>
        <v>34.868814467791182</v>
      </c>
      <c r="FF43">
        <f t="shared" si="55"/>
        <v>48.3152560163361</v>
      </c>
      <c r="FG43">
        <f t="shared" si="56"/>
        <v>-6.2663273062118101</v>
      </c>
      <c r="FH43">
        <f t="shared" si="57"/>
        <v>-3.4935630689948596</v>
      </c>
      <c r="FI43">
        <f t="shared" si="58"/>
        <v>22.340593988319061</v>
      </c>
      <c r="FJ43">
        <f t="shared" si="59"/>
        <v>22.340593988319061</v>
      </c>
      <c r="FK43">
        <f t="shared" si="60"/>
        <v>3.4935630689948596</v>
      </c>
      <c r="FL43">
        <f t="shared" si="61"/>
        <v>3.5153365428429977</v>
      </c>
      <c r="FM43">
        <f t="shared" si="62"/>
        <v>46.112097576741604</v>
      </c>
      <c r="FN43">
        <f t="shared" si="89"/>
        <v>138.98359676455442</v>
      </c>
      <c r="FO43">
        <v>112.95909303133496</v>
      </c>
      <c r="FP43">
        <v>42.411982693664342</v>
      </c>
      <c r="FQ43">
        <v>1.2131605407319659</v>
      </c>
      <c r="FR43">
        <v>0.96896251455074034</v>
      </c>
      <c r="FS43">
        <v>0.88400091785466717</v>
      </c>
      <c r="FT43">
        <v>1.5645940973643961</v>
      </c>
      <c r="FU43">
        <v>1.3777609633292978</v>
      </c>
      <c r="FV43">
        <v>1.2559741262620394</v>
      </c>
      <c r="FW43">
        <v>50.370591460241378</v>
      </c>
      <c r="FX43">
        <v>67.28736016775801</v>
      </c>
      <c r="FY43">
        <v>22.017119481849022</v>
      </c>
      <c r="FZ43">
        <v>47.78886135322891</v>
      </c>
      <c r="GA43">
        <v>61.301465579244571</v>
      </c>
      <c r="GB43">
        <f t="shared" si="87"/>
        <v>151.22946221258135</v>
      </c>
      <c r="GC43">
        <f t="shared" si="65"/>
        <v>106.29316340425531</v>
      </c>
      <c r="GD43">
        <f t="shared" si="66"/>
        <v>93.321051428571408</v>
      </c>
      <c r="GE43">
        <f t="shared" si="88"/>
        <v>1.6151417678584903</v>
      </c>
      <c r="GF43">
        <f t="shared" si="68"/>
        <v>2.2720762417052409</v>
      </c>
      <c r="GG43">
        <f t="shared" si="69"/>
        <v>2.2668333745435554</v>
      </c>
      <c r="GH43">
        <f t="shared" si="70"/>
        <v>66.821867279512048</v>
      </c>
      <c r="GI43">
        <f t="shared" si="71"/>
        <v>73.58267716535434</v>
      </c>
      <c r="GJ43">
        <f t="shared" si="72"/>
        <v>73.58267716535434</v>
      </c>
      <c r="GK43">
        <f t="shared" si="73"/>
        <v>52.131715207478813</v>
      </c>
      <c r="GL43">
        <f t="shared" si="74"/>
        <v>33.178086227584068</v>
      </c>
      <c r="GM43">
        <f t="shared" si="31"/>
        <v>66.821913772415925</v>
      </c>
      <c r="GN43">
        <f t="shared" si="75"/>
        <v>50.387675017619152</v>
      </c>
      <c r="GO43">
        <f t="shared" si="76"/>
        <v>32.799999999999997</v>
      </c>
      <c r="GP43">
        <f t="shared" si="77"/>
        <v>63.031128859751043</v>
      </c>
      <c r="GQ43">
        <f t="shared" si="78"/>
        <v>1.0668518122349624</v>
      </c>
      <c r="GR43">
        <v>35.916138829319557</v>
      </c>
      <c r="GS43">
        <f t="shared" si="79"/>
        <v>114.8904408631649</v>
      </c>
      <c r="GT43" s="23">
        <f t="shared" si="80"/>
        <v>252.6866242965109</v>
      </c>
      <c r="GU43">
        <v>46.1</v>
      </c>
      <c r="GV43">
        <v>57.7</v>
      </c>
      <c r="GW43">
        <v>3.2099999999999997E-3</v>
      </c>
      <c r="GX43">
        <v>103.80320999999999</v>
      </c>
      <c r="GY43">
        <v>0.11912</v>
      </c>
      <c r="GZ43">
        <v>56.4</v>
      </c>
      <c r="HA43">
        <v>98.8</v>
      </c>
      <c r="HB43">
        <v>2.1459999999999999</v>
      </c>
      <c r="HC43">
        <v>0.121</v>
      </c>
      <c r="HD43">
        <v>157.46700000000001</v>
      </c>
      <c r="HE43">
        <v>13.940000000000001</v>
      </c>
      <c r="HF43">
        <v>56</v>
      </c>
      <c r="HG43">
        <v>90.9</v>
      </c>
      <c r="HH43">
        <v>35.340000000000003</v>
      </c>
      <c r="HI43">
        <v>4.0999999999999995E-2</v>
      </c>
      <c r="HJ43">
        <v>182.28100000000001</v>
      </c>
      <c r="HK43">
        <v>53</v>
      </c>
      <c r="HL43">
        <v>73.7</v>
      </c>
      <c r="HM43">
        <v>146.55000000000001</v>
      </c>
      <c r="HN43">
        <v>160.93403971547122</v>
      </c>
      <c r="HO43">
        <v>19.850000000000001</v>
      </c>
      <c r="HP43">
        <v>319.5</v>
      </c>
      <c r="HQ43">
        <v>3.3999999999999986</v>
      </c>
      <c r="HR43">
        <v>25.099999999999994</v>
      </c>
      <c r="HS43">
        <v>28.499999999999986</v>
      </c>
      <c r="HT43">
        <v>162.03299999999999</v>
      </c>
      <c r="HU43">
        <v>50.71455399061032</v>
      </c>
      <c r="HV43">
        <v>1.1260248665809633</v>
      </c>
      <c r="HW43">
        <v>0.84426782894134533</v>
      </c>
      <c r="HX43">
        <v>0</v>
      </c>
      <c r="HY43">
        <v>1.9702926955223086</v>
      </c>
      <c r="HZ43">
        <v>7.3827587730407717E-3</v>
      </c>
      <c r="IA43">
        <v>1.3620948057174682</v>
      </c>
      <c r="IB43">
        <v>0.66402662815170843</v>
      </c>
      <c r="IC43">
        <v>7.2001293540000913E-2</v>
      </c>
      <c r="ID43">
        <v>4.0597187876701352E-3</v>
      </c>
      <c r="IE43">
        <v>2.1021824461968484</v>
      </c>
      <c r="IF43">
        <v>0.29658204951286321</v>
      </c>
      <c r="IG43">
        <v>1.184642333984375</v>
      </c>
      <c r="IH43">
        <v>0.32255100524425512</v>
      </c>
      <c r="II43">
        <v>0.51604161429405215</v>
      </c>
      <c r="IJ43">
        <v>5.9869004487991329E-4</v>
      </c>
      <c r="IK43">
        <v>2.0238336435675617</v>
      </c>
      <c r="IL43">
        <v>0.6015034937858581</v>
      </c>
      <c r="IM43">
        <v>0.40934298884868625</v>
      </c>
      <c r="IN43">
        <v>1.1016327087283135</v>
      </c>
      <c r="IO43">
        <v>2.2659729457763107</v>
      </c>
      <c r="IP43">
        <v>9.0786226093769073E-2</v>
      </c>
      <c r="IQ43">
        <v>3.3676056545046245</v>
      </c>
      <c r="IR43">
        <v>0.76059131193161011</v>
      </c>
      <c r="IS43">
        <v>0.25468363930302218</v>
      </c>
      <c r="IT43">
        <v>1.0152749512346326</v>
      </c>
      <c r="IU43">
        <v>74.914811106753632</v>
      </c>
      <c r="IV43">
        <v>0.33996433487644773</v>
      </c>
      <c r="IW43">
        <v>1.2654232083077761</v>
      </c>
      <c r="IX43">
        <v>37.576347652674322</v>
      </c>
      <c r="IY43">
        <f t="shared" si="81"/>
        <v>1.3973129589823159</v>
      </c>
      <c r="IZ43">
        <f t="shared" si="82"/>
        <v>41.492772679996612</v>
      </c>
      <c r="JA43">
        <f t="shared" si="83"/>
        <v>1.3437720109370628</v>
      </c>
      <c r="JB43">
        <f t="shared" si="84"/>
        <v>39.902890920128591</v>
      </c>
      <c r="JC43">
        <f t="shared" si="85"/>
        <v>5.3540948045253112E-2</v>
      </c>
      <c r="JD43">
        <f t="shared" si="86"/>
        <v>61.665032743963486</v>
      </c>
      <c r="JE43">
        <f t="shared" si="44"/>
        <v>94.874528902345162</v>
      </c>
    </row>
    <row r="44" spans="1:265" x14ac:dyDescent="0.2">
      <c r="A44" s="6">
        <v>2016</v>
      </c>
      <c r="B44">
        <v>208</v>
      </c>
      <c r="C44">
        <v>2</v>
      </c>
      <c r="D44">
        <v>3382</v>
      </c>
      <c r="E44">
        <v>1976</v>
      </c>
      <c r="F44" t="s">
        <v>121</v>
      </c>
      <c r="G44">
        <v>1</v>
      </c>
      <c r="H44">
        <v>30.5</v>
      </c>
      <c r="I44">
        <v>274.39999999999998</v>
      </c>
      <c r="J44">
        <v>0</v>
      </c>
      <c r="K44">
        <v>0</v>
      </c>
      <c r="L44">
        <v>13</v>
      </c>
      <c r="M44">
        <v>11.9</v>
      </c>
      <c r="N44" s="2">
        <v>10</v>
      </c>
      <c r="O44">
        <f t="shared" si="45"/>
        <v>1.0999999999999996</v>
      </c>
      <c r="P44" s="2">
        <f t="shared" si="45"/>
        <v>1.9000000000000004</v>
      </c>
      <c r="Q44" s="2">
        <f t="shared" si="46"/>
        <v>3</v>
      </c>
      <c r="R44" s="2"/>
      <c r="S44">
        <v>5.2240000000000002</v>
      </c>
      <c r="T44">
        <v>4.3420000000000005</v>
      </c>
      <c r="U44">
        <v>2.9119999999999999</v>
      </c>
      <c r="V44">
        <v>4.1159999999999997</v>
      </c>
      <c r="W44">
        <v>3.5659999999999998</v>
      </c>
      <c r="X44">
        <v>3.1259999999999999</v>
      </c>
      <c r="Y44">
        <v>16.8</v>
      </c>
      <c r="Z44">
        <v>45</v>
      </c>
      <c r="AA44">
        <v>754.8</v>
      </c>
      <c r="AB44">
        <v>0</v>
      </c>
      <c r="AC44">
        <v>64</v>
      </c>
      <c r="AD44">
        <v>44.7</v>
      </c>
      <c r="AE44">
        <v>48.8</v>
      </c>
      <c r="AF44">
        <v>43.2</v>
      </c>
      <c r="AG44">
        <v>39.799999999999997</v>
      </c>
      <c r="AH44">
        <v>141.24142803747145</v>
      </c>
      <c r="AI44">
        <v>8873.0689921700323</v>
      </c>
      <c r="AJ44">
        <v>221.43033064466471</v>
      </c>
      <c r="AK44">
        <v>0</v>
      </c>
      <c r="AL44">
        <v>536.4</v>
      </c>
      <c r="AM44">
        <v>536.4</v>
      </c>
      <c r="AN44">
        <v>11017.95104587368</v>
      </c>
      <c r="AO44">
        <f>AN44/AN$67</f>
        <v>1.0501114698744136</v>
      </c>
      <c r="AP44">
        <v>2211.8945658108523</v>
      </c>
      <c r="AQ44">
        <v>2968.378952630921</v>
      </c>
      <c r="AS44">
        <v>5180.2735184417734</v>
      </c>
      <c r="AT44">
        <v>3.5998789624981087</v>
      </c>
      <c r="AU44">
        <v>3308.6908279079717</v>
      </c>
      <c r="AV44">
        <v>6884.7506116064869</v>
      </c>
      <c r="AW44">
        <v>120.56668850179805</v>
      </c>
      <c r="AX44">
        <v>10.109888640829913</v>
      </c>
      <c r="AY44">
        <v>10324.118016657087</v>
      </c>
      <c r="AZ44">
        <v>258.20425818483216</v>
      </c>
      <c r="BA44">
        <v>4361.4560913332352</v>
      </c>
      <c r="BB44">
        <v>8413.7668275336564</v>
      </c>
      <c r="BC44">
        <v>1887.4577222838659</v>
      </c>
      <c r="BD44">
        <v>8.8565966605617437</v>
      </c>
      <c r="BE44">
        <v>14671.537237811319</v>
      </c>
      <c r="BF44">
        <v>367.41746415823667</v>
      </c>
      <c r="BG44">
        <v>395.21992919583931</v>
      </c>
      <c r="BH44">
        <f t="shared" si="47"/>
        <v>379.65054877478178</v>
      </c>
      <c r="BI44">
        <v>78.342590149794233</v>
      </c>
      <c r="BJ44">
        <v>95.705933038660319</v>
      </c>
      <c r="BK44">
        <v>279.74083278396898</v>
      </c>
      <c r="BL44">
        <v>139.00147417519722</v>
      </c>
      <c r="BM44">
        <v>1.3420074349442381</v>
      </c>
      <c r="BN44">
        <v>2.0808080808080809</v>
      </c>
      <c r="BO44">
        <v>1.9291187739463604</v>
      </c>
      <c r="BP44">
        <v>42.698412698412696</v>
      </c>
      <c r="BQ44">
        <v>32.048169369719332</v>
      </c>
      <c r="BR44">
        <v>29.727328640743522</v>
      </c>
      <c r="BS44">
        <v>57.301587301587311</v>
      </c>
      <c r="BT44">
        <v>66.686089799618003</v>
      </c>
      <c r="BU44">
        <v>57.34754778013167</v>
      </c>
      <c r="BV44">
        <v>4465.4760872149236</v>
      </c>
      <c r="BW44">
        <v>4907.2048368494943</v>
      </c>
      <c r="BX44">
        <v>10870.542956916186</v>
      </c>
      <c r="BY44">
        <v>9539.3515548689884</v>
      </c>
      <c r="BZ44">
        <v>1497.8620328517686</v>
      </c>
      <c r="CA44">
        <v>21002.194187170913</v>
      </c>
      <c r="CB44">
        <v>1.0989208633093528</v>
      </c>
      <c r="CC44">
        <v>21.261950286806879</v>
      </c>
      <c r="CD44">
        <v>23.365200764818354</v>
      </c>
      <c r="CE44">
        <v>-1156.785259306952</v>
      </c>
      <c r="CF44">
        <v>1977.5457747569926</v>
      </c>
      <c r="CG44">
        <v>-677.1015174017266</v>
      </c>
      <c r="CH44">
        <f t="shared" si="48"/>
        <v>-104.01999588168837</v>
      </c>
      <c r="CI44">
        <f t="shared" si="49"/>
        <v>3506.5619906841621</v>
      </c>
      <c r="CJ44">
        <f t="shared" si="50"/>
        <v>3402.5419948024737</v>
      </c>
      <c r="CK44">
        <v>10678.076170513827</v>
      </c>
      <c r="CL44">
        <v>50.842669462776783</v>
      </c>
      <c r="CM44">
        <v>1.922498345375061</v>
      </c>
      <c r="CN44">
        <v>0.53975540399551392</v>
      </c>
      <c r="CP44">
        <v>1.1301646916639239</v>
      </c>
      <c r="CQ44">
        <v>6.4005370140075684</v>
      </c>
      <c r="CR44">
        <v>1.9132001399993896</v>
      </c>
      <c r="CS44">
        <v>0.4175271487645591</v>
      </c>
      <c r="CT44">
        <v>3.0169394016265869</v>
      </c>
      <c r="CU44">
        <v>3.0169394016265869</v>
      </c>
      <c r="CV44">
        <v>0.9297647844543675</v>
      </c>
      <c r="CW44">
        <v>2.3579044342041016</v>
      </c>
      <c r="CX44">
        <v>2.0981323719024658</v>
      </c>
      <c r="CY44">
        <v>0.36079555749893188</v>
      </c>
      <c r="CZ44">
        <v>1.6799536943435669</v>
      </c>
      <c r="DA44">
        <v>1.6799536943435669</v>
      </c>
      <c r="DB44">
        <v>1.0477622013045442</v>
      </c>
      <c r="DC44">
        <v>0.83542752265930176</v>
      </c>
      <c r="DD44">
        <v>0.39181199669837952</v>
      </c>
      <c r="DE44">
        <v>0.56376087856019697</v>
      </c>
      <c r="DF44">
        <v>1.0983575582504272</v>
      </c>
      <c r="DG44">
        <v>0.31718775629997253</v>
      </c>
      <c r="DH44">
        <v>0.79067956333150402</v>
      </c>
      <c r="DI44">
        <v>42.523636429154529</v>
      </c>
      <c r="DJ44">
        <v>16.021985807890832</v>
      </c>
      <c r="DL44">
        <v>58.545622237045364</v>
      </c>
      <c r="DM44">
        <v>0.23041158545416307</v>
      </c>
      <c r="DN44">
        <v>63.301877551682274</v>
      </c>
      <c r="DO44">
        <v>28.745702928191108</v>
      </c>
      <c r="DP44">
        <v>3.6374239306471372</v>
      </c>
      <c r="DQ44">
        <v>0.30500921386576829</v>
      </c>
      <c r="DR44">
        <v>95.990013624386279</v>
      </c>
      <c r="DS44">
        <v>6.0882096530439638</v>
      </c>
      <c r="DT44">
        <v>91.509122138574583</v>
      </c>
      <c r="DU44">
        <v>30.356496932060249</v>
      </c>
      <c r="DV44">
        <v>31.708415734680749</v>
      </c>
      <c r="DW44">
        <v>0.148786722792216</v>
      </c>
      <c r="DX44">
        <v>153.7228215281078</v>
      </c>
      <c r="DY44">
        <v>2.6745993848100653</v>
      </c>
      <c r="DZ44">
        <v>5.2484370821565021</v>
      </c>
      <c r="EA44">
        <f t="shared" si="51"/>
        <v>3.8070879716424972</v>
      </c>
      <c r="EB44">
        <v>1.4841600801805532</v>
      </c>
      <c r="EC44">
        <v>2.5642949624447553</v>
      </c>
      <c r="ED44">
        <v>0.90883693716430536</v>
      </c>
      <c r="EE44">
        <v>0.14643581853355833</v>
      </c>
      <c r="EF44">
        <v>0.37677835559957046</v>
      </c>
      <c r="EG44">
        <v>0.45410506038658843</v>
      </c>
      <c r="EH44">
        <v>0.33173192161204035</v>
      </c>
      <c r="EI44">
        <v>72.633332441118455</v>
      </c>
      <c r="EJ44">
        <v>65.946315831754845</v>
      </c>
      <c r="EK44">
        <v>59.528651132546628</v>
      </c>
      <c r="EL44">
        <v>27.366667558881542</v>
      </c>
      <c r="EM44">
        <v>29.946555733052065</v>
      </c>
      <c r="EN44">
        <v>19.747553831172457</v>
      </c>
      <c r="EO44">
        <v>37.305816250363158</v>
      </c>
      <c r="EP44">
        <v>19.227017253339461</v>
      </c>
      <c r="EQ44">
        <v>61.283868478174298</v>
      </c>
      <c r="ER44">
        <v>104.77618881098319</v>
      </c>
      <c r="ES44">
        <v>4.7510349744716827</v>
      </c>
      <c r="ET44">
        <v>166.0600572891575</v>
      </c>
      <c r="EU44">
        <v>0.51538926596070112</v>
      </c>
      <c r="EV44">
        <v>22.46525555835693</v>
      </c>
      <c r="EW44">
        <v>11.578351571841138</v>
      </c>
      <c r="EX44">
        <f t="shared" si="52"/>
        <v>2.8610341656084026</v>
      </c>
      <c r="EY44">
        <v>25.996061301319116</v>
      </c>
      <c r="EZ44">
        <v>9.5186856748516462</v>
      </c>
      <c r="FA44">
        <f t="shared" si="53"/>
        <v>2.7310557559433519</v>
      </c>
      <c r="FB44">
        <v>35.514746976170755</v>
      </c>
      <c r="FC44">
        <v>73.197934702341058</v>
      </c>
      <c r="FD44">
        <v>26.802065297658956</v>
      </c>
      <c r="FE44">
        <f t="shared" si="54"/>
        <v>60.581750592460537</v>
      </c>
      <c r="FF44">
        <f t="shared" si="55"/>
        <v>54.203305888211425</v>
      </c>
      <c r="FG44">
        <f t="shared" si="56"/>
        <v>11.129479678720788</v>
      </c>
      <c r="FH44">
        <f t="shared" si="57"/>
        <v>28.207244586892308</v>
      </c>
      <c r="FI44">
        <f t="shared" si="58"/>
        <v>-1.6107940038691417</v>
      </c>
      <c r="FJ44">
        <f t="shared" si="59"/>
        <v>-1.6107940038691417</v>
      </c>
      <c r="FK44">
        <f t="shared" si="60"/>
        <v>-28.207244586892308</v>
      </c>
      <c r="FL44">
        <f t="shared" si="61"/>
        <v>-44.559886180094338</v>
      </c>
      <c r="FM44">
        <f t="shared" si="62"/>
        <v>-5.6035992854063243</v>
      </c>
      <c r="FN44">
        <f t="shared" si="89"/>
        <v>-16.922441384159338</v>
      </c>
      <c r="FO44">
        <v>70.070043664771219</v>
      </c>
      <c r="FP44">
        <v>42.195603692198816</v>
      </c>
      <c r="FQ44">
        <v>0.61090448523224083</v>
      </c>
      <c r="FR44">
        <v>0.64866396326109677</v>
      </c>
      <c r="FS44">
        <v>0.83249146448508038</v>
      </c>
      <c r="FT44">
        <v>1.849985912665679</v>
      </c>
      <c r="FU44">
        <v>1.4333535345174147</v>
      </c>
      <c r="FV44">
        <v>1.2585861189010688</v>
      </c>
      <c r="FW44">
        <v>45.42073780412931</v>
      </c>
      <c r="FX44">
        <v>63.095358704193529</v>
      </c>
      <c r="FY44">
        <v>15.155807533934743</v>
      </c>
      <c r="FZ44">
        <v>57.445190075168291</v>
      </c>
      <c r="GA44">
        <v>26.767921114684619</v>
      </c>
      <c r="GB44">
        <f t="shared" si="87"/>
        <v>236.17762260223051</v>
      </c>
      <c r="GC44">
        <f t="shared" si="65"/>
        <v>88.010640808080794</v>
      </c>
      <c r="GD44">
        <f t="shared" si="66"/>
        <v>94.372152643678149</v>
      </c>
      <c r="GE44">
        <f t="shared" si="88"/>
        <v>0.81400529152286616</v>
      </c>
      <c r="GF44">
        <f t="shared" si="68"/>
        <v>2.1738282126264519</v>
      </c>
      <c r="GG44">
        <f t="shared" si="69"/>
        <v>2.2232536962724634</v>
      </c>
      <c r="GH44">
        <f t="shared" si="70"/>
        <v>50.081595663062181</v>
      </c>
      <c r="GI44">
        <f t="shared" si="71"/>
        <v>71.065182829888712</v>
      </c>
      <c r="GJ44">
        <f t="shared" si="72"/>
        <v>71.065182829888712</v>
      </c>
      <c r="GK44">
        <f t="shared" si="73"/>
        <v>41.066809242893079</v>
      </c>
      <c r="GL44">
        <f t="shared" si="74"/>
        <v>33.113421155955123</v>
      </c>
      <c r="GM44">
        <f t="shared" si="31"/>
        <v>66.886578844044877</v>
      </c>
      <c r="GN44">
        <f t="shared" si="75"/>
        <v>59.232680438273668</v>
      </c>
      <c r="GO44">
        <f t="shared" si="76"/>
        <v>23.076923076923077</v>
      </c>
      <c r="GP44">
        <f t="shared" si="77"/>
        <v>66.87592329892621</v>
      </c>
      <c r="GQ44">
        <f t="shared" si="78"/>
        <v>1.0318292237227504</v>
      </c>
      <c r="GR44">
        <v>56.619292432165814</v>
      </c>
      <c r="GS44">
        <f t="shared" si="79"/>
        <v>103.24118016657086</v>
      </c>
      <c r="GT44" s="23">
        <f t="shared" si="80"/>
        <v>210.02194187170915</v>
      </c>
      <c r="GU44">
        <v>26.9</v>
      </c>
      <c r="GV44">
        <v>36.1</v>
      </c>
      <c r="GW44">
        <v>0</v>
      </c>
      <c r="GX44">
        <v>63</v>
      </c>
      <c r="GY44">
        <v>4.3779999999999999E-2</v>
      </c>
      <c r="GZ44">
        <v>39.6</v>
      </c>
      <c r="HA44">
        <v>82.4</v>
      </c>
      <c r="HB44">
        <v>1.4430000000000001</v>
      </c>
      <c r="HC44">
        <v>0.121</v>
      </c>
      <c r="HD44">
        <v>123.56400000000001</v>
      </c>
      <c r="HE44">
        <v>3.19</v>
      </c>
      <c r="HF44">
        <v>52.2</v>
      </c>
      <c r="HG44">
        <v>100.7</v>
      </c>
      <c r="HH44">
        <v>22.59</v>
      </c>
      <c r="HI44">
        <v>0.10600000000000001</v>
      </c>
      <c r="HJ44">
        <v>175.596</v>
      </c>
      <c r="HK44">
        <v>55.6</v>
      </c>
      <c r="HL44">
        <v>61.1</v>
      </c>
      <c r="HM44">
        <v>135.35</v>
      </c>
      <c r="HN44">
        <v>118.77522935779817</v>
      </c>
      <c r="HO44">
        <v>18.649999999999999</v>
      </c>
      <c r="HP44">
        <v>261.5</v>
      </c>
      <c r="HQ44">
        <v>-16</v>
      </c>
      <c r="HR44">
        <v>21.300000000000004</v>
      </c>
      <c r="HS44">
        <v>5.2999999999999972</v>
      </c>
      <c r="HT44">
        <v>137.93599999999998</v>
      </c>
      <c r="HU44">
        <v>52.747992351816428</v>
      </c>
      <c r="HV44">
        <v>0.51715205490589145</v>
      </c>
      <c r="HW44">
        <v>0.19485170084238052</v>
      </c>
      <c r="HX44">
        <v>0</v>
      </c>
      <c r="HY44">
        <v>0.71200375574827202</v>
      </c>
      <c r="HZ44">
        <v>2.8021551047325132E-3</v>
      </c>
      <c r="IA44">
        <v>0.75762725543975828</v>
      </c>
      <c r="IB44">
        <v>0.34404237058199671</v>
      </c>
      <c r="IC44">
        <v>4.3534435565471652E-2</v>
      </c>
      <c r="ID44">
        <v>3.6504966759681699E-3</v>
      </c>
      <c r="IE44">
        <v>1.1488545582631948</v>
      </c>
      <c r="IF44">
        <v>7.5217151451110839E-2</v>
      </c>
      <c r="IG44">
        <v>1.0952250981330873</v>
      </c>
      <c r="IH44">
        <v>0.36332112640142439</v>
      </c>
      <c r="II44">
        <v>0.37950153955221178</v>
      </c>
      <c r="IJ44">
        <v>1.7807509160041811E-3</v>
      </c>
      <c r="IK44">
        <v>1.8398285150027276</v>
      </c>
      <c r="IL44">
        <v>0.46449770259857182</v>
      </c>
      <c r="IM44">
        <v>0.2393971299827099</v>
      </c>
      <c r="IN44">
        <v>0.76305034913122649</v>
      </c>
      <c r="IO44">
        <v>1.3045767089806566</v>
      </c>
      <c r="IP44">
        <v>5.9155516549944873E-2</v>
      </c>
      <c r="IQ44">
        <v>2.0676270581118832</v>
      </c>
      <c r="IR44">
        <v>0.29312955284118647</v>
      </c>
      <c r="IS44">
        <v>0.10464524059928682</v>
      </c>
      <c r="IT44">
        <v>0.3977747934404734</v>
      </c>
      <c r="IU44">
        <v>73.692339905658955</v>
      </c>
      <c r="IV44">
        <v>0.1420028740209007</v>
      </c>
      <c r="IW44">
        <v>0.91877249984868836</v>
      </c>
      <c r="IX44">
        <v>44.436084169245369</v>
      </c>
      <c r="IY44">
        <f t="shared" si="81"/>
        <v>1.3556233023636111</v>
      </c>
      <c r="IZ44">
        <f t="shared" si="82"/>
        <v>65.564207870327436</v>
      </c>
      <c r="JA44">
        <f t="shared" si="83"/>
        <v>0.22779854310915559</v>
      </c>
      <c r="JB44">
        <f t="shared" si="84"/>
        <v>11.017390308152418</v>
      </c>
      <c r="JC44">
        <f t="shared" si="85"/>
        <v>1.1278247592544557</v>
      </c>
      <c r="JD44">
        <f t="shared" si="86"/>
        <v>103.91288553839352</v>
      </c>
      <c r="JE44">
        <f t="shared" si="44"/>
        <v>126.47348513556247</v>
      </c>
    </row>
    <row r="45" spans="1:265" x14ac:dyDescent="0.2">
      <c r="A45" s="6">
        <v>2016</v>
      </c>
      <c r="B45">
        <v>209</v>
      </c>
      <c r="C45">
        <v>2</v>
      </c>
      <c r="D45">
        <v>3390</v>
      </c>
      <c r="E45">
        <v>1967</v>
      </c>
      <c r="F45" t="s">
        <v>121</v>
      </c>
      <c r="G45">
        <v>1</v>
      </c>
      <c r="H45">
        <v>31.5</v>
      </c>
      <c r="I45">
        <v>263.8</v>
      </c>
      <c r="J45">
        <v>1</v>
      </c>
      <c r="K45">
        <v>0</v>
      </c>
      <c r="L45">
        <v>13.8</v>
      </c>
      <c r="M45">
        <v>13.1</v>
      </c>
      <c r="N45" s="2">
        <v>9.1</v>
      </c>
      <c r="O45">
        <f t="shared" si="45"/>
        <v>0.70000000000000107</v>
      </c>
      <c r="P45" s="2">
        <f t="shared" si="45"/>
        <v>4</v>
      </c>
      <c r="Q45" s="2">
        <f t="shared" si="46"/>
        <v>4.7000000000000011</v>
      </c>
      <c r="R45" s="2"/>
      <c r="S45">
        <v>6.1059999999999999</v>
      </c>
      <c r="T45">
        <v>5.9799999999999995</v>
      </c>
      <c r="U45">
        <v>4.24</v>
      </c>
      <c r="V45">
        <v>4.6779999999999999</v>
      </c>
      <c r="W45">
        <v>4.6859999999999999</v>
      </c>
      <c r="X45">
        <v>4.7459999999999996</v>
      </c>
      <c r="Y45">
        <v>16.399999999999999</v>
      </c>
      <c r="Z45">
        <v>40.6</v>
      </c>
      <c r="AA45">
        <v>665.6</v>
      </c>
      <c r="AB45">
        <v>1</v>
      </c>
      <c r="AC45">
        <v>64</v>
      </c>
      <c r="AD45">
        <v>45.3</v>
      </c>
      <c r="AE45">
        <v>46.5</v>
      </c>
      <c r="AF45">
        <v>43.3</v>
      </c>
      <c r="AG45">
        <v>38.299999999999997</v>
      </c>
      <c r="AH45">
        <v>133.16654183917555</v>
      </c>
      <c r="AI45">
        <v>8365.7884914206861</v>
      </c>
      <c r="AJ45">
        <v>211.46888243246383</v>
      </c>
      <c r="AK45">
        <v>0</v>
      </c>
      <c r="AL45">
        <v>481.2</v>
      </c>
      <c r="AM45">
        <v>481.2</v>
      </c>
      <c r="AN45">
        <v>9588.1106842210756</v>
      </c>
      <c r="AO45">
        <f>AN45/AN$68</f>
        <v>0.86019281205060005</v>
      </c>
      <c r="AP45">
        <v>2622.0153654882206</v>
      </c>
      <c r="AQ45">
        <v>3721.8272817112434</v>
      </c>
      <c r="AR45">
        <v>0.29647103828620608</v>
      </c>
      <c r="AS45">
        <v>6344.1391182377502</v>
      </c>
      <c r="AT45">
        <v>3.2492269437980168</v>
      </c>
      <c r="AU45">
        <v>3283.2719483081664</v>
      </c>
      <c r="AV45">
        <v>6887.5749315620205</v>
      </c>
      <c r="AW45">
        <v>116.81151976091945</v>
      </c>
      <c r="AX45">
        <v>3.0643871517542887</v>
      </c>
      <c r="AY45">
        <v>10290.722786782861</v>
      </c>
      <c r="AZ45">
        <v>412.75082550165104</v>
      </c>
      <c r="BA45">
        <v>3982.3352673021141</v>
      </c>
      <c r="BB45">
        <v>7228.1003937007881</v>
      </c>
      <c r="BC45">
        <v>933.25865105677576</v>
      </c>
      <c r="BD45">
        <v>11.00808122668877</v>
      </c>
      <c r="BE45">
        <v>12154.702393286367</v>
      </c>
      <c r="BF45">
        <v>281.89883346750787</v>
      </c>
      <c r="BG45">
        <v>169.45269150031874</v>
      </c>
      <c r="BH45">
        <f t="shared" si="47"/>
        <v>232.42253100194466</v>
      </c>
      <c r="BI45">
        <v>47.232613058567559</v>
      </c>
      <c r="BJ45">
        <v>63.551210817631606</v>
      </c>
      <c r="BK45">
        <v>226.12483213219838</v>
      </c>
      <c r="BL45">
        <v>30.956860194433418</v>
      </c>
      <c r="BM45">
        <v>1.4194528875379939</v>
      </c>
      <c r="BN45">
        <v>2.097777777777778</v>
      </c>
      <c r="BO45">
        <v>1.815040650406504</v>
      </c>
      <c r="BP45">
        <v>41.329726801712283</v>
      </c>
      <c r="BQ45">
        <v>31.905163673489646</v>
      </c>
      <c r="BR45">
        <v>32.763741459451538</v>
      </c>
      <c r="BS45">
        <v>58.665600049846923</v>
      </c>
      <c r="BT45">
        <v>66.929943350609392</v>
      </c>
      <c r="BU45">
        <v>59.467522608313459</v>
      </c>
      <c r="BV45">
        <v>3768.9549063308646</v>
      </c>
      <c r="BW45">
        <v>5082.3785858098026</v>
      </c>
      <c r="BX45">
        <v>10079.099105566631</v>
      </c>
      <c r="BY45">
        <v>8301.3945317931411</v>
      </c>
      <c r="BZ45">
        <v>1227.7656134259635</v>
      </c>
      <c r="CA45">
        <v>18918.195731128304</v>
      </c>
      <c r="CB45">
        <v>1.3484848484848486</v>
      </c>
      <c r="CC45">
        <v>19.922380336351871</v>
      </c>
      <c r="CD45">
        <v>26.865028029322978</v>
      </c>
      <c r="CE45">
        <v>-485.68295802269813</v>
      </c>
      <c r="CF45">
        <v>1805.1963457522179</v>
      </c>
      <c r="CG45">
        <v>91.747774303556071</v>
      </c>
      <c r="CH45">
        <f t="shared" si="48"/>
        <v>213.3803609712495</v>
      </c>
      <c r="CI45">
        <f t="shared" si="49"/>
        <v>2145.7218078909855</v>
      </c>
      <c r="CJ45">
        <f t="shared" si="50"/>
        <v>2359.102168862235</v>
      </c>
      <c r="CK45">
        <v>8627.4729443454435</v>
      </c>
      <c r="CL45">
        <v>45.604100237474867</v>
      </c>
      <c r="CM45">
        <v>1.8402628898620605</v>
      </c>
      <c r="CN45">
        <v>0.47761994600296021</v>
      </c>
      <c r="CO45">
        <v>6.9356894489999998</v>
      </c>
      <c r="CP45">
        <v>1.0410983471570212</v>
      </c>
      <c r="CQ45">
        <v>6.5121517181396484</v>
      </c>
      <c r="CR45">
        <v>1.6130790710449219</v>
      </c>
      <c r="CS45">
        <v>0.34070449563045868</v>
      </c>
      <c r="CT45">
        <v>2.7546761035919189</v>
      </c>
      <c r="CU45">
        <v>2.7546761035919189</v>
      </c>
      <c r="CV45">
        <v>0.77477787215769889</v>
      </c>
      <c r="CW45">
        <v>2.3255116939544678</v>
      </c>
      <c r="CX45">
        <v>1.5841841697692871</v>
      </c>
      <c r="CY45">
        <v>0.31566694378852844</v>
      </c>
      <c r="CZ45">
        <v>2.0840203762054443</v>
      </c>
      <c r="DA45">
        <v>2.0840203762054443</v>
      </c>
      <c r="DB45">
        <v>0.86865935659055471</v>
      </c>
      <c r="DC45">
        <v>0.64990288019180298</v>
      </c>
      <c r="DD45">
        <v>0.41521158814430237</v>
      </c>
      <c r="DE45">
        <v>0.51310068655959606</v>
      </c>
      <c r="DF45">
        <v>1.2164305448532104</v>
      </c>
      <c r="DG45">
        <v>0.49836510419845581</v>
      </c>
      <c r="DH45">
        <v>0.80714158798949798</v>
      </c>
      <c r="DI45">
        <v>48.251975737560798</v>
      </c>
      <c r="DJ45">
        <v>17.776189453232682</v>
      </c>
      <c r="DK45">
        <v>2.0562310521757145E-2</v>
      </c>
      <c r="DL45">
        <v>66.048727501315241</v>
      </c>
      <c r="DM45">
        <v>0.21159458824679894</v>
      </c>
      <c r="DN45">
        <v>52.961772643647883</v>
      </c>
      <c r="DO45">
        <v>23.466277431748292</v>
      </c>
      <c r="DP45">
        <v>3.2177790210966006</v>
      </c>
      <c r="DQ45">
        <v>8.4413940590916434E-2</v>
      </c>
      <c r="DR45">
        <v>79.730243037083696</v>
      </c>
      <c r="DS45">
        <v>9.598568713934494</v>
      </c>
      <c r="DT45">
        <v>63.08752489173952</v>
      </c>
      <c r="DU45">
        <v>22.816723606761869</v>
      </c>
      <c r="DV45">
        <v>19.449300450723271</v>
      </c>
      <c r="DW45">
        <v>0.22941065579344017</v>
      </c>
      <c r="DX45">
        <v>105.5829596050181</v>
      </c>
      <c r="DY45">
        <v>0.97725110969774676</v>
      </c>
      <c r="DZ45">
        <v>2.3502469607213099</v>
      </c>
      <c r="EA45">
        <f t="shared" si="51"/>
        <v>1.5813692841481144</v>
      </c>
      <c r="EB45">
        <v>0.33641406472050611</v>
      </c>
      <c r="EC45">
        <v>0.92052293164469423</v>
      </c>
      <c r="ED45">
        <v>0.40643485560825787</v>
      </c>
      <c r="EE45">
        <v>-5.9050347726038475E-2</v>
      </c>
      <c r="EF45">
        <v>0.36840334890981796</v>
      </c>
      <c r="EG45">
        <v>0.4430795319039002</v>
      </c>
      <c r="EH45">
        <v>0.36166775675406815</v>
      </c>
      <c r="EI45">
        <v>73.055117884897854</v>
      </c>
      <c r="EJ45">
        <v>66.426202437404584</v>
      </c>
      <c r="EK45">
        <v>59.75161629087458</v>
      </c>
      <c r="EL45">
        <v>26.913750083797904</v>
      </c>
      <c r="EM45">
        <v>29.432090682118933</v>
      </c>
      <c r="EN45">
        <v>21.610233026350443</v>
      </c>
      <c r="EO45">
        <v>24.49454648937456</v>
      </c>
      <c r="EP45">
        <v>21.102624841646819</v>
      </c>
      <c r="EQ45">
        <v>51.715926709684489</v>
      </c>
      <c r="ER45">
        <v>100.98069873350592</v>
      </c>
      <c r="ES45">
        <v>6.1187553786631126</v>
      </c>
      <c r="ET45">
        <v>152.69662544319041</v>
      </c>
      <c r="EU45">
        <v>0.86152339463810379</v>
      </c>
      <c r="EV45">
        <v>16.041314874039287</v>
      </c>
      <c r="EW45">
        <v>13.819968044741032</v>
      </c>
      <c r="EX45">
        <f t="shared" si="52"/>
        <v>4.0071320246298097</v>
      </c>
      <c r="EY45">
        <v>28.467226154273323</v>
      </c>
      <c r="EZ45">
        <v>2.3636525901014735</v>
      </c>
      <c r="FA45">
        <f t="shared" si="53"/>
        <v>12.043743769066841</v>
      </c>
      <c r="FB45">
        <v>30.830878744374793</v>
      </c>
      <c r="FC45">
        <v>92.333489389974886</v>
      </c>
      <c r="FD45">
        <v>7.6665106100251217</v>
      </c>
      <c r="FE45">
        <f t="shared" si="54"/>
        <v>34.1883217888169</v>
      </c>
      <c r="FF45">
        <f t="shared" si="55"/>
        <v>38.592978402364963</v>
      </c>
      <c r="FG45">
        <f t="shared" si="56"/>
        <v>1.7140987651150503</v>
      </c>
      <c r="FH45">
        <f t="shared" si="57"/>
        <v>10.12575224809164</v>
      </c>
      <c r="FI45">
        <f t="shared" si="58"/>
        <v>0.64955382498642322</v>
      </c>
      <c r="FJ45">
        <f t="shared" si="59"/>
        <v>0.64955382498642322</v>
      </c>
      <c r="FK45">
        <f t="shared" si="60"/>
        <v>-10.125752248091636</v>
      </c>
      <c r="FL45">
        <f t="shared" si="61"/>
        <v>-19.118982886434971</v>
      </c>
      <c r="FM45">
        <f t="shared" si="62"/>
        <v>2.7680309621994867</v>
      </c>
      <c r="FN45">
        <f t="shared" si="89"/>
        <v>27.48093470701366</v>
      </c>
      <c r="FO45">
        <v>72.966382406106717</v>
      </c>
      <c r="FP45">
        <v>47.785196427443836</v>
      </c>
      <c r="FQ45">
        <v>0.60658370323817667</v>
      </c>
      <c r="FR45">
        <v>0.53988749325447438</v>
      </c>
      <c r="FS45">
        <v>0.64376296246725517</v>
      </c>
      <c r="FT45">
        <v>1.7163308898660457</v>
      </c>
      <c r="FU45">
        <v>1.4350728287615835</v>
      </c>
      <c r="FV45">
        <v>1.3493465875411228</v>
      </c>
      <c r="FW45">
        <v>43.880477027383179</v>
      </c>
      <c r="FX45">
        <v>66.13158505658987</v>
      </c>
      <c r="FY45">
        <v>3.647800521794843</v>
      </c>
      <c r="FZ45">
        <v>54.365278261382471</v>
      </c>
      <c r="GA45">
        <v>11.001179307718598</v>
      </c>
      <c r="GB45">
        <f t="shared" si="87"/>
        <v>232.87430273556234</v>
      </c>
      <c r="GC45">
        <f t="shared" si="65"/>
        <v>129.13947022222223</v>
      </c>
      <c r="GD45">
        <f t="shared" si="66"/>
        <v>117.46876357723576</v>
      </c>
      <c r="GE45">
        <f t="shared" si="88"/>
        <v>0.79023871171897808</v>
      </c>
      <c r="GF45">
        <f t="shared" si="68"/>
        <v>1.2490984114067896</v>
      </c>
      <c r="GG45">
        <f t="shared" si="69"/>
        <v>1.3486003610889168</v>
      </c>
      <c r="GH45">
        <f t="shared" si="70"/>
        <v>43.582321291913978</v>
      </c>
      <c r="GI45">
        <f t="shared" si="71"/>
        <v>72.295673076923066</v>
      </c>
      <c r="GJ45">
        <f t="shared" si="72"/>
        <v>72.295673076923066</v>
      </c>
      <c r="GK45">
        <f t="shared" si="73"/>
        <v>53.750516142679786</v>
      </c>
      <c r="GL45">
        <f t="shared" si="74"/>
        <v>10.07255026697848</v>
      </c>
      <c r="GM45">
        <f t="shared" si="31"/>
        <v>89.927449733021518</v>
      </c>
      <c r="GN45">
        <f t="shared" si="75"/>
        <v>61.173708222967868</v>
      </c>
      <c r="GO45">
        <f t="shared" si="76"/>
        <v>34.057971014492757</v>
      </c>
      <c r="GP45">
        <f t="shared" si="77"/>
        <v>72.257751551778568</v>
      </c>
      <c r="GQ45">
        <f t="shared" si="78"/>
        <v>1.1113463636539418</v>
      </c>
      <c r="GR45">
        <v>33.158268034368731</v>
      </c>
      <c r="GS45">
        <f t="shared" si="79"/>
        <v>102.9072278678286</v>
      </c>
      <c r="GT45" s="23">
        <f t="shared" si="80"/>
        <v>189.18195731128304</v>
      </c>
      <c r="GU45">
        <v>32.9</v>
      </c>
      <c r="GV45">
        <v>46.7</v>
      </c>
      <c r="GW45">
        <v>3.7199999999999998E-3</v>
      </c>
      <c r="GX45">
        <v>79.603719999999996</v>
      </c>
      <c r="GY45">
        <v>4.0770000000000001E-2</v>
      </c>
      <c r="GZ45">
        <v>45</v>
      </c>
      <c r="HA45">
        <v>94.4</v>
      </c>
      <c r="HB45">
        <v>1.6010000000000002</v>
      </c>
      <c r="HC45">
        <v>4.1999999999999996E-2</v>
      </c>
      <c r="HD45">
        <v>141.04300000000001</v>
      </c>
      <c r="HE45">
        <v>4.9399999999999995</v>
      </c>
      <c r="HF45">
        <v>49.2</v>
      </c>
      <c r="HG45">
        <v>89.3</v>
      </c>
      <c r="HH45">
        <v>11.529999999999998</v>
      </c>
      <c r="HI45">
        <v>0.13600000000000001</v>
      </c>
      <c r="HJ45">
        <v>150.166</v>
      </c>
      <c r="HK45">
        <v>46.2</v>
      </c>
      <c r="HL45">
        <v>62.3</v>
      </c>
      <c r="HM45">
        <v>123.55</v>
      </c>
      <c r="HN45">
        <v>101.7588262265016</v>
      </c>
      <c r="HO45">
        <v>15.05</v>
      </c>
      <c r="HP45">
        <v>231.9</v>
      </c>
      <c r="HQ45">
        <v>-1.2000000000000028</v>
      </c>
      <c r="HR45">
        <v>32.100000000000009</v>
      </c>
      <c r="HS45">
        <v>30.900000000000006</v>
      </c>
      <c r="HT45">
        <v>90.856999999999999</v>
      </c>
      <c r="HU45">
        <v>39.179387667097885</v>
      </c>
      <c r="HV45">
        <v>0.60544649076461787</v>
      </c>
      <c r="HW45">
        <v>0.22304851478338245</v>
      </c>
      <c r="HX45">
        <v>2.5800764750280001E-4</v>
      </c>
      <c r="HY45">
        <v>0.8287530131955031</v>
      </c>
      <c r="HZ45">
        <v>2.6550042554855349E-3</v>
      </c>
      <c r="IA45">
        <v>0.72588558197021491</v>
      </c>
      <c r="IB45">
        <v>0.321625043875153</v>
      </c>
      <c r="IC45">
        <v>4.410236441850663E-2</v>
      </c>
      <c r="ID45">
        <v>1.1569639635086058E-3</v>
      </c>
      <c r="IE45">
        <v>1.0927699542273832</v>
      </c>
      <c r="IF45">
        <v>0.1148802776813507</v>
      </c>
      <c r="IG45">
        <v>0.77941861152648928</v>
      </c>
      <c r="IH45">
        <v>0.28189058080315588</v>
      </c>
      <c r="II45">
        <v>0.24028754937648766</v>
      </c>
      <c r="IJ45">
        <v>2.8342677116394042E-3</v>
      </c>
      <c r="IK45">
        <v>1.3044310094177725</v>
      </c>
      <c r="IL45">
        <v>0.30025513064861298</v>
      </c>
      <c r="IM45">
        <v>0.25867681941390042</v>
      </c>
      <c r="IN45">
        <v>0.6339358982443809</v>
      </c>
      <c r="IO45">
        <v>1.237825444303265</v>
      </c>
      <c r="IP45">
        <v>7.5003948181867591E-2</v>
      </c>
      <c r="IQ45">
        <v>1.8717613425476458</v>
      </c>
      <c r="IR45">
        <v>0.42563045132160193</v>
      </c>
      <c r="IS45">
        <v>6.2948224461252589E-2</v>
      </c>
      <c r="IT45">
        <v>0.48857867578285452</v>
      </c>
      <c r="IU45">
        <v>87.116051604096313</v>
      </c>
      <c r="IV45">
        <v>7.2257894271108902E-2</v>
      </c>
      <c r="IW45">
        <v>0.7789913883202626</v>
      </c>
      <c r="IX45">
        <v>41.618093643283657</v>
      </c>
      <c r="IY45">
        <f t="shared" si="81"/>
        <v>1.0430083293521428</v>
      </c>
      <c r="IZ45">
        <f t="shared" si="82"/>
        <v>55.723360967189805</v>
      </c>
      <c r="JA45">
        <f t="shared" si="83"/>
        <v>0.56733033312987335</v>
      </c>
      <c r="JB45">
        <f t="shared" si="84"/>
        <v>30.309971695306125</v>
      </c>
      <c r="JC45">
        <f t="shared" si="85"/>
        <v>0.47567799622226936</v>
      </c>
      <c r="JD45">
        <f t="shared" si="86"/>
        <v>84.261341867893265</v>
      </c>
      <c r="JE45">
        <f t="shared" si="44"/>
        <v>123.89400012095665</v>
      </c>
    </row>
    <row r="46" spans="1:265" x14ac:dyDescent="0.2">
      <c r="A46" s="6">
        <v>2016</v>
      </c>
      <c r="B46">
        <v>210</v>
      </c>
      <c r="C46">
        <v>2</v>
      </c>
      <c r="D46">
        <v>1311</v>
      </c>
      <c r="E46">
        <v>2015</v>
      </c>
      <c r="F46" t="s">
        <v>121</v>
      </c>
      <c r="G46">
        <v>1</v>
      </c>
      <c r="H46">
        <v>32</v>
      </c>
      <c r="I46">
        <v>284.60000000000002</v>
      </c>
      <c r="J46">
        <v>0</v>
      </c>
      <c r="K46">
        <v>0</v>
      </c>
      <c r="L46">
        <v>13</v>
      </c>
      <c r="M46">
        <v>12.2</v>
      </c>
      <c r="N46" s="2">
        <v>11.5</v>
      </c>
      <c r="O46">
        <f t="shared" si="45"/>
        <v>0.80000000000000071</v>
      </c>
      <c r="P46" s="2">
        <f t="shared" si="45"/>
        <v>0.69999999999999929</v>
      </c>
      <c r="Q46" s="2">
        <f t="shared" si="46"/>
        <v>1.5</v>
      </c>
      <c r="R46" s="2"/>
      <c r="S46">
        <v>6.0360000000000005</v>
      </c>
      <c r="T46">
        <v>5.4420000000000002</v>
      </c>
      <c r="U46">
        <v>4.0960000000000001</v>
      </c>
      <c r="V46">
        <v>4.5579999999999998</v>
      </c>
      <c r="W46">
        <v>4.048</v>
      </c>
      <c r="X46">
        <v>5.9180000000000001</v>
      </c>
      <c r="Y46">
        <v>18.8</v>
      </c>
      <c r="Z46">
        <v>41.2</v>
      </c>
      <c r="AA46">
        <v>774</v>
      </c>
      <c r="AB46">
        <v>0</v>
      </c>
      <c r="AC46">
        <v>64</v>
      </c>
      <c r="AD46">
        <v>46.4</v>
      </c>
      <c r="AE46">
        <v>47</v>
      </c>
      <c r="AF46">
        <v>46.5</v>
      </c>
      <c r="AG46">
        <v>46.9</v>
      </c>
      <c r="AH46">
        <v>214.44712667552233</v>
      </c>
      <c r="AI46">
        <v>13471.997392009664</v>
      </c>
      <c r="AJ46">
        <v>304.2664963978379</v>
      </c>
      <c r="AK46">
        <v>10</v>
      </c>
      <c r="AL46">
        <v>488.4</v>
      </c>
      <c r="AM46">
        <v>542.66666666666663</v>
      </c>
      <c r="AN46">
        <v>15598.743206663212</v>
      </c>
      <c r="AO46">
        <f>AN46/AN$65</f>
        <v>0.92361627367375865</v>
      </c>
      <c r="AP46">
        <v>2919.043014360047</v>
      </c>
      <c r="AQ46">
        <v>3560.4102118814089</v>
      </c>
      <c r="AR46">
        <v>5.1802735184417734E-2</v>
      </c>
      <c r="AS46">
        <v>6479.5050289766405</v>
      </c>
      <c r="AT46">
        <v>4.0114743058433486</v>
      </c>
      <c r="AU46">
        <v>3683.7500575585946</v>
      </c>
      <c r="AV46">
        <v>6611.0157282971204</v>
      </c>
      <c r="AW46">
        <v>127.36894730263978</v>
      </c>
      <c r="AX46">
        <v>13.074023641781618</v>
      </c>
      <c r="AY46">
        <v>10435.208756800133</v>
      </c>
      <c r="AZ46">
        <v>485.95899196810922</v>
      </c>
      <c r="BA46">
        <v>4552.8037683206567</v>
      </c>
      <c r="BB46">
        <v>7682.8563590411086</v>
      </c>
      <c r="BC46">
        <v>2079.4055672618388</v>
      </c>
      <c r="BD46">
        <v>8.8283534610064027</v>
      </c>
      <c r="BE46">
        <v>14323.894048084612</v>
      </c>
      <c r="BF46">
        <v>282.55026627310662</v>
      </c>
      <c r="BG46">
        <v>353.51684466222537</v>
      </c>
      <c r="BH46">
        <f t="shared" si="47"/>
        <v>313.77556076431887</v>
      </c>
      <c r="BI46">
        <v>54.621931657039113</v>
      </c>
      <c r="BJ46">
        <v>79.004882796551101</v>
      </c>
      <c r="BK46">
        <v>217.90039402969367</v>
      </c>
      <c r="BL46">
        <v>97.440057340362557</v>
      </c>
      <c r="BM46">
        <v>1.2197183098591549</v>
      </c>
      <c r="BN46">
        <v>1.794642857142857</v>
      </c>
      <c r="BO46">
        <v>1.6875</v>
      </c>
      <c r="BP46">
        <v>45.050401246792063</v>
      </c>
      <c r="BQ46">
        <v>35.301163047246838</v>
      </c>
      <c r="BR46">
        <v>31.784679173394586</v>
      </c>
      <c r="BS46">
        <v>54.948799267213978</v>
      </c>
      <c r="BT46">
        <v>63.352980111576905</v>
      </c>
      <c r="BU46">
        <v>53.636646105103367</v>
      </c>
      <c r="BV46">
        <v>4471.3939843392154</v>
      </c>
      <c r="BW46">
        <v>5207.5381159072567</v>
      </c>
      <c r="BX46">
        <v>10869.486189572564</v>
      </c>
      <c r="BY46">
        <v>13505.405373734378</v>
      </c>
      <c r="BZ46">
        <v>1190.5540893260918</v>
      </c>
      <c r="CA46">
        <v>25219.752655571792</v>
      </c>
      <c r="CB46">
        <v>1.1646341463414633</v>
      </c>
      <c r="CC46">
        <v>17.729729729729733</v>
      </c>
      <c r="CD46">
        <v>20.648648648648649</v>
      </c>
      <c r="CE46">
        <v>-787.64392678062086</v>
      </c>
      <c r="CF46">
        <v>1403.4776123898637</v>
      </c>
      <c r="CG46">
        <v>-574.72040371685034</v>
      </c>
      <c r="CH46">
        <f t="shared" si="48"/>
        <v>81.409783981441251</v>
      </c>
      <c r="CI46">
        <f t="shared" si="49"/>
        <v>2475.3182431338519</v>
      </c>
      <c r="CJ46">
        <f t="shared" si="50"/>
        <v>2556.7280271152931</v>
      </c>
      <c r="CK46">
        <v>14784.543898771659</v>
      </c>
      <c r="CL46">
        <v>58.622874302874315</v>
      </c>
      <c r="CM46">
        <v>2.2082130908966064</v>
      </c>
      <c r="CN46">
        <v>0.64517694711685181</v>
      </c>
      <c r="CP46">
        <v>1.3493258434226887</v>
      </c>
      <c r="CQ46">
        <v>6.14642333984375</v>
      </c>
      <c r="CR46">
        <v>1.4565777778625488</v>
      </c>
      <c r="CS46">
        <v>0.26999777510443967</v>
      </c>
      <c r="CT46">
        <v>3.2874345779418945</v>
      </c>
      <c r="CU46">
        <v>3.2874345779418945</v>
      </c>
      <c r="CV46">
        <v>0.72948469620326484</v>
      </c>
      <c r="CW46">
        <v>2.4581246376037598</v>
      </c>
      <c r="CX46">
        <v>1.5536142587661743</v>
      </c>
      <c r="CY46">
        <v>0.21827393770217896</v>
      </c>
      <c r="CZ46">
        <v>1.4334976673126221</v>
      </c>
      <c r="DA46">
        <v>1.4334976673126221</v>
      </c>
      <c r="DB46">
        <v>0.81987108930375896</v>
      </c>
      <c r="DC46">
        <v>1.1196118593215942</v>
      </c>
      <c r="DD46">
        <v>0.30309945344924927</v>
      </c>
      <c r="DE46">
        <v>0.67164435354762253</v>
      </c>
      <c r="DF46">
        <v>1.2688775062561035</v>
      </c>
      <c r="DG46">
        <v>0.60123378038406372</v>
      </c>
      <c r="DH46">
        <v>0.96896803273735699</v>
      </c>
      <c r="DI46">
        <v>64.458689972001466</v>
      </c>
      <c r="DJ46">
        <v>22.970945909853107</v>
      </c>
      <c r="DL46">
        <v>87.42963588185458</v>
      </c>
      <c r="DM46">
        <v>0.24656219300619062</v>
      </c>
      <c r="DN46">
        <v>53.656684730397345</v>
      </c>
      <c r="DO46">
        <v>17.849595378206796</v>
      </c>
      <c r="DP46">
        <v>4.1871708151875699</v>
      </c>
      <c r="DQ46">
        <v>0.42979997392822705</v>
      </c>
      <c r="DR46">
        <v>76.123250897719942</v>
      </c>
      <c r="DS46">
        <v>11.945477710218968</v>
      </c>
      <c r="DT46">
        <v>70.733008518273422</v>
      </c>
      <c r="DU46">
        <v>16.769673102881285</v>
      </c>
      <c r="DV46">
        <v>29.808230300667255</v>
      </c>
      <c r="DW46">
        <v>0.12655424092563991</v>
      </c>
      <c r="DX46">
        <v>117.43746616274761</v>
      </c>
      <c r="DY46">
        <v>-0.8075989274381884</v>
      </c>
      <c r="DZ46">
        <v>3.7558377513661516</v>
      </c>
      <c r="EA46">
        <f t="shared" si="51"/>
        <v>1.2003132112357213</v>
      </c>
      <c r="EB46">
        <v>-0.7715718029717229</v>
      </c>
      <c r="EC46">
        <v>1.552393071625098</v>
      </c>
      <c r="ED46">
        <v>-0.36581075226045073</v>
      </c>
      <c r="EE46">
        <v>-9.8174752302319229E-2</v>
      </c>
      <c r="EF46">
        <v>0.35636693702324479</v>
      </c>
      <c r="EG46">
        <v>0.33266303104438211</v>
      </c>
      <c r="EH46">
        <v>0.2370841203304529</v>
      </c>
      <c r="EI46">
        <v>73.726362144645989</v>
      </c>
      <c r="EJ46">
        <v>70.486591281408977</v>
      </c>
      <c r="EK46">
        <v>60.230359892344708</v>
      </c>
      <c r="EL46">
        <v>26.273637855354</v>
      </c>
      <c r="EM46">
        <v>23.448283103660028</v>
      </c>
      <c r="EN46">
        <v>14.279661892263135</v>
      </c>
      <c r="EO46">
        <v>50.062257325654208</v>
      </c>
      <c r="EP46">
        <v>15.784019567476228</v>
      </c>
      <c r="EQ46">
        <v>73.004290251902759</v>
      </c>
      <c r="ER46">
        <v>171.36705091601857</v>
      </c>
      <c r="ES46">
        <v>7.1580133587723243</v>
      </c>
      <c r="ET46">
        <v>244.37134116792134</v>
      </c>
      <c r="EU46">
        <v>0.31528781183000648</v>
      </c>
      <c r="EV46">
        <v>20.486140922414304</v>
      </c>
      <c r="EW46">
        <v>6.4590305442691562</v>
      </c>
      <c r="EX46">
        <f t="shared" si="52"/>
        <v>2.9291541817310112</v>
      </c>
      <c r="EY46">
        <v>3.5944274047431364</v>
      </c>
      <c r="EZ46">
        <v>2.065575810730568</v>
      </c>
      <c r="FA46">
        <f t="shared" si="53"/>
        <v>1.740157580307756</v>
      </c>
      <c r="FB46">
        <v>5.6600032154737079</v>
      </c>
      <c r="FC46">
        <v>63.505748458171226</v>
      </c>
      <c r="FD46">
        <v>36.494251541828703</v>
      </c>
      <c r="FE46">
        <f t="shared" si="54"/>
        <v>14.498391369251948</v>
      </c>
      <c r="FF46">
        <f t="shared" si="55"/>
        <v>20.670751192619214</v>
      </c>
      <c r="FG46">
        <f t="shared" si="56"/>
        <v>0.9856535354050564</v>
      </c>
      <c r="FH46">
        <f t="shared" si="57"/>
        <v>17.076323787876078</v>
      </c>
      <c r="FI46">
        <f t="shared" si="58"/>
        <v>1.0799222753255115</v>
      </c>
      <c r="FJ46">
        <f t="shared" si="59"/>
        <v>1.0799222753255115</v>
      </c>
      <c r="FK46">
        <f t="shared" si="60"/>
        <v>-17.076323787876078</v>
      </c>
      <c r="FL46">
        <f t="shared" si="61"/>
        <v>-31.825156313099747</v>
      </c>
      <c r="FM46">
        <f t="shared" si="62"/>
        <v>6.0501218791997209</v>
      </c>
      <c r="FN46">
        <f t="shared" si="89"/>
        <v>52.281899783845589</v>
      </c>
      <c r="FO46">
        <v>168.2480902702014</v>
      </c>
      <c r="FP46">
        <v>68.849354210724997</v>
      </c>
      <c r="FQ46">
        <v>0.79233419433661789</v>
      </c>
      <c r="FR46">
        <v>0.51095504388022017</v>
      </c>
      <c r="FS46">
        <v>0.64566799921620643</v>
      </c>
      <c r="FT46">
        <v>1.7029756548023429</v>
      </c>
      <c r="FU46">
        <v>1.4276886096739914</v>
      </c>
      <c r="FV46">
        <v>1.2698028867762106</v>
      </c>
      <c r="FW46">
        <v>53.550903366019462</v>
      </c>
      <c r="FX46">
        <v>70.125674351585516</v>
      </c>
      <c r="FY46">
        <v>21.19428136417406</v>
      </c>
      <c r="FZ46">
        <v>55.265913380792277</v>
      </c>
      <c r="GA46">
        <v>50.39022013705835</v>
      </c>
      <c r="GB46">
        <f t="shared" si="87"/>
        <v>206.78009780281695</v>
      </c>
      <c r="GC46">
        <f t="shared" si="65"/>
        <v>111.19104000000002</v>
      </c>
      <c r="GD46">
        <f t="shared" si="66"/>
        <v>100.11413256410258</v>
      </c>
      <c r="GE46">
        <f t="shared" si="88"/>
        <v>1.0679040750828606</v>
      </c>
      <c r="GF46">
        <f t="shared" si="68"/>
        <v>1.3099776545507165</v>
      </c>
      <c r="GG46">
        <f t="shared" si="69"/>
        <v>1.5518431004447879</v>
      </c>
      <c r="GH46">
        <f t="shared" si="70"/>
        <v>70.903378212105508</v>
      </c>
      <c r="GI46">
        <f t="shared" si="71"/>
        <v>70.111972437553831</v>
      </c>
      <c r="GJ46">
        <f t="shared" si="72"/>
        <v>63.100775193798441</v>
      </c>
      <c r="GK46">
        <f t="shared" si="73"/>
        <v>6.6989368105831506</v>
      </c>
      <c r="GL46">
        <f t="shared" si="74"/>
        <v>11.57211559681909</v>
      </c>
      <c r="GM46">
        <f t="shared" si="31"/>
        <v>88.427884403180911</v>
      </c>
      <c r="GN46">
        <f t="shared" si="75"/>
        <v>29.223627872804332</v>
      </c>
      <c r="GO46">
        <f t="shared" si="76"/>
        <v>11.538461538461538</v>
      </c>
      <c r="GP46">
        <f t="shared" si="77"/>
        <v>98.179953130344956</v>
      </c>
      <c r="GQ46">
        <f t="shared" si="78"/>
        <v>1.0550709790891282</v>
      </c>
      <c r="GR46">
        <v>42.060307151917371</v>
      </c>
      <c r="GS46">
        <f t="shared" si="79"/>
        <v>104.35208756800134</v>
      </c>
      <c r="GT46" s="23">
        <f t="shared" si="80"/>
        <v>252.19752655571793</v>
      </c>
      <c r="GU46">
        <v>35.5</v>
      </c>
      <c r="GV46">
        <v>43.3</v>
      </c>
      <c r="GW46">
        <v>6.3000000000000003E-4</v>
      </c>
      <c r="GX46">
        <v>78.800629999999998</v>
      </c>
      <c r="GY46">
        <v>4.956E-2</v>
      </c>
      <c r="GZ46">
        <v>44.8</v>
      </c>
      <c r="HA46">
        <v>80.400000000000006</v>
      </c>
      <c r="HB46">
        <v>1.5489999999999999</v>
      </c>
      <c r="HC46">
        <v>0.159</v>
      </c>
      <c r="HD46">
        <v>126.90799999999999</v>
      </c>
      <c r="HE46">
        <v>5.91</v>
      </c>
      <c r="HF46">
        <v>62.4</v>
      </c>
      <c r="HG46">
        <v>105.3</v>
      </c>
      <c r="HH46">
        <v>28.5</v>
      </c>
      <c r="HI46">
        <v>0.121</v>
      </c>
      <c r="HJ46">
        <v>196.321</v>
      </c>
      <c r="HK46">
        <v>49.2</v>
      </c>
      <c r="HL46">
        <v>57.3</v>
      </c>
      <c r="HM46">
        <v>119.6</v>
      </c>
      <c r="HN46">
        <v>148.60375684070402</v>
      </c>
      <c r="HO46">
        <v>13.1</v>
      </c>
      <c r="HP46">
        <v>277.5</v>
      </c>
      <c r="HQ46">
        <v>-4.4000000000000057</v>
      </c>
      <c r="HR46">
        <v>23.100000000000009</v>
      </c>
      <c r="HS46">
        <v>18.700000000000003</v>
      </c>
      <c r="HT46">
        <v>150.59200000000001</v>
      </c>
      <c r="HU46">
        <v>54.267387387387387</v>
      </c>
      <c r="HV46">
        <v>0.78391564726829532</v>
      </c>
      <c r="HW46">
        <v>0.27936161810159682</v>
      </c>
      <c r="HX46">
        <v>0</v>
      </c>
      <c r="HY46">
        <v>1.0632772653698921</v>
      </c>
      <c r="HZ46">
        <v>3.0461674072265626E-3</v>
      </c>
      <c r="IA46">
        <v>0.65254684448242184</v>
      </c>
      <c r="IB46">
        <v>0.21707821118396953</v>
      </c>
      <c r="IC46">
        <v>5.0922361612319944E-2</v>
      </c>
      <c r="ID46">
        <v>5.2270209789276123E-3</v>
      </c>
      <c r="IE46">
        <v>0.92577443825763928</v>
      </c>
      <c r="IF46">
        <v>0.1452751660823822</v>
      </c>
      <c r="IG46">
        <v>0.96945529747009274</v>
      </c>
      <c r="IH46">
        <v>0.22984245640039444</v>
      </c>
      <c r="II46">
        <v>0.40854683518409729</v>
      </c>
      <c r="IJ46">
        <v>1.7345321774482727E-3</v>
      </c>
      <c r="IK46">
        <v>1.6095791212320327</v>
      </c>
      <c r="IL46">
        <v>0.55084903478622438</v>
      </c>
      <c r="IM46">
        <v>0.17367598682641983</v>
      </c>
      <c r="IN46">
        <v>0.80328664684295648</v>
      </c>
      <c r="IO46">
        <v>1.885599644003209</v>
      </c>
      <c r="IP46">
        <v>7.876162523031234E-2</v>
      </c>
      <c r="IQ46">
        <v>2.6888862908461655</v>
      </c>
      <c r="IR46">
        <v>0.10169780969619746</v>
      </c>
      <c r="IS46">
        <v>4.3402224357549701E-2</v>
      </c>
      <c r="IT46">
        <v>0.14510003405374716</v>
      </c>
      <c r="IU46">
        <v>70.088067421491516</v>
      </c>
      <c r="IV46">
        <v>6.1925269099717004E-2</v>
      </c>
      <c r="IW46">
        <v>1.7631118525885263</v>
      </c>
      <c r="IX46">
        <v>65.570338864485521</v>
      </c>
      <c r="IY46">
        <f t="shared" si="81"/>
        <v>1.6256090254762734</v>
      </c>
      <c r="IZ46">
        <f t="shared" si="82"/>
        <v>60.456592419336211</v>
      </c>
      <c r="JA46">
        <f t="shared" si="83"/>
        <v>1.0793071696141328</v>
      </c>
      <c r="JB46">
        <f t="shared" si="84"/>
        <v>40.139561620305095</v>
      </c>
      <c r="JC46">
        <f t="shared" si="85"/>
        <v>0.54630185586214064</v>
      </c>
      <c r="JD46">
        <f t="shared" si="86"/>
        <v>86.211780461786446</v>
      </c>
      <c r="JE46">
        <f t="shared" si="44"/>
        <v>103.20257905464405</v>
      </c>
    </row>
    <row r="47" spans="1:265" x14ac:dyDescent="0.2">
      <c r="A47" s="6">
        <v>2016</v>
      </c>
      <c r="B47">
        <v>211</v>
      </c>
      <c r="C47">
        <v>2</v>
      </c>
      <c r="D47" t="s">
        <v>116</v>
      </c>
      <c r="E47">
        <v>2003</v>
      </c>
      <c r="F47" t="s">
        <v>121</v>
      </c>
      <c r="G47">
        <v>1</v>
      </c>
      <c r="H47">
        <v>32</v>
      </c>
      <c r="I47">
        <v>261.2</v>
      </c>
      <c r="J47">
        <v>0</v>
      </c>
      <c r="K47">
        <v>0</v>
      </c>
      <c r="L47">
        <v>12.4</v>
      </c>
      <c r="M47">
        <v>12.1</v>
      </c>
      <c r="N47" s="2">
        <v>9.6</v>
      </c>
      <c r="O47">
        <f t="shared" si="45"/>
        <v>0.30000000000000071</v>
      </c>
      <c r="P47" s="2">
        <f t="shared" si="45"/>
        <v>2.5</v>
      </c>
      <c r="Q47" s="2">
        <f t="shared" si="46"/>
        <v>2.8000000000000007</v>
      </c>
      <c r="R47" s="2"/>
      <c r="S47">
        <v>5.3280000000000003</v>
      </c>
      <c r="T47">
        <v>4.3339999999999996</v>
      </c>
      <c r="U47">
        <v>4.266</v>
      </c>
      <c r="V47">
        <v>3.972</v>
      </c>
      <c r="W47">
        <v>3.5420000000000003</v>
      </c>
      <c r="X47">
        <v>5.774</v>
      </c>
      <c r="Y47">
        <v>16.399999999999999</v>
      </c>
      <c r="Z47">
        <v>40.6</v>
      </c>
      <c r="AA47">
        <v>664.4</v>
      </c>
      <c r="AB47">
        <v>1</v>
      </c>
      <c r="AC47">
        <v>60</v>
      </c>
      <c r="AD47">
        <v>49.8</v>
      </c>
      <c r="AE47">
        <v>52.9</v>
      </c>
      <c r="AF47">
        <v>52.6</v>
      </c>
      <c r="AG47">
        <v>43.1</v>
      </c>
      <c r="AH47">
        <v>194.76893617988165</v>
      </c>
      <c r="AI47">
        <v>12235.774108692525</v>
      </c>
      <c r="AJ47">
        <v>262.89778455398834</v>
      </c>
      <c r="AK47">
        <v>0</v>
      </c>
      <c r="AL47">
        <v>568.6</v>
      </c>
      <c r="AM47">
        <v>568.6</v>
      </c>
      <c r="AN47">
        <v>13974.892731387798</v>
      </c>
      <c r="AO47">
        <f>AN47/AN$69</f>
        <v>0.86084956899894349</v>
      </c>
      <c r="AP47">
        <v>3402.9038112522685</v>
      </c>
      <c r="AQ47">
        <v>4474.6845392057385</v>
      </c>
      <c r="AR47">
        <v>1.7344984780713666</v>
      </c>
      <c r="AS47">
        <v>7879.3228489360799</v>
      </c>
      <c r="AT47">
        <v>19.648615571902198</v>
      </c>
      <c r="AU47">
        <v>3422.120081879717</v>
      </c>
      <c r="AV47">
        <v>6153.537027967197</v>
      </c>
      <c r="AW47">
        <v>115.06486330357029</v>
      </c>
      <c r="AX47">
        <v>11.694859912845821</v>
      </c>
      <c r="AY47">
        <v>9702.4168330633311</v>
      </c>
      <c r="AZ47">
        <v>886.92561755139445</v>
      </c>
      <c r="BA47">
        <v>4846.0623237035952</v>
      </c>
      <c r="BB47">
        <v>7895.7394756894782</v>
      </c>
      <c r="BC47">
        <v>2816.5648436560036</v>
      </c>
      <c r="BD47">
        <v>1.0861863828990816</v>
      </c>
      <c r="BE47">
        <v>15559.452829431975</v>
      </c>
      <c r="BF47">
        <v>165.73581673884101</v>
      </c>
      <c r="BG47">
        <v>418.35971402633174</v>
      </c>
      <c r="BH47">
        <f t="shared" si="47"/>
        <v>307.20519921983583</v>
      </c>
      <c r="BI47">
        <v>1.746933693404406</v>
      </c>
      <c r="BJ47">
        <v>101.71016013027702</v>
      </c>
      <c r="BK47">
        <v>152.62295352376896</v>
      </c>
      <c r="BL47">
        <v>124.44303198016294</v>
      </c>
      <c r="BM47">
        <v>1.3149606299212597</v>
      </c>
      <c r="BN47">
        <v>1.7981651376146788</v>
      </c>
      <c r="BO47">
        <v>1.6293103448275861</v>
      </c>
      <c r="BP47">
        <v>43.18776976769967</v>
      </c>
      <c r="BQ47">
        <v>35.270800469198718</v>
      </c>
      <c r="BR47">
        <v>31.145454643089199</v>
      </c>
      <c r="BS47">
        <v>56.790216938628689</v>
      </c>
      <c r="BT47">
        <v>63.422723779476598</v>
      </c>
      <c r="BU47">
        <v>50.745611444343609</v>
      </c>
      <c r="BV47">
        <v>4273.7256527144636</v>
      </c>
      <c r="BW47">
        <v>5301.6861790302528</v>
      </c>
      <c r="BX47">
        <v>10538.618939079985</v>
      </c>
      <c r="BY47">
        <v>12099.47422630978</v>
      </c>
      <c r="BZ47">
        <v>963.20710733526744</v>
      </c>
      <c r="CA47">
        <v>23286.948300870288</v>
      </c>
      <c r="CB47">
        <v>1.240530303030303</v>
      </c>
      <c r="CC47">
        <v>18.352450469238789</v>
      </c>
      <c r="CD47">
        <v>22.766770941953421</v>
      </c>
      <c r="CE47">
        <v>-851.60557083474669</v>
      </c>
      <c r="CF47">
        <v>851.8508489369442</v>
      </c>
      <c r="CG47">
        <v>-962.9618292330706</v>
      </c>
      <c r="CH47">
        <f t="shared" si="48"/>
        <v>572.33667098913156</v>
      </c>
      <c r="CI47">
        <f t="shared" si="49"/>
        <v>2594.0532966592255</v>
      </c>
      <c r="CJ47">
        <f t="shared" si="50"/>
        <v>3166.389967648357</v>
      </c>
      <c r="CK47">
        <v>13584.531467806957</v>
      </c>
      <c r="CL47">
        <v>58.335387240496736</v>
      </c>
      <c r="CM47">
        <v>1.9734659194946289</v>
      </c>
      <c r="CN47">
        <v>0.72397392988204956</v>
      </c>
      <c r="CO47">
        <v>6.4602723119999999</v>
      </c>
      <c r="CP47">
        <v>1.2648644018305162</v>
      </c>
      <c r="CQ47">
        <v>4.6308712959289551</v>
      </c>
      <c r="CR47">
        <v>1.7592650651931763</v>
      </c>
      <c r="CS47">
        <v>0.36306105269832017</v>
      </c>
      <c r="CT47">
        <v>3.1929082870483398</v>
      </c>
      <c r="CU47">
        <v>3.1929082870483398</v>
      </c>
      <c r="CV47">
        <v>0.89248465200464211</v>
      </c>
      <c r="CW47">
        <v>2.1096668243408203</v>
      </c>
      <c r="CX47">
        <v>2.0815372467041016</v>
      </c>
      <c r="CY47">
        <v>0.31331279873847961</v>
      </c>
      <c r="CZ47">
        <v>1.2827458381652832</v>
      </c>
      <c r="DA47">
        <v>1.2827458381652832</v>
      </c>
      <c r="DB47">
        <v>1.0395883306040181</v>
      </c>
      <c r="DC47">
        <v>1.1494171619415283</v>
      </c>
      <c r="DD47">
        <v>0.38399091362953186</v>
      </c>
      <c r="DE47">
        <v>0.70943975670637993</v>
      </c>
      <c r="DF47">
        <v>1.2865797281265259</v>
      </c>
      <c r="DG47">
        <v>0.54860717058181763</v>
      </c>
      <c r="DH47">
        <v>0.98954372290423753</v>
      </c>
      <c r="DI47">
        <v>67.155146988247353</v>
      </c>
      <c r="DJ47">
        <v>32.395549508312264</v>
      </c>
      <c r="DK47">
        <v>0.11205332493090588</v>
      </c>
      <c r="DL47">
        <v>99.662749821490536</v>
      </c>
      <c r="DM47">
        <v>0.90990209856664583</v>
      </c>
      <c r="DN47">
        <v>60.204163089469979</v>
      </c>
      <c r="DO47">
        <v>22.34109631191863</v>
      </c>
      <c r="DP47">
        <v>3.6739155559005399</v>
      </c>
      <c r="DQ47">
        <v>0.37340615131594845</v>
      </c>
      <c r="DR47">
        <v>86.592581108605089</v>
      </c>
      <c r="DS47">
        <v>18.711175510061711</v>
      </c>
      <c r="DT47">
        <v>100.87259226638461</v>
      </c>
      <c r="DU47">
        <v>24.738362332381662</v>
      </c>
      <c r="DV47">
        <v>36.129368311223907</v>
      </c>
      <c r="DW47">
        <v>1.3933010621355997E-2</v>
      </c>
      <c r="DX47">
        <v>161.75425592061154</v>
      </c>
      <c r="DY47">
        <v>-1.1881971557168589</v>
      </c>
      <c r="DZ47">
        <v>5.3686910580004605</v>
      </c>
      <c r="EA47">
        <f t="shared" si="51"/>
        <v>2.4836602439648403</v>
      </c>
      <c r="EB47">
        <v>-0.63190762716157944</v>
      </c>
      <c r="EC47">
        <v>2.9048877983510453</v>
      </c>
      <c r="ED47">
        <v>-0.91404119967214859</v>
      </c>
      <c r="EE47">
        <v>0.17123328717593087</v>
      </c>
      <c r="EF47">
        <v>0.48239860920834149</v>
      </c>
      <c r="EG47">
        <v>0.37108889427990743</v>
      </c>
      <c r="EH47">
        <v>0.24524364623298792</v>
      </c>
      <c r="EI47">
        <v>67.38239423308238</v>
      </c>
      <c r="EJ47">
        <v>69.525774978299182</v>
      </c>
      <c r="EK47">
        <v>62.361631038562933</v>
      </c>
      <c r="EL47">
        <v>32.505173263167109</v>
      </c>
      <c r="EM47">
        <v>25.800242960650699</v>
      </c>
      <c r="EN47">
        <v>15.293793780933449</v>
      </c>
      <c r="EO47">
        <v>49.122936106597649</v>
      </c>
      <c r="EP47">
        <v>20.357993196628886</v>
      </c>
      <c r="EQ47">
        <v>74.76515256162152</v>
      </c>
      <c r="ER47">
        <v>155.66938260559544</v>
      </c>
      <c r="ES47">
        <v>5.2842232583949817</v>
      </c>
      <c r="ET47">
        <v>230.43453516721695</v>
      </c>
      <c r="EU47">
        <v>0.41442948671577118</v>
      </c>
      <c r="EV47">
        <v>21.31752346537429</v>
      </c>
      <c r="EW47">
        <v>8.834610307806475</v>
      </c>
      <c r="EX47">
        <f t="shared" si="52"/>
        <v>2.2931559518890849</v>
      </c>
      <c r="EY47">
        <v>11.08122698287233</v>
      </c>
      <c r="EZ47">
        <v>1.9831031152897438</v>
      </c>
      <c r="FA47">
        <f t="shared" si="53"/>
        <v>5.5878218825012</v>
      </c>
      <c r="FB47">
        <v>13.064330098162074</v>
      </c>
      <c r="FC47">
        <v>84.820476056642718</v>
      </c>
      <c r="FD47">
        <v>15.179523943357282</v>
      </c>
      <c r="FE47">
        <f t="shared" si="54"/>
        <v>50.845802037144765</v>
      </c>
      <c r="FF47">
        <f t="shared" si="55"/>
        <v>51.749656159786966</v>
      </c>
      <c r="FG47">
        <f t="shared" si="56"/>
        <v>4.3803691357527761</v>
      </c>
      <c r="FH47">
        <f t="shared" si="57"/>
        <v>40.668429176914636</v>
      </c>
      <c r="FI47">
        <f t="shared" si="58"/>
        <v>-2.3972660204630323</v>
      </c>
      <c r="FJ47">
        <f t="shared" si="59"/>
        <v>-2.3972660204630323</v>
      </c>
      <c r="FK47">
        <f t="shared" si="60"/>
        <v>-40.668429176914636</v>
      </c>
      <c r="FL47">
        <f t="shared" si="61"/>
        <v>-67.55085876117387</v>
      </c>
      <c r="FM47">
        <f t="shared" si="62"/>
        <v>-10.730297148328068</v>
      </c>
      <c r="FN47">
        <f t="shared" si="89"/>
        <v>-120.88458749220293</v>
      </c>
      <c r="FO47">
        <v>143.84195405861186</v>
      </c>
      <c r="FP47">
        <v>62.422047092130363</v>
      </c>
      <c r="FQ47">
        <v>0.79848349662206974</v>
      </c>
      <c r="FR47">
        <v>0.60850957023227226</v>
      </c>
      <c r="FS47">
        <v>0.84415146278843189</v>
      </c>
      <c r="FT47">
        <v>1.5840833369524094</v>
      </c>
      <c r="FU47">
        <v>1.4666731562890205</v>
      </c>
      <c r="FV47">
        <v>1.2315187219720167</v>
      </c>
      <c r="FW47">
        <v>51.958178761695429</v>
      </c>
      <c r="FX47">
        <v>67.554710274930159</v>
      </c>
      <c r="FY47">
        <v>24.896226764177321</v>
      </c>
      <c r="FZ47">
        <v>52.507208685233245</v>
      </c>
      <c r="GA47">
        <v>55.743013595503022</v>
      </c>
      <c r="GB47">
        <f t="shared" si="87"/>
        <v>156.57216000000003</v>
      </c>
      <c r="GC47">
        <f t="shared" si="65"/>
        <v>124.65956477064221</v>
      </c>
      <c r="GD47">
        <f t="shared" si="66"/>
        <v>81.963452689655171</v>
      </c>
      <c r="GE47">
        <f t="shared" si="88"/>
        <v>1.2604194254550929</v>
      </c>
      <c r="GF47">
        <f t="shared" si="68"/>
        <v>1.4112555810939986</v>
      </c>
      <c r="GG47">
        <f t="shared" si="69"/>
        <v>2.5395919503117983</v>
      </c>
      <c r="GH47">
        <f t="shared" si="70"/>
        <v>63.522239688126355</v>
      </c>
      <c r="GI47">
        <f t="shared" si="71"/>
        <v>85.580975316074657</v>
      </c>
      <c r="GJ47">
        <f t="shared" si="72"/>
        <v>85.580975316074657</v>
      </c>
      <c r="GK47">
        <f t="shared" si="73"/>
        <v>18.406080932317607</v>
      </c>
      <c r="GL47">
        <f t="shared" si="74"/>
        <v>8.8764807581613123</v>
      </c>
      <c r="GM47">
        <f t="shared" si="31"/>
        <v>91.123519241838693</v>
      </c>
      <c r="GN47">
        <f t="shared" si="75"/>
        <v>51.3019988850156</v>
      </c>
      <c r="GO47">
        <f t="shared" si="76"/>
        <v>22.580645161290327</v>
      </c>
      <c r="GP47">
        <f t="shared" si="77"/>
        <v>92.402212722234793</v>
      </c>
      <c r="GQ47">
        <f t="shared" si="78"/>
        <v>1.0287357178645382</v>
      </c>
      <c r="GR47">
        <v>44.662505950675374</v>
      </c>
      <c r="GS47">
        <f t="shared" si="79"/>
        <v>97.024168330633316</v>
      </c>
      <c r="GT47" s="23">
        <f t="shared" si="80"/>
        <v>232.8694830087029</v>
      </c>
      <c r="GU47">
        <v>38.1</v>
      </c>
      <c r="GV47">
        <v>50.1</v>
      </c>
      <c r="GW47">
        <v>1.942E-2</v>
      </c>
      <c r="GX47">
        <v>88.21942</v>
      </c>
      <c r="GY47">
        <v>0.24275000000000002</v>
      </c>
      <c r="GZ47">
        <v>43.6</v>
      </c>
      <c r="HA47">
        <v>78.400000000000006</v>
      </c>
      <c r="HB47">
        <v>1.466</v>
      </c>
      <c r="HC47">
        <v>0.14899999999999999</v>
      </c>
      <c r="HD47">
        <v>123.61500000000001</v>
      </c>
      <c r="HE47">
        <v>11.3</v>
      </c>
      <c r="HF47">
        <v>58</v>
      </c>
      <c r="HG47">
        <v>94.5</v>
      </c>
      <c r="HH47">
        <v>33.71</v>
      </c>
      <c r="HI47">
        <v>1.3000000000000001E-2</v>
      </c>
      <c r="HJ47">
        <v>186.22300000000001</v>
      </c>
      <c r="HK47">
        <v>52.8</v>
      </c>
      <c r="HL47">
        <v>65.5</v>
      </c>
      <c r="HM47">
        <v>130.19999999999999</v>
      </c>
      <c r="HN47">
        <v>149.48368029739774</v>
      </c>
      <c r="HO47">
        <v>11.9</v>
      </c>
      <c r="HP47">
        <v>287.7</v>
      </c>
      <c r="HQ47">
        <v>-9.1999999999999957</v>
      </c>
      <c r="HR47">
        <v>12.900000000000006</v>
      </c>
      <c r="HS47">
        <v>3.7000000000000028</v>
      </c>
      <c r="HT47">
        <v>164.08499999999998</v>
      </c>
      <c r="HU47">
        <v>57.033368091762249</v>
      </c>
      <c r="HV47">
        <v>0.75189051532745366</v>
      </c>
      <c r="HW47">
        <v>0.36271093887090683</v>
      </c>
      <c r="HX47">
        <v>1.2545848829904E-3</v>
      </c>
      <c r="HY47">
        <v>1.1158560390813508</v>
      </c>
      <c r="HZ47">
        <v>1.1241440070867539E-2</v>
      </c>
      <c r="IA47">
        <v>0.76703956842422494</v>
      </c>
      <c r="IB47">
        <v>0.28463986531548302</v>
      </c>
      <c r="IC47">
        <v>4.680803548812866E-2</v>
      </c>
      <c r="ID47">
        <v>4.7574333477020262E-3</v>
      </c>
      <c r="IE47">
        <v>1.1032449025755384</v>
      </c>
      <c r="IF47">
        <v>0.23839235115051269</v>
      </c>
      <c r="IG47">
        <v>1.2072916030883789</v>
      </c>
      <c r="IH47">
        <v>0.29608059480786325</v>
      </c>
      <c r="II47">
        <v>0.43241362204551698</v>
      </c>
      <c r="IJ47">
        <v>1.6675695896148683E-4</v>
      </c>
      <c r="IK47">
        <v>1.9359525769007206</v>
      </c>
      <c r="IL47">
        <v>0.60689226150512698</v>
      </c>
      <c r="IM47">
        <v>0.25151404842734337</v>
      </c>
      <c r="IN47">
        <v>0.92369056323170662</v>
      </c>
      <c r="IO47">
        <v>1.9232267275637851</v>
      </c>
      <c r="IP47">
        <v>6.5284253299236289E-2</v>
      </c>
      <c r="IQ47">
        <v>2.8469172907954912</v>
      </c>
      <c r="IR47">
        <v>0.16014730691909795</v>
      </c>
      <c r="IS47">
        <v>3.3125816888139648E-2</v>
      </c>
      <c r="IT47">
        <v>0.1932731238072376</v>
      </c>
      <c r="IU47">
        <v>82.860619088881734</v>
      </c>
      <c r="IV47">
        <v>3.9977756927698942E-2</v>
      </c>
      <c r="IW47">
        <v>1.7436723882199527</v>
      </c>
      <c r="IX47">
        <v>61.247736063759419</v>
      </c>
      <c r="IY47">
        <f t="shared" si="81"/>
        <v>1.7310612517141404</v>
      </c>
      <c r="IZ47">
        <f t="shared" si="82"/>
        <v>60.804760900884617</v>
      </c>
      <c r="JA47">
        <f t="shared" si="83"/>
        <v>0.91096471389477052</v>
      </c>
      <c r="JB47">
        <f t="shared" si="84"/>
        <v>31.998285192199138</v>
      </c>
      <c r="JC47">
        <f t="shared" si="85"/>
        <v>0.82009653781936986</v>
      </c>
      <c r="JD47">
        <f t="shared" si="86"/>
        <v>90.008173602440152</v>
      </c>
      <c r="JE47">
        <f t="shared" si="44"/>
        <v>101.05667661304282</v>
      </c>
    </row>
    <row r="48" spans="1:265" x14ac:dyDescent="0.2">
      <c r="A48" s="6">
        <v>2016</v>
      </c>
      <c r="B48">
        <v>212</v>
      </c>
      <c r="C48">
        <v>2</v>
      </c>
      <c r="D48">
        <v>3335</v>
      </c>
      <c r="E48">
        <v>1995</v>
      </c>
      <c r="F48" t="s">
        <v>121</v>
      </c>
      <c r="G48">
        <v>1</v>
      </c>
      <c r="H48">
        <v>31.5</v>
      </c>
      <c r="I48">
        <v>289.8</v>
      </c>
      <c r="J48">
        <v>0</v>
      </c>
      <c r="K48">
        <v>0</v>
      </c>
      <c r="L48">
        <v>12.3</v>
      </c>
      <c r="M48">
        <v>12</v>
      </c>
      <c r="N48" s="2">
        <v>8.9</v>
      </c>
      <c r="O48">
        <f t="shared" si="45"/>
        <v>0.30000000000000071</v>
      </c>
      <c r="P48" s="2">
        <f t="shared" si="45"/>
        <v>3.0999999999999996</v>
      </c>
      <c r="Q48" s="2">
        <f t="shared" si="46"/>
        <v>3.4000000000000004</v>
      </c>
      <c r="R48" s="2"/>
      <c r="S48">
        <v>5.4719999999999995</v>
      </c>
      <c r="T48">
        <v>4.6779999999999999</v>
      </c>
      <c r="U48">
        <v>3.8939999999999997</v>
      </c>
      <c r="V48">
        <v>4.1560000000000006</v>
      </c>
      <c r="W48">
        <v>2.9820000000000002</v>
      </c>
      <c r="X48">
        <v>4.8860000000000001</v>
      </c>
      <c r="Y48">
        <v>16.8</v>
      </c>
      <c r="Z48">
        <v>47</v>
      </c>
      <c r="AA48">
        <v>790.8</v>
      </c>
      <c r="AB48">
        <v>-2</v>
      </c>
      <c r="AC48">
        <v>61</v>
      </c>
      <c r="AD48">
        <v>50.5</v>
      </c>
      <c r="AE48">
        <v>51.3</v>
      </c>
      <c r="AF48">
        <v>50.5</v>
      </c>
      <c r="AG48">
        <v>33.4</v>
      </c>
      <c r="AH48">
        <v>203.95253345197315</v>
      </c>
      <c r="AI48">
        <v>12812.706056519857</v>
      </c>
      <c r="AJ48">
        <v>297.61887040997112</v>
      </c>
      <c r="AK48">
        <v>0</v>
      </c>
      <c r="AL48">
        <v>517.70000000000005</v>
      </c>
      <c r="AM48">
        <v>517.70000000000005</v>
      </c>
      <c r="AN48">
        <v>14404.338886936048</v>
      </c>
      <c r="AO48">
        <f>AN48/AN$66</f>
        <v>1.169525869849974</v>
      </c>
      <c r="AP48">
        <v>3083.0982714597012</v>
      </c>
      <c r="AQ48">
        <v>3935.3368180420575</v>
      </c>
      <c r="AR48">
        <v>0.6174551822787856</v>
      </c>
      <c r="AS48">
        <v>7019.0525446840365</v>
      </c>
      <c r="AT48">
        <v>23.673849979278906</v>
      </c>
      <c r="AU48">
        <v>3158.2957902757917</v>
      </c>
      <c r="AV48">
        <v>5948.9592663395852</v>
      </c>
      <c r="AW48">
        <v>60.659331844979477</v>
      </c>
      <c r="AX48">
        <v>10.026335842145368</v>
      </c>
      <c r="AY48">
        <v>9177.9407243025016</v>
      </c>
      <c r="AZ48">
        <v>872.42384175662232</v>
      </c>
      <c r="BA48">
        <v>5074.9120231514316</v>
      </c>
      <c r="BB48">
        <v>8033.8140158885117</v>
      </c>
      <c r="BC48">
        <v>3048.459263733871</v>
      </c>
      <c r="BD48">
        <v>7.1119009320980275</v>
      </c>
      <c r="BE48">
        <v>16164.297203705912</v>
      </c>
      <c r="BF48">
        <v>196.26256178349684</v>
      </c>
      <c r="BG48">
        <v>499.02546281452931</v>
      </c>
      <c r="BH48">
        <f t="shared" si="47"/>
        <v>365.80978636087502</v>
      </c>
      <c r="BI48">
        <v>6.8361380741900408</v>
      </c>
      <c r="BJ48">
        <v>136.90115949111714</v>
      </c>
      <c r="BK48">
        <v>183.05658620886615</v>
      </c>
      <c r="BL48">
        <v>148.9181963963519</v>
      </c>
      <c r="BM48">
        <v>1.2764227642276422</v>
      </c>
      <c r="BN48">
        <v>1.8835978835978833</v>
      </c>
      <c r="BO48">
        <v>1.5830449826989619</v>
      </c>
      <c r="BP48">
        <v>43.924707100172981</v>
      </c>
      <c r="BQ48">
        <v>34.411812901698745</v>
      </c>
      <c r="BR48">
        <v>31.395809908691426</v>
      </c>
      <c r="BS48">
        <v>56.066496054692337</v>
      </c>
      <c r="BT48">
        <v>64.818017952406095</v>
      </c>
      <c r="BU48">
        <v>49.700979353724314</v>
      </c>
      <c r="BV48">
        <v>4241.3489432242031</v>
      </c>
      <c r="BW48">
        <v>5236.9327600497309</v>
      </c>
      <c r="BX48">
        <v>10919.045275590552</v>
      </c>
      <c r="BY48">
        <v>12471.289079598308</v>
      </c>
      <c r="BZ48">
        <v>1440.7635723166184</v>
      </c>
      <c r="CA48">
        <v>24112.554392871949</v>
      </c>
      <c r="CB48">
        <v>1.2347328244274807</v>
      </c>
      <c r="CC48">
        <v>17.589795233299764</v>
      </c>
      <c r="CD48">
        <v>21.718697549513255</v>
      </c>
      <c r="CE48">
        <v>-1083.0531529484115</v>
      </c>
      <c r="CF48">
        <v>712.0265062898543</v>
      </c>
      <c r="CG48">
        <v>-1811.7902189751749</v>
      </c>
      <c r="CH48">
        <f t="shared" si="48"/>
        <v>833.5630799272285</v>
      </c>
      <c r="CI48">
        <f t="shared" si="49"/>
        <v>2796.8812558387808</v>
      </c>
      <c r="CJ48">
        <f t="shared" si="50"/>
        <v>3630.4443357660093</v>
      </c>
      <c r="CK48">
        <v>14934.613668569447</v>
      </c>
      <c r="CL48">
        <v>61.937086487130344</v>
      </c>
      <c r="CM48">
        <v>2.3604404926300049</v>
      </c>
      <c r="CN48">
        <v>0.65756887197494507</v>
      </c>
      <c r="CO48">
        <v>7.0073537830000001</v>
      </c>
      <c r="CP48">
        <v>1.406108824384658</v>
      </c>
      <c r="CQ48">
        <v>4.5095939636230469</v>
      </c>
      <c r="CR48">
        <v>1.6563507318496704</v>
      </c>
      <c r="CS48">
        <v>0.35237758538050878</v>
      </c>
      <c r="CT48">
        <v>3.3865346908569336</v>
      </c>
      <c r="CU48">
        <v>3.3865346908569336</v>
      </c>
      <c r="CV48">
        <v>0.82446652669623599</v>
      </c>
      <c r="CW48">
        <v>2.266080379486084</v>
      </c>
      <c r="CX48">
        <v>1.8584920167922974</v>
      </c>
      <c r="CY48">
        <v>0.32708939909934998</v>
      </c>
      <c r="CZ48">
        <v>1.4596366882324219</v>
      </c>
      <c r="DA48">
        <v>1.4596366882324219</v>
      </c>
      <c r="DB48">
        <v>1.0219734546545745</v>
      </c>
      <c r="DC48">
        <v>0.91974705457687378</v>
      </c>
      <c r="DD48">
        <v>0.38697266578674316</v>
      </c>
      <c r="DE48">
        <v>0.6038338790300426</v>
      </c>
      <c r="DF48">
        <v>1.398928165435791</v>
      </c>
      <c r="DG48">
        <v>0.46209624409675598</v>
      </c>
      <c r="DH48">
        <v>0.99697969054298541</v>
      </c>
      <c r="DI48">
        <v>72.774700027110541</v>
      </c>
      <c r="DJ48">
        <v>25.877549922813856</v>
      </c>
      <c r="DK48">
        <v>4.326726907374203E-2</v>
      </c>
      <c r="DL48">
        <v>98.695517218998134</v>
      </c>
      <c r="DM48">
        <v>1.0675945096227375</v>
      </c>
      <c r="DN48">
        <v>52.312455436210406</v>
      </c>
      <c r="DO48">
        <v>20.962799017997458</v>
      </c>
      <c r="DP48">
        <v>2.0542493161722573</v>
      </c>
      <c r="DQ48">
        <v>0.33954534151607557</v>
      </c>
      <c r="DR48">
        <v>75.6690491118962</v>
      </c>
      <c r="DS48">
        <v>19.769825504005542</v>
      </c>
      <c r="DT48">
        <v>94.316834809501813</v>
      </c>
      <c r="DU48">
        <v>26.277753989329092</v>
      </c>
      <c r="DV48">
        <v>44.496429839279543</v>
      </c>
      <c r="DW48">
        <v>0.10380791523564639</v>
      </c>
      <c r="DX48">
        <v>165.19482655334608</v>
      </c>
      <c r="DY48">
        <v>-2.0933152824638124</v>
      </c>
      <c r="DZ48">
        <v>6.3946983886749909</v>
      </c>
      <c r="EA48">
        <f t="shared" si="51"/>
        <v>2.6599723733739178</v>
      </c>
      <c r="EB48">
        <v>-1.8602040537181941</v>
      </c>
      <c r="EC48">
        <v>3.0003128123779574</v>
      </c>
      <c r="ED48">
        <v>-0.4467955368014907</v>
      </c>
      <c r="EE48">
        <v>0.37963964080940243</v>
      </c>
      <c r="EF48">
        <v>0.35558442581245636</v>
      </c>
      <c r="EG48">
        <v>0.40072290323973436</v>
      </c>
      <c r="EH48">
        <v>0.27861149117656542</v>
      </c>
      <c r="EI48">
        <v>73.736581029945668</v>
      </c>
      <c r="EJ48">
        <v>69.133226927238042</v>
      </c>
      <c r="EK48">
        <v>57.094302998068912</v>
      </c>
      <c r="EL48">
        <v>26.219579826906898</v>
      </c>
      <c r="EM48">
        <v>27.703267404614213</v>
      </c>
      <c r="EN48">
        <v>15.907128895978632</v>
      </c>
      <c r="EO48">
        <v>39.009681979631971</v>
      </c>
      <c r="EP48">
        <v>20.265498307023709</v>
      </c>
      <c r="EQ48">
        <v>65.932894640645031</v>
      </c>
      <c r="ER48">
        <v>174.46437552741875</v>
      </c>
      <c r="ES48">
        <v>6.6577143539893413</v>
      </c>
      <c r="ET48">
        <v>240.39727016806378</v>
      </c>
      <c r="EU48">
        <v>0.51949919298508718</v>
      </c>
      <c r="EV48">
        <v>16.227173441844815</v>
      </c>
      <c r="EW48">
        <v>8.4300035074674202</v>
      </c>
      <c r="EX48">
        <f t="shared" si="52"/>
        <v>2.7694633759089182</v>
      </c>
      <c r="EY48">
        <v>13.302773456578436</v>
      </c>
      <c r="EZ48">
        <v>0.69730071097374946</v>
      </c>
      <c r="FA48">
        <f t="shared" si="53"/>
        <v>19.077527452971765</v>
      </c>
      <c r="FB48">
        <v>14.000074167552185</v>
      </c>
      <c r="FC48">
        <v>95.019307022030816</v>
      </c>
      <c r="FD48">
        <v>4.9806929779691842</v>
      </c>
      <c r="FE48">
        <f t="shared" si="54"/>
        <v>54.661694158185867</v>
      </c>
      <c r="FF48">
        <f t="shared" si="55"/>
        <v>55.307152829869842</v>
      </c>
      <c r="FG48">
        <f t="shared" si="56"/>
        <v>6.0122556823053834</v>
      </c>
      <c r="FH48">
        <f t="shared" si="57"/>
        <v>42.004379373291407</v>
      </c>
      <c r="FI48">
        <f t="shared" si="58"/>
        <v>-5.314954971331634</v>
      </c>
      <c r="FJ48">
        <f t="shared" si="59"/>
        <v>-5.314954971331634</v>
      </c>
      <c r="FK48">
        <f t="shared" si="60"/>
        <v>-42.004379373291407</v>
      </c>
      <c r="FL48">
        <f t="shared" si="61"/>
        <v>-80.295178314677599</v>
      </c>
      <c r="FM48">
        <f t="shared" si="62"/>
        <v>-25.354223769299693</v>
      </c>
      <c r="FO48">
        <v>164.72822105616757</v>
      </c>
      <c r="FP48">
        <v>68.523332623953948</v>
      </c>
      <c r="FQ48">
        <v>0.8504779520145026</v>
      </c>
      <c r="FR48">
        <v>0.55069337635918281</v>
      </c>
      <c r="FS48">
        <v>0.84164069100796424</v>
      </c>
      <c r="FT48">
        <v>1.6533160219545358</v>
      </c>
      <c r="FU48">
        <v>1.497142624353063</v>
      </c>
      <c r="FV48">
        <v>1.214263361519083</v>
      </c>
      <c r="FW48">
        <v>51.721144414649892</v>
      </c>
      <c r="FX48">
        <v>72.573359674778843</v>
      </c>
      <c r="FY48">
        <v>20.871201444756398</v>
      </c>
      <c r="FZ48">
        <v>51.877831519798555</v>
      </c>
      <c r="GA48">
        <v>49.720923072586281</v>
      </c>
      <c r="GB48">
        <f t="shared" si="87"/>
        <v>177.48380097560971</v>
      </c>
      <c r="GC48">
        <f t="shared" si="65"/>
        <v>123.29434158730156</v>
      </c>
      <c r="GD48">
        <f t="shared" si="66"/>
        <v>81.893045259515603</v>
      </c>
      <c r="GE48">
        <f t="shared" si="88"/>
        <v>1.3299470034194179</v>
      </c>
      <c r="GF48">
        <f t="shared" si="68"/>
        <v>1.3434117985672935</v>
      </c>
      <c r="GG48">
        <f t="shared" si="69"/>
        <v>2.2694137345885896</v>
      </c>
      <c r="GH48">
        <f t="shared" si="70"/>
        <v>65.474267667891127</v>
      </c>
      <c r="GI48">
        <f t="shared" si="71"/>
        <v>65.46535154274153</v>
      </c>
      <c r="GJ48">
        <f t="shared" si="72"/>
        <v>65.46535154274153</v>
      </c>
      <c r="GK48">
        <f t="shared" si="73"/>
        <v>25.429457183098169</v>
      </c>
      <c r="GL48">
        <f t="shared" si="74"/>
        <v>3.3263721623008786</v>
      </c>
      <c r="GM48">
        <f t="shared" si="31"/>
        <v>96.673627837699115</v>
      </c>
      <c r="GN48">
        <f t="shared" si="75"/>
        <v>58.639746490197112</v>
      </c>
      <c r="GO48">
        <f t="shared" si="76"/>
        <v>27.64227642276423</v>
      </c>
      <c r="GP48">
        <f t="shared" si="77"/>
        <v>94.419402561802045</v>
      </c>
      <c r="GQ48">
        <f t="shared" si="78"/>
        <v>0.96449357222079435</v>
      </c>
      <c r="GR48">
        <v>41.976697444428119</v>
      </c>
      <c r="GS48">
        <f t="shared" si="79"/>
        <v>91.77940724302502</v>
      </c>
      <c r="GT48" s="23">
        <f t="shared" si="80"/>
        <v>241.12554392871948</v>
      </c>
      <c r="GU48">
        <v>36.9</v>
      </c>
      <c r="GV48">
        <v>47.1</v>
      </c>
      <c r="GW48">
        <v>7.389999999999999E-3</v>
      </c>
      <c r="GX48">
        <v>84.007390000000001</v>
      </c>
      <c r="GY48">
        <v>0.29704999999999998</v>
      </c>
      <c r="GZ48">
        <v>37.799999999999997</v>
      </c>
      <c r="HA48">
        <v>71.2</v>
      </c>
      <c r="HB48">
        <v>0.72599999999999998</v>
      </c>
      <c r="HC48">
        <v>0.12</v>
      </c>
      <c r="HD48">
        <v>109.846</v>
      </c>
      <c r="HE48">
        <v>10.61</v>
      </c>
      <c r="HF48">
        <v>57.8</v>
      </c>
      <c r="HG48">
        <v>91.5</v>
      </c>
      <c r="HH48">
        <v>34.720000000000006</v>
      </c>
      <c r="HI48">
        <v>8.1000000000000003E-2</v>
      </c>
      <c r="HJ48">
        <v>184.101</v>
      </c>
      <c r="HK48">
        <v>52.4</v>
      </c>
      <c r="HL48">
        <v>64.7</v>
      </c>
      <c r="HM48">
        <v>134.9</v>
      </c>
      <c r="HN48">
        <v>154.07728921124206</v>
      </c>
      <c r="HO48">
        <v>17.8</v>
      </c>
      <c r="HP48">
        <v>297.89999999999998</v>
      </c>
      <c r="HQ48">
        <v>-14.600000000000001</v>
      </c>
      <c r="HR48">
        <v>6.5</v>
      </c>
      <c r="HS48">
        <v>-8.0999999999999943</v>
      </c>
      <c r="HT48">
        <v>188.05399999999997</v>
      </c>
      <c r="HU48">
        <v>63.126552534407523</v>
      </c>
      <c r="HV48">
        <v>0.87100254178047176</v>
      </c>
      <c r="HW48">
        <v>0.30971493870019912</v>
      </c>
      <c r="HX48">
        <v>5.1784344456370002E-4</v>
      </c>
      <c r="HY48">
        <v>1.1812353239252347</v>
      </c>
      <c r="HZ48">
        <v>1.3395748868942259E-2</v>
      </c>
      <c r="IA48">
        <v>0.62610057663917529</v>
      </c>
      <c r="IB48">
        <v>0.25089284079092228</v>
      </c>
      <c r="IC48">
        <v>2.4586241855621336E-2</v>
      </c>
      <c r="ID48">
        <v>4.0638416290283202E-3</v>
      </c>
      <c r="IE48">
        <v>0.90564350091474743</v>
      </c>
      <c r="IF48">
        <v>0.24043112826347351</v>
      </c>
      <c r="IG48">
        <v>1.0742083857059477</v>
      </c>
      <c r="IH48">
        <v>0.29928680017590525</v>
      </c>
      <c r="II48">
        <v>0.506785858154297</v>
      </c>
      <c r="IJ48">
        <v>1.1823057174682617E-3</v>
      </c>
      <c r="IK48">
        <v>1.881463349753618</v>
      </c>
      <c r="IL48">
        <v>0.48194745659828186</v>
      </c>
      <c r="IM48">
        <v>0.25037131476402286</v>
      </c>
      <c r="IN48">
        <v>0.81457190281152747</v>
      </c>
      <c r="IO48">
        <v>2.1554305953160267</v>
      </c>
      <c r="IP48">
        <v>8.2253131449222569E-2</v>
      </c>
      <c r="IQ48">
        <v>2.9700024981275535</v>
      </c>
      <c r="IR48">
        <v>0.14415312004089342</v>
      </c>
      <c r="IS48">
        <v>5.2152602689942151E-4</v>
      </c>
      <c r="IT48">
        <v>0.14467464606779279</v>
      </c>
      <c r="IU48">
        <v>99.639518021246801</v>
      </c>
      <c r="IV48">
        <v>5.2341283584713143E-4</v>
      </c>
      <c r="IW48">
        <v>2.064358997212806</v>
      </c>
      <c r="IX48">
        <v>69.506978479455384</v>
      </c>
      <c r="IY48">
        <f t="shared" si="81"/>
        <v>1.7887671742023188</v>
      </c>
      <c r="IZ48">
        <f t="shared" si="82"/>
        <v>60.227800324412264</v>
      </c>
      <c r="JA48">
        <f t="shared" si="83"/>
        <v>1.0885391483739355</v>
      </c>
      <c r="JB48">
        <f t="shared" si="84"/>
        <v>36.65111894889678</v>
      </c>
      <c r="JC48">
        <f t="shared" si="85"/>
        <v>0.70022802582838328</v>
      </c>
      <c r="JD48">
        <f t="shared" si="86"/>
        <v>82.988855131289995</v>
      </c>
      <c r="JE48">
        <f t="shared" si="44"/>
        <v>100.30294593617747</v>
      </c>
    </row>
    <row r="49" spans="1:265" x14ac:dyDescent="0.2">
      <c r="A49" s="6">
        <v>2016</v>
      </c>
      <c r="B49">
        <v>213</v>
      </c>
      <c r="C49">
        <v>2</v>
      </c>
      <c r="D49" t="s">
        <v>113</v>
      </c>
      <c r="E49">
        <v>1946</v>
      </c>
      <c r="F49" t="s">
        <v>121</v>
      </c>
      <c r="G49">
        <v>1</v>
      </c>
      <c r="H49">
        <v>32.5</v>
      </c>
      <c r="I49">
        <v>276</v>
      </c>
      <c r="J49">
        <v>4</v>
      </c>
      <c r="K49">
        <v>2</v>
      </c>
      <c r="L49">
        <v>12.9</v>
      </c>
      <c r="M49">
        <v>11.7</v>
      </c>
      <c r="N49" s="2">
        <v>9.6</v>
      </c>
      <c r="O49">
        <f t="shared" si="45"/>
        <v>1.2000000000000011</v>
      </c>
      <c r="P49" s="2">
        <f t="shared" si="45"/>
        <v>2.0999999999999996</v>
      </c>
      <c r="Q49" s="2">
        <f t="shared" si="46"/>
        <v>3.3000000000000007</v>
      </c>
      <c r="R49" s="2"/>
      <c r="S49">
        <v>6.18</v>
      </c>
      <c r="T49">
        <v>5.9319999999999995</v>
      </c>
      <c r="U49">
        <v>4.0619999999999994</v>
      </c>
      <c r="V49">
        <v>4.67</v>
      </c>
      <c r="W49">
        <v>3.8880000000000003</v>
      </c>
      <c r="X49">
        <v>6.3380000000000001</v>
      </c>
      <c r="Y49">
        <v>16</v>
      </c>
      <c r="Z49">
        <v>45.6</v>
      </c>
      <c r="AA49">
        <v>729.6</v>
      </c>
      <c r="AB49">
        <v>0</v>
      </c>
      <c r="AC49">
        <v>62</v>
      </c>
      <c r="AD49">
        <v>46.9</v>
      </c>
      <c r="AE49">
        <v>50.8</v>
      </c>
      <c r="AF49">
        <v>50.8</v>
      </c>
      <c r="AG49">
        <v>38</v>
      </c>
      <c r="AH49">
        <v>98.488173539928468</v>
      </c>
      <c r="AI49">
        <v>6187.2240381253869</v>
      </c>
      <c r="AJ49">
        <v>203.54544901285868</v>
      </c>
      <c r="AK49">
        <v>20</v>
      </c>
      <c r="AL49">
        <v>393.7</v>
      </c>
      <c r="AM49">
        <v>492.125</v>
      </c>
      <c r="AN49">
        <v>7671.5208441109517</v>
      </c>
      <c r="AO49">
        <f>AN49/AN$71</f>
        <v>0.93276881838473347</v>
      </c>
      <c r="AP49">
        <v>2935.4883271170047</v>
      </c>
      <c r="AQ49">
        <v>3675.5274011801152</v>
      </c>
      <c r="AR49">
        <v>0.41771094402673342</v>
      </c>
      <c r="AS49">
        <v>6611.4334392411465</v>
      </c>
      <c r="AT49">
        <v>4.646057811852466</v>
      </c>
      <c r="AU49">
        <v>3371.5678492909165</v>
      </c>
      <c r="AV49">
        <v>6743.1356985818329</v>
      </c>
      <c r="AW49">
        <v>40.037368210329632</v>
      </c>
      <c r="AX49">
        <v>6.0582859791946149</v>
      </c>
      <c r="AY49">
        <v>10160.799202062273</v>
      </c>
      <c r="AZ49">
        <v>466.22461665975953</v>
      </c>
      <c r="BA49">
        <v>4484.4158816361614</v>
      </c>
      <c r="BB49">
        <v>8667.2934539898924</v>
      </c>
      <c r="BC49">
        <v>1550.2161797725009</v>
      </c>
      <c r="BD49">
        <v>3.6339232144293039</v>
      </c>
      <c r="BE49">
        <v>14705.559438612985</v>
      </c>
      <c r="BF49">
        <v>322.6696148019206</v>
      </c>
      <c r="BG49">
        <v>324.6257311821937</v>
      </c>
      <c r="BH49">
        <f t="shared" si="47"/>
        <v>323.76503997487356</v>
      </c>
      <c r="BI49">
        <v>39.643592924901071</v>
      </c>
      <c r="BJ49">
        <v>79.489145167517492</v>
      </c>
      <c r="BK49">
        <v>278.87348158197432</v>
      </c>
      <c r="BL49">
        <v>137.43983967200424</v>
      </c>
      <c r="BM49">
        <v>1.2521008403361344</v>
      </c>
      <c r="BN49">
        <v>2</v>
      </c>
      <c r="BO49">
        <v>1.9327586206896554</v>
      </c>
      <c r="BP49">
        <v>44.400179690138977</v>
      </c>
      <c r="BQ49">
        <v>33.182112767336356</v>
      </c>
      <c r="BR49">
        <v>30.494697603011613</v>
      </c>
      <c r="BS49">
        <v>55.593502301098383</v>
      </c>
      <c r="BT49">
        <v>66.364225534672713</v>
      </c>
      <c r="BU49">
        <v>58.938889677544857</v>
      </c>
      <c r="BV49">
        <v>3895.5656858682141</v>
      </c>
      <c r="BW49">
        <v>5462.0803978450067</v>
      </c>
      <c r="BX49">
        <v>10580.190634065479</v>
      </c>
      <c r="BY49">
        <v>6642.0093888406518</v>
      </c>
      <c r="BZ49">
        <v>1222.5445503522587</v>
      </c>
      <c r="CA49">
        <v>17646.083713220061</v>
      </c>
      <c r="CB49">
        <v>1.4021276595744681</v>
      </c>
      <c r="CC49">
        <v>22.076092062000939</v>
      </c>
      <c r="CD49">
        <v>30.953499295443866</v>
      </c>
      <c r="CE49">
        <v>-523.99783657729768</v>
      </c>
      <c r="CF49">
        <v>1281.0553007368262</v>
      </c>
      <c r="CG49">
        <v>-465.4870861927302</v>
      </c>
      <c r="CH49">
        <f t="shared" si="48"/>
        <v>588.8501957679473</v>
      </c>
      <c r="CI49">
        <f t="shared" si="49"/>
        <v>3205.2130561448857</v>
      </c>
      <c r="CJ49">
        <f t="shared" si="50"/>
        <v>3794.063251912833</v>
      </c>
      <c r="CK49">
        <v>7485.2845111577881</v>
      </c>
      <c r="CL49">
        <v>42.418956142376089</v>
      </c>
      <c r="CM49">
        <v>1.9693847894668579</v>
      </c>
      <c r="CN49">
        <v>0.72858601808547974</v>
      </c>
      <c r="CO49">
        <v>7.2367901799999999</v>
      </c>
      <c r="CP49">
        <v>1.2799140910810878</v>
      </c>
      <c r="CQ49">
        <v>6.3885679244995117</v>
      </c>
      <c r="CR49">
        <v>1.8832381963729858</v>
      </c>
      <c r="CS49">
        <v>0.49720944422342084</v>
      </c>
      <c r="CT49">
        <v>3.7124087810516357</v>
      </c>
      <c r="CU49">
        <v>3.7124087810516357</v>
      </c>
      <c r="CV49">
        <v>0.9717091956546422</v>
      </c>
      <c r="CW49">
        <v>2.4797623157501221</v>
      </c>
      <c r="CX49">
        <v>2.0573999881744385</v>
      </c>
      <c r="CY49">
        <v>0.38066056370735168</v>
      </c>
      <c r="CZ49">
        <v>1.6800237894058228</v>
      </c>
      <c r="DA49">
        <v>1.6800237894058228</v>
      </c>
      <c r="DB49">
        <v>1.0292732619410421</v>
      </c>
      <c r="DC49">
        <v>0.78212904930114746</v>
      </c>
      <c r="DD49">
        <v>0.63589280843734741</v>
      </c>
      <c r="DE49">
        <v>0.65950257372865484</v>
      </c>
      <c r="DF49">
        <v>1.2671767473220825</v>
      </c>
      <c r="DG49">
        <v>0.37424421310424805</v>
      </c>
      <c r="DH49">
        <v>0.87238976403624202</v>
      </c>
      <c r="DI49">
        <v>57.811060610817414</v>
      </c>
      <c r="DJ49">
        <v>26.779378735898916</v>
      </c>
      <c r="DK49">
        <v>3.0228864578111938E-2</v>
      </c>
      <c r="DL49">
        <v>84.620668211294429</v>
      </c>
      <c r="DM49">
        <v>0.29681655912171057</v>
      </c>
      <c r="DN49">
        <v>63.494653554477722</v>
      </c>
      <c r="DO49">
        <v>33.527507530149819</v>
      </c>
      <c r="DP49">
        <v>1.4863507731422534</v>
      </c>
      <c r="DQ49">
        <v>0.22490834067284093</v>
      </c>
      <c r="DR49">
        <v>98.73342019844263</v>
      </c>
      <c r="DS49">
        <v>11.561262350679183</v>
      </c>
      <c r="DT49">
        <v>92.262371818475032</v>
      </c>
      <c r="DU49">
        <v>32.992968120128317</v>
      </c>
      <c r="DV49">
        <v>26.04400060739615</v>
      </c>
      <c r="DW49">
        <v>6.1050774491153065E-2</v>
      </c>
      <c r="DX49">
        <v>151.36039132049066</v>
      </c>
      <c r="DY49">
        <v>1.2829774533771092</v>
      </c>
      <c r="DZ49">
        <v>3.7590693658605736</v>
      </c>
      <c r="EA49">
        <f t="shared" si="51"/>
        <v>2.6695889243678494</v>
      </c>
      <c r="EB49">
        <v>0.51669026760548253</v>
      </c>
      <c r="EC49">
        <v>2.0548370188569507</v>
      </c>
      <c r="ED49">
        <v>0.6134662540228093</v>
      </c>
      <c r="EE49">
        <v>-3.8181386430107267E-2</v>
      </c>
      <c r="EF49">
        <v>0.46322240853142294</v>
      </c>
      <c r="EG49">
        <v>0.52803670314357387</v>
      </c>
      <c r="EH49">
        <v>0.35759939257839085</v>
      </c>
      <c r="EI49">
        <v>68.317896599995535</v>
      </c>
      <c r="EJ49">
        <v>64.309180647100945</v>
      </c>
      <c r="EK49">
        <v>60.955426326243156</v>
      </c>
      <c r="EL49">
        <v>31.646380608850638</v>
      </c>
      <c r="EM49">
        <v>33.957607730759705</v>
      </c>
      <c r="EN49">
        <v>21.797623428621407</v>
      </c>
      <c r="EO49">
        <v>30.468350863782788</v>
      </c>
      <c r="EP49">
        <v>34.732976440962453</v>
      </c>
      <c r="EQ49">
        <v>69.776629537059918</v>
      </c>
      <c r="ER49">
        <v>84.165998530338314</v>
      </c>
      <c r="ES49">
        <v>4.5753022323146784</v>
      </c>
      <c r="ET49">
        <v>153.94262806739823</v>
      </c>
      <c r="EU49">
        <v>1.1399690320045825</v>
      </c>
      <c r="EV49">
        <v>19.79201683528705</v>
      </c>
      <c r="EW49">
        <v>22.562286273140582</v>
      </c>
      <c r="EX49">
        <f t="shared" si="52"/>
        <v>2.9720827101324705</v>
      </c>
      <c r="EY49">
        <v>33.026302690694934</v>
      </c>
      <c r="EZ49">
        <v>-1.205468910812634</v>
      </c>
      <c r="FA49">
        <f t="shared" si="53"/>
        <v>-27.397058849432419</v>
      </c>
      <c r="FB49">
        <v>31.820833779882307</v>
      </c>
      <c r="FC49">
        <v>103.78830083193718</v>
      </c>
      <c r="FD49">
        <v>-3.7883008319371969</v>
      </c>
      <c r="FE49">
        <f t="shared" si="54"/>
        <v>55.478710401543438</v>
      </c>
      <c r="FF49">
        <f t="shared" si="55"/>
        <v>61.794020954692243</v>
      </c>
      <c r="FG49">
        <f t="shared" si="56"/>
        <v>-1.7400083208341357</v>
      </c>
      <c r="FH49">
        <f t="shared" si="57"/>
        <v>28.76771826399731</v>
      </c>
      <c r="FI49">
        <f t="shared" si="58"/>
        <v>0.53453941002150174</v>
      </c>
      <c r="FJ49">
        <f t="shared" si="59"/>
        <v>0.53453941002150174</v>
      </c>
      <c r="FK49">
        <f t="shared" si="60"/>
        <v>-28.76771826399731</v>
      </c>
      <c r="FL49">
        <f t="shared" si="61"/>
        <v>-45.307308022895057</v>
      </c>
      <c r="FM49">
        <f t="shared" si="62"/>
        <v>1.5943308924494728</v>
      </c>
      <c r="FN49">
        <f t="shared" ref="FN49:FN63" si="90">(EZ49-FG49)/EZ49*100</f>
        <v>-44.342861539345428</v>
      </c>
      <c r="FO49">
        <v>55.209207868955602</v>
      </c>
      <c r="FP49">
        <v>35.863495746470072</v>
      </c>
      <c r="FQ49">
        <v>0.75720118766287348</v>
      </c>
      <c r="FR49">
        <v>0.67393918299761602</v>
      </c>
      <c r="FS49">
        <v>0.8185023822653682</v>
      </c>
      <c r="FT49">
        <v>1.6903223501690283</v>
      </c>
      <c r="FU49">
        <v>1.4418351390886253</v>
      </c>
      <c r="FV49">
        <v>1.2575079611770017</v>
      </c>
      <c r="FW49">
        <v>37.640133056065025</v>
      </c>
      <c r="FX49">
        <v>54.673614181439902</v>
      </c>
      <c r="FY49">
        <v>6.8912768662476891</v>
      </c>
      <c r="FZ49">
        <v>43.146004925501778</v>
      </c>
      <c r="GA49">
        <v>22.50519839138169</v>
      </c>
      <c r="GB49">
        <f t="shared" si="87"/>
        <v>210.5271529411765</v>
      </c>
      <c r="GC49">
        <f t="shared" si="65"/>
        <v>120.47807375000001</v>
      </c>
      <c r="GD49">
        <f t="shared" si="66"/>
        <v>104.13842344827587</v>
      </c>
      <c r="GE49">
        <f t="shared" si="88"/>
        <v>0.93545405519122038</v>
      </c>
      <c r="GF49">
        <f t="shared" si="68"/>
        <v>1.5631377044430756</v>
      </c>
      <c r="GG49">
        <f t="shared" si="69"/>
        <v>1.9756396535005361</v>
      </c>
      <c r="GH49">
        <f t="shared" si="70"/>
        <v>34.870549291413418</v>
      </c>
      <c r="GI49">
        <f t="shared" si="71"/>
        <v>67.451343201754383</v>
      </c>
      <c r="GJ49">
        <f t="shared" si="72"/>
        <v>53.961074561403507</v>
      </c>
      <c r="GK49">
        <f t="shared" si="73"/>
        <v>52.014304893180849</v>
      </c>
      <c r="GL49">
        <f t="shared" si="74"/>
        <v>-3.5954623520063596</v>
      </c>
      <c r="GM49">
        <f t="shared" si="31"/>
        <v>103.59546235200636</v>
      </c>
      <c r="GN49">
        <f t="shared" si="75"/>
        <v>66.976406238798134</v>
      </c>
      <c r="GO49">
        <f t="shared" si="76"/>
        <v>25.581395348837216</v>
      </c>
      <c r="GP49">
        <f t="shared" si="77"/>
        <v>65.595619172812405</v>
      </c>
      <c r="GQ49">
        <f t="shared" si="78"/>
        <v>1.0248803278854068</v>
      </c>
      <c r="GR49">
        <v>30.620822560207635</v>
      </c>
      <c r="GS49">
        <f t="shared" si="79"/>
        <v>101.60799202062275</v>
      </c>
      <c r="GT49" s="23">
        <f t="shared" si="80"/>
        <v>176.46083713220062</v>
      </c>
      <c r="GU49">
        <v>35.700000000000003</v>
      </c>
      <c r="GV49">
        <v>44.7</v>
      </c>
      <c r="GW49">
        <v>5.0799999999999994E-3</v>
      </c>
      <c r="GX49">
        <v>80.405079999999998</v>
      </c>
      <c r="GY49">
        <v>5.7399999999999993E-2</v>
      </c>
      <c r="GZ49">
        <v>38.4</v>
      </c>
      <c r="HA49">
        <v>76.8</v>
      </c>
      <c r="HB49">
        <v>0.45599999999999996</v>
      </c>
      <c r="HC49">
        <v>6.8999999999999992E-2</v>
      </c>
      <c r="HD49">
        <v>115.72499999999999</v>
      </c>
      <c r="HE49">
        <v>6.6599999999999993</v>
      </c>
      <c r="HF49">
        <v>58</v>
      </c>
      <c r="HG49">
        <v>112.1</v>
      </c>
      <c r="HH49">
        <v>20.05</v>
      </c>
      <c r="HI49">
        <v>4.7E-2</v>
      </c>
      <c r="HJ49">
        <v>190.197</v>
      </c>
      <c r="HK49">
        <v>47</v>
      </c>
      <c r="HL49">
        <v>65.900000000000006</v>
      </c>
      <c r="HM49">
        <v>127.65</v>
      </c>
      <c r="HN49">
        <v>80.135843276362465</v>
      </c>
      <c r="HO49">
        <v>14.75</v>
      </c>
      <c r="HP49">
        <v>212.9</v>
      </c>
      <c r="HQ49">
        <v>-8.6000000000000014</v>
      </c>
      <c r="HR49">
        <v>10.899999999999991</v>
      </c>
      <c r="HS49">
        <v>2.2999999999999829</v>
      </c>
      <c r="HT49">
        <v>97.175000000000011</v>
      </c>
      <c r="HU49">
        <v>45.643494598403009</v>
      </c>
      <c r="HV49">
        <v>0.70307036983966831</v>
      </c>
      <c r="HW49">
        <v>0.32567795008420947</v>
      </c>
      <c r="HX49">
        <v>3.6762894114399992E-4</v>
      </c>
      <c r="HY49">
        <v>1.0291159488650214</v>
      </c>
      <c r="HZ49">
        <v>3.6670379886627196E-3</v>
      </c>
      <c r="IA49">
        <v>0.72316346740722659</v>
      </c>
      <c r="IB49">
        <v>0.3818568531635872</v>
      </c>
      <c r="IC49">
        <v>1.6928584041595456E-2</v>
      </c>
      <c r="ID49">
        <v>2.5615620589256281E-3</v>
      </c>
      <c r="IE49">
        <v>1.1245104666713346</v>
      </c>
      <c r="IF49">
        <v>0.16515217022895812</v>
      </c>
      <c r="IG49">
        <v>1.1932919931411743</v>
      </c>
      <c r="IH49">
        <v>0.42672049191594125</v>
      </c>
      <c r="II49">
        <v>0.33684476977586741</v>
      </c>
      <c r="IJ49">
        <v>7.8961118102073666E-4</v>
      </c>
      <c r="IK49">
        <v>1.9576468660140038</v>
      </c>
      <c r="IL49">
        <v>0.36760065317153934</v>
      </c>
      <c r="IM49">
        <v>0.41905336076021199</v>
      </c>
      <c r="IN49">
        <v>0.84185503536462802</v>
      </c>
      <c r="IO49">
        <v>1.0154627722685317</v>
      </c>
      <c r="IP49">
        <v>5.5201021432876592E-2</v>
      </c>
      <c r="IQ49">
        <v>1.8573178076331593</v>
      </c>
      <c r="IR49">
        <v>0.35556281423568725</v>
      </c>
      <c r="IS49">
        <v>-3.7196507596624795E-2</v>
      </c>
      <c r="IT49">
        <v>0.31836630663906251</v>
      </c>
      <c r="IU49">
        <v>111.68355658904416</v>
      </c>
      <c r="IV49">
        <v>-3.3305267787535404E-2</v>
      </c>
      <c r="IW49">
        <v>0.73280734096182476</v>
      </c>
      <c r="IX49">
        <v>39.455139984667731</v>
      </c>
      <c r="IY49">
        <f t="shared" si="81"/>
        <v>0.8282018587681379</v>
      </c>
      <c r="IZ49">
        <f t="shared" si="82"/>
        <v>44.591284020667551</v>
      </c>
      <c r="JA49">
        <f t="shared" si="83"/>
        <v>-0.10032905838084449</v>
      </c>
      <c r="JB49">
        <f t="shared" si="84"/>
        <v>-5.4018250386936781</v>
      </c>
      <c r="JC49">
        <f t="shared" si="85"/>
        <v>0.92853091714898239</v>
      </c>
      <c r="JD49">
        <f t="shared" si="86"/>
        <v>81.559056755763166</v>
      </c>
      <c r="JE49">
        <f t="shared" si="44"/>
        <v>114.62766314145527</v>
      </c>
    </row>
    <row r="50" spans="1:265" x14ac:dyDescent="0.2">
      <c r="A50" s="6">
        <v>2016</v>
      </c>
      <c r="B50">
        <v>214</v>
      </c>
      <c r="C50">
        <v>2</v>
      </c>
      <c r="D50" t="s">
        <v>115</v>
      </c>
      <c r="E50">
        <v>1958</v>
      </c>
      <c r="F50" t="s">
        <v>121</v>
      </c>
      <c r="G50">
        <v>1</v>
      </c>
      <c r="H50">
        <v>31</v>
      </c>
      <c r="I50">
        <v>275.2</v>
      </c>
      <c r="J50">
        <v>3</v>
      </c>
      <c r="K50">
        <v>1</v>
      </c>
      <c r="L50">
        <v>11.5</v>
      </c>
      <c r="M50">
        <v>10.9</v>
      </c>
      <c r="N50" s="2">
        <v>9</v>
      </c>
      <c r="O50">
        <f t="shared" si="45"/>
        <v>0.59999999999999964</v>
      </c>
      <c r="P50" s="2">
        <f t="shared" si="45"/>
        <v>1.9000000000000004</v>
      </c>
      <c r="Q50" s="2">
        <f t="shared" si="46"/>
        <v>2.5</v>
      </c>
      <c r="R50" s="2"/>
      <c r="S50">
        <v>5.6560000000000006</v>
      </c>
      <c r="T50">
        <v>5.8940000000000001</v>
      </c>
      <c r="U50">
        <v>3.71</v>
      </c>
      <c r="V50">
        <v>4.6019999999999994</v>
      </c>
      <c r="W50">
        <v>4.2240000000000002</v>
      </c>
      <c r="X50">
        <v>4.0179999999999998</v>
      </c>
      <c r="Y50">
        <v>16.8</v>
      </c>
      <c r="Z50">
        <v>47.4</v>
      </c>
      <c r="AA50">
        <v>793.6</v>
      </c>
      <c r="AB50">
        <v>3</v>
      </c>
      <c r="AC50">
        <v>64</v>
      </c>
      <c r="AD50">
        <v>40.200000000000003</v>
      </c>
      <c r="AE50">
        <v>45.1</v>
      </c>
      <c r="AF50">
        <v>42.7</v>
      </c>
      <c r="AG50">
        <v>38</v>
      </c>
      <c r="AH50">
        <v>111.1436415019224</v>
      </c>
      <c r="AI50">
        <v>6982.2658464337692</v>
      </c>
      <c r="AJ50">
        <v>223.08271546583816</v>
      </c>
      <c r="AK50">
        <v>10</v>
      </c>
      <c r="AL50">
        <v>378.4</v>
      </c>
      <c r="AM50">
        <v>420.44444444444446</v>
      </c>
      <c r="AN50">
        <v>8212.5232025525274</v>
      </c>
      <c r="AO50">
        <f>AN50/AN$70</f>
        <v>0.9516911702620614</v>
      </c>
      <c r="AP50">
        <v>2662.9843555739744</v>
      </c>
      <c r="AQ50">
        <v>3488.5904475756324</v>
      </c>
      <c r="AR50">
        <v>0.63863059469539984</v>
      </c>
      <c r="AS50">
        <v>6152.2134337443022</v>
      </c>
      <c r="AT50">
        <v>14.66936486504552</v>
      </c>
      <c r="AU50">
        <v>3453.5156789611824</v>
      </c>
      <c r="AV50">
        <v>6364.3360369427501</v>
      </c>
      <c r="AW50">
        <v>128.27343950427246</v>
      </c>
      <c r="AX50">
        <v>8.5515626336181665</v>
      </c>
      <c r="AY50">
        <v>9954.676718041821</v>
      </c>
      <c r="AZ50">
        <v>854.74513054289264</v>
      </c>
      <c r="BA50">
        <v>4501.4790574045755</v>
      </c>
      <c r="BB50">
        <v>7207.7253954870885</v>
      </c>
      <c r="BC50">
        <v>1644.2902668019492</v>
      </c>
      <c r="BD50">
        <v>5.5375337610929307</v>
      </c>
      <c r="BE50">
        <v>13359.032253454705</v>
      </c>
      <c r="BF50">
        <v>345.67848039068355</v>
      </c>
      <c r="BG50">
        <v>243.1682525294917</v>
      </c>
      <c r="BH50">
        <f t="shared" si="47"/>
        <v>288.27275278841608</v>
      </c>
      <c r="BI50">
        <v>71.86648394429163</v>
      </c>
      <c r="BJ50">
        <v>74.854527031670941</v>
      </c>
      <c r="BK50">
        <v>261.43141721519254</v>
      </c>
      <c r="BL50">
        <v>60.242097038881312</v>
      </c>
      <c r="BM50">
        <v>1.3100303951367782</v>
      </c>
      <c r="BN50">
        <v>1.8428571428571427</v>
      </c>
      <c r="BO50">
        <v>1.6011904761904763</v>
      </c>
      <c r="BP50">
        <v>43.284980019837413</v>
      </c>
      <c r="BQ50">
        <v>34.692394105597046</v>
      </c>
      <c r="BR50">
        <v>33.696146337549813</v>
      </c>
      <c r="BS50">
        <v>56.704639478875151</v>
      </c>
      <c r="BT50">
        <v>63.933126280314553</v>
      </c>
      <c r="BU50">
        <v>53.953948600005354</v>
      </c>
      <c r="BV50">
        <v>3352.4371712842694</v>
      </c>
      <c r="BW50">
        <v>5753.0517286109443</v>
      </c>
      <c r="BX50">
        <v>10331.065805477781</v>
      </c>
      <c r="BY50">
        <v>7110.409699179676</v>
      </c>
      <c r="BZ50">
        <v>1225.5769055825658</v>
      </c>
      <c r="CA50">
        <v>17865.626231894308</v>
      </c>
      <c r="CB50">
        <v>1.7160804020100502</v>
      </c>
      <c r="CC50">
        <v>18.764733616218766</v>
      </c>
      <c r="CD50">
        <v>32.201791607732204</v>
      </c>
      <c r="CE50">
        <v>101.07850767691298</v>
      </c>
      <c r="CF50">
        <v>611.28430833180573</v>
      </c>
      <c r="CG50">
        <v>-513.21408957384847</v>
      </c>
      <c r="CH50">
        <f t="shared" si="48"/>
        <v>1149.0418861203061</v>
      </c>
      <c r="CI50">
        <f t="shared" si="49"/>
        <v>1454.6736668761441</v>
      </c>
      <c r="CJ50">
        <f t="shared" si="50"/>
        <v>2603.7155529964502</v>
      </c>
      <c r="CK50">
        <v>7910.9495138524871</v>
      </c>
      <c r="CL50">
        <v>44.280281089333421</v>
      </c>
      <c r="CM50">
        <v>2.2556545734405518</v>
      </c>
      <c r="CN50">
        <v>0.7538025975227356</v>
      </c>
      <c r="CO50">
        <v>7.1875143049999997</v>
      </c>
      <c r="CP50">
        <v>1.4045467767529201</v>
      </c>
      <c r="CQ50">
        <v>5.1414456367492676</v>
      </c>
      <c r="CR50">
        <v>2.1574947834014893</v>
      </c>
      <c r="CS50">
        <v>0.54941323054219726</v>
      </c>
      <c r="CT50">
        <v>3.1797628402709961</v>
      </c>
      <c r="CU50">
        <v>3.1797628402709961</v>
      </c>
      <c r="CV50">
        <v>1.1434488395645246</v>
      </c>
      <c r="CW50">
        <v>2.0978374481201172</v>
      </c>
      <c r="CX50">
        <v>1.4336636066436768</v>
      </c>
      <c r="CY50">
        <v>0.35844966769218445</v>
      </c>
      <c r="CZ50">
        <v>1.7069982290267944</v>
      </c>
      <c r="DA50">
        <v>1.7069982290267944</v>
      </c>
      <c r="DB50">
        <v>0.88729979704880291</v>
      </c>
      <c r="DC50">
        <v>0.95974534749984741</v>
      </c>
      <c r="DD50">
        <v>0.47276267409324646</v>
      </c>
      <c r="DE50">
        <v>0.63286022764782079</v>
      </c>
      <c r="DF50">
        <v>1.3659687042236328</v>
      </c>
      <c r="DG50">
        <v>0.4902234673500061</v>
      </c>
      <c r="DH50">
        <v>0.90960806914092818</v>
      </c>
      <c r="DI50">
        <v>60.067728406510753</v>
      </c>
      <c r="DJ50">
        <v>26.297085410755145</v>
      </c>
      <c r="DK50">
        <v>4.590166534983843E-2</v>
      </c>
      <c r="DL50">
        <v>86.410715482615743</v>
      </c>
      <c r="DM50">
        <v>0.75421741979271295</v>
      </c>
      <c r="DN50">
        <v>74.50942061754003</v>
      </c>
      <c r="DO50">
        <v>34.966504223128418</v>
      </c>
      <c r="DP50">
        <v>4.0787911632943521</v>
      </c>
      <c r="DQ50">
        <v>0.27191941088629024</v>
      </c>
      <c r="DR50">
        <v>113.82663541484909</v>
      </c>
      <c r="DS50">
        <v>17.931163434511983</v>
      </c>
      <c r="DT50">
        <v>64.536067006696214</v>
      </c>
      <c r="DU50">
        <v>25.836067728288654</v>
      </c>
      <c r="DV50">
        <v>28.06800573436923</v>
      </c>
      <c r="DW50">
        <v>9.4525603233617181E-2</v>
      </c>
      <c r="DX50">
        <v>118.53466607258773</v>
      </c>
      <c r="DY50">
        <v>2.4923563574757592</v>
      </c>
      <c r="DZ50">
        <v>0.33628790412418802</v>
      </c>
      <c r="EA50">
        <f t="shared" si="51"/>
        <v>1.2849580235988793</v>
      </c>
      <c r="EB50">
        <v>1.3128811100935707</v>
      </c>
      <c r="EC50">
        <v>-0.71238240077455828</v>
      </c>
      <c r="ED50">
        <v>0.7881289829430248</v>
      </c>
      <c r="EE50">
        <v>-0.6521740353456974</v>
      </c>
      <c r="EF50">
        <v>0.43779057587775866</v>
      </c>
      <c r="EG50">
        <v>0.46928970770841105</v>
      </c>
      <c r="EH50">
        <v>0.40033533071682109</v>
      </c>
      <c r="EI50">
        <v>69.514212526796271</v>
      </c>
      <c r="EJ50">
        <v>65.458686665019357</v>
      </c>
      <c r="EK50">
        <v>54.444888693722646</v>
      </c>
      <c r="EL50">
        <v>30.432667133795043</v>
      </c>
      <c r="EM50">
        <v>30.719087932003404</v>
      </c>
      <c r="EN50">
        <v>21.796212521041973</v>
      </c>
      <c r="EO50">
        <v>32.174859779256266</v>
      </c>
      <c r="EP50">
        <v>27.198281194148837</v>
      </c>
      <c r="EQ50">
        <v>65.381206574992859</v>
      </c>
      <c r="ER50">
        <v>97.125971232876125</v>
      </c>
      <c r="ES50">
        <v>6.0080656015877647</v>
      </c>
      <c r="ET50">
        <v>162.50717780786897</v>
      </c>
      <c r="EU50">
        <v>0.84532710882811923</v>
      </c>
      <c r="EV50">
        <v>19.799039164470855</v>
      </c>
      <c r="EW50">
        <v>16.736664534476848</v>
      </c>
      <c r="EX50">
        <f t="shared" si="52"/>
        <v>3.6971078340250645</v>
      </c>
      <c r="EY50">
        <v>42.334560838283764</v>
      </c>
      <c r="EZ50">
        <v>7.7682230289795804</v>
      </c>
      <c r="FA50">
        <f t="shared" si="53"/>
        <v>5.4497097573477822</v>
      </c>
      <c r="FB50">
        <v>50.102783867263355</v>
      </c>
      <c r="FC50">
        <v>84.495426342855836</v>
      </c>
      <c r="FD50">
        <v>15.504573657144144</v>
      </c>
      <c r="FE50">
        <f t="shared" si="54"/>
        <v>24.990928159992009</v>
      </c>
      <c r="FF50">
        <f t="shared" si="55"/>
        <v>32.361207227439948</v>
      </c>
      <c r="FG50">
        <f t="shared" si="56"/>
        <v>-1.362213465860183</v>
      </c>
      <c r="FH50">
        <f t="shared" si="57"/>
        <v>-9.9733536108438159</v>
      </c>
      <c r="FI50">
        <f t="shared" si="58"/>
        <v>9.1304364948397634</v>
      </c>
      <c r="FJ50">
        <f t="shared" si="59"/>
        <v>9.1304364948397634</v>
      </c>
      <c r="FK50">
        <f t="shared" si="60"/>
        <v>9.9733536108438159</v>
      </c>
      <c r="FL50">
        <f t="shared" si="61"/>
        <v>13.385359231334595</v>
      </c>
      <c r="FM50">
        <f t="shared" si="62"/>
        <v>26.111951130649437</v>
      </c>
      <c r="FN50">
        <f t="shared" si="90"/>
        <v>117.53571519224417</v>
      </c>
      <c r="FO50">
        <v>48.680542393019877</v>
      </c>
      <c r="FP50">
        <v>29.955933669941963</v>
      </c>
      <c r="FQ50">
        <v>0.80909386115185655</v>
      </c>
      <c r="FR50">
        <v>0.78706005306015869</v>
      </c>
      <c r="FS50">
        <v>0.68097036843209535</v>
      </c>
      <c r="FT50">
        <v>1.7359503565548677</v>
      </c>
      <c r="FU50">
        <v>1.452810157393575</v>
      </c>
      <c r="FV50">
        <v>1.3029932551863779</v>
      </c>
      <c r="FW50">
        <v>39.799386861043459</v>
      </c>
      <c r="FX50">
        <v>59.767188467027246</v>
      </c>
      <c r="FY50">
        <v>1.4716282065488591</v>
      </c>
      <c r="FZ50">
        <v>43.754434696947726</v>
      </c>
      <c r="GA50">
        <v>23.534956397552914</v>
      </c>
      <c r="GB50">
        <f t="shared" si="87"/>
        <v>212.39328680851065</v>
      </c>
      <c r="GC50">
        <f t="shared" si="65"/>
        <v>107.42676</v>
      </c>
      <c r="GD50">
        <f t="shared" si="66"/>
        <v>102.23306476190476</v>
      </c>
      <c r="GE50">
        <f t="shared" si="88"/>
        <v>1.0620178289694262</v>
      </c>
      <c r="GF50">
        <f t="shared" si="68"/>
        <v>2.0083401783703514</v>
      </c>
      <c r="GG50">
        <f t="shared" si="69"/>
        <v>1.4023482617708871</v>
      </c>
      <c r="GH50">
        <f t="shared" si="70"/>
        <v>37.329650920693304</v>
      </c>
      <c r="GI50">
        <f t="shared" si="71"/>
        <v>52.979390681003579</v>
      </c>
      <c r="GJ50">
        <f t="shared" si="72"/>
        <v>47.681451612903217</v>
      </c>
      <c r="GK50">
        <f t="shared" si="73"/>
        <v>56.817729204457024</v>
      </c>
      <c r="GL50">
        <f t="shared" si="74"/>
        <v>22.216184321455071</v>
      </c>
      <c r="GM50">
        <f t="shared" si="31"/>
        <v>77.783815678544926</v>
      </c>
      <c r="GN50">
        <f t="shared" si="75"/>
        <v>50.144374655000547</v>
      </c>
      <c r="GO50">
        <f t="shared" si="76"/>
        <v>21.739130434782609</v>
      </c>
      <c r="GP50">
        <f t="shared" si="77"/>
        <v>50.121035367872878</v>
      </c>
      <c r="GQ50">
        <f t="shared" si="78"/>
        <v>1.0381210483232093</v>
      </c>
      <c r="GR50">
        <v>6.2529463904249001</v>
      </c>
      <c r="GS50">
        <f t="shared" si="79"/>
        <v>99.5467671804182</v>
      </c>
      <c r="GT50" s="23">
        <f t="shared" si="80"/>
        <v>178.65626231894308</v>
      </c>
      <c r="GU50">
        <v>32.9</v>
      </c>
      <c r="GV50">
        <v>43.1</v>
      </c>
      <c r="GW50">
        <v>7.8899999999999994E-3</v>
      </c>
      <c r="GX50">
        <v>76.007890000000003</v>
      </c>
      <c r="GY50">
        <v>0.17557</v>
      </c>
      <c r="GZ50">
        <v>42</v>
      </c>
      <c r="HA50">
        <v>77.400000000000006</v>
      </c>
      <c r="HB50">
        <v>1.56</v>
      </c>
      <c r="HC50">
        <v>0.10400000000000001</v>
      </c>
      <c r="HD50">
        <v>121.06399999999999</v>
      </c>
      <c r="HE50">
        <v>10.229999999999999</v>
      </c>
      <c r="HF50">
        <v>50.4</v>
      </c>
      <c r="HG50">
        <v>80.7</v>
      </c>
      <c r="HH50">
        <v>18.41</v>
      </c>
      <c r="HI50">
        <v>6.2E-2</v>
      </c>
      <c r="HJ50">
        <v>149.57199999999997</v>
      </c>
      <c r="HK50">
        <v>39.799999999999997</v>
      </c>
      <c r="HL50">
        <v>68.3</v>
      </c>
      <c r="HM50">
        <v>122.65</v>
      </c>
      <c r="HN50">
        <v>84.414499532273155</v>
      </c>
      <c r="HO50">
        <v>14.55</v>
      </c>
      <c r="HP50">
        <v>212.1</v>
      </c>
      <c r="HQ50">
        <v>2.2000000000000028</v>
      </c>
      <c r="HR50">
        <v>9.1000000000000085</v>
      </c>
      <c r="HS50">
        <v>11.300000000000011</v>
      </c>
      <c r="HT50">
        <v>91.036000000000001</v>
      </c>
      <c r="HU50">
        <v>42.921263554926924</v>
      </c>
      <c r="HV50">
        <v>0.74211035466194142</v>
      </c>
      <c r="HW50">
        <v>0.32488891953229904</v>
      </c>
      <c r="HX50">
        <v>5.6709487866449986E-4</v>
      </c>
      <c r="HY50">
        <v>1.0675663690729051</v>
      </c>
      <c r="HZ50">
        <v>9.0268361044406886E-3</v>
      </c>
      <c r="IA50">
        <v>0.90614780902862546</v>
      </c>
      <c r="IB50">
        <v>0.42524584043966074</v>
      </c>
      <c r="IC50">
        <v>4.9604300308227545E-2</v>
      </c>
      <c r="ID50">
        <v>3.3069533538818367E-3</v>
      </c>
      <c r="IE50">
        <v>1.384304903130396</v>
      </c>
      <c r="IF50">
        <v>0.21460877094268793</v>
      </c>
      <c r="IG50">
        <v>0.7225664577484131</v>
      </c>
      <c r="IH50">
        <v>0.28926888182759286</v>
      </c>
      <c r="II50">
        <v>0.31425837396383288</v>
      </c>
      <c r="IJ50">
        <v>1.0583389019966126E-3</v>
      </c>
      <c r="IK50">
        <v>1.3271520524418352</v>
      </c>
      <c r="IL50">
        <v>0.38197864830493922</v>
      </c>
      <c r="IM50">
        <v>0.3228969064056873</v>
      </c>
      <c r="IN50">
        <v>0.77620306921005222</v>
      </c>
      <c r="IO50">
        <v>1.1530756454378561</v>
      </c>
      <c r="IP50">
        <v>7.1327514499425898E-2</v>
      </c>
      <c r="IQ50">
        <v>1.9292787146479087</v>
      </c>
      <c r="IR50">
        <v>0.52416916072368624</v>
      </c>
      <c r="IS50">
        <v>0.10234893403397344</v>
      </c>
      <c r="IT50">
        <v>0.62651809475765963</v>
      </c>
      <c r="IU50">
        <v>83.663850271784654</v>
      </c>
      <c r="IV50">
        <v>0.12233352122988568</v>
      </c>
      <c r="IW50">
        <v>0.54497381151751267</v>
      </c>
      <c r="IX50">
        <v>28.24754180823323</v>
      </c>
      <c r="IY50">
        <f t="shared" si="81"/>
        <v>0.86171234557500354</v>
      </c>
      <c r="IZ50">
        <f t="shared" si="82"/>
        <v>44.665000397947438</v>
      </c>
      <c r="JA50">
        <f t="shared" si="83"/>
        <v>0.60212666220607347</v>
      </c>
      <c r="JB50">
        <f t="shared" si="84"/>
        <v>31.209936523658836</v>
      </c>
      <c r="JC50">
        <f t="shared" si="85"/>
        <v>0.25958568336893006</v>
      </c>
      <c r="JD50">
        <f t="shared" si="86"/>
        <v>74.731640459528265</v>
      </c>
      <c r="JE50">
        <f t="shared" si="44"/>
        <v>109.93745921190451</v>
      </c>
    </row>
    <row r="51" spans="1:265" x14ac:dyDescent="0.2">
      <c r="A51" s="6">
        <v>2016</v>
      </c>
      <c r="B51">
        <v>215</v>
      </c>
      <c r="C51">
        <v>2</v>
      </c>
      <c r="D51" t="s">
        <v>113</v>
      </c>
      <c r="E51">
        <v>1946</v>
      </c>
      <c r="F51" t="s">
        <v>122</v>
      </c>
      <c r="G51">
        <v>3</v>
      </c>
      <c r="H51">
        <v>32</v>
      </c>
      <c r="I51">
        <v>290.60000000000002</v>
      </c>
      <c r="J51">
        <v>10</v>
      </c>
      <c r="K51">
        <v>1</v>
      </c>
      <c r="L51">
        <v>13.2</v>
      </c>
      <c r="M51">
        <v>12.8</v>
      </c>
      <c r="N51" s="2">
        <v>8.1999999999999993</v>
      </c>
      <c r="O51">
        <f t="shared" si="45"/>
        <v>0.39999999999999858</v>
      </c>
      <c r="P51" s="2">
        <f t="shared" si="45"/>
        <v>4.6000000000000014</v>
      </c>
      <c r="Q51" s="2">
        <f t="shared" si="46"/>
        <v>5</v>
      </c>
      <c r="R51" s="2"/>
      <c r="S51">
        <v>6.1260000000000003</v>
      </c>
      <c r="T51">
        <v>6.8900000000000006</v>
      </c>
      <c r="U51">
        <v>4.6959999999999997</v>
      </c>
      <c r="V51">
        <v>5.354000000000001</v>
      </c>
      <c r="W51">
        <v>4.048</v>
      </c>
      <c r="X51">
        <v>4.75</v>
      </c>
      <c r="Y51">
        <v>16</v>
      </c>
      <c r="Z51">
        <v>47.6</v>
      </c>
      <c r="AA51">
        <v>764</v>
      </c>
      <c r="AB51">
        <v>3</v>
      </c>
      <c r="AC51">
        <v>64</v>
      </c>
      <c r="AD51">
        <v>51.4</v>
      </c>
      <c r="AE51">
        <v>51.6</v>
      </c>
      <c r="AF51">
        <v>54.7</v>
      </c>
      <c r="AG51">
        <v>39.6</v>
      </c>
      <c r="AH51">
        <v>105.07653391755187</v>
      </c>
      <c r="AI51">
        <v>6601.1180137684441</v>
      </c>
      <c r="AJ51">
        <v>216.88096486034127</v>
      </c>
      <c r="AK51">
        <v>10</v>
      </c>
      <c r="AL51">
        <v>359.5</v>
      </c>
      <c r="AM51">
        <v>399.44444444444446</v>
      </c>
      <c r="AN51">
        <v>7647.6001263411845</v>
      </c>
      <c r="AO51">
        <f>AN51/AN$71</f>
        <v>0.92986033386094458</v>
      </c>
      <c r="AP51">
        <v>3215.0586439852914</v>
      </c>
      <c r="AQ51">
        <v>4070.2149073471078</v>
      </c>
      <c r="AR51">
        <v>1.0862129075970766</v>
      </c>
      <c r="AS51">
        <v>7286.3597642399964</v>
      </c>
      <c r="AT51">
        <v>19.657699037620297</v>
      </c>
      <c r="AU51">
        <v>3988.8106092001658</v>
      </c>
      <c r="AV51">
        <v>6976.1016715015885</v>
      </c>
      <c r="AW51">
        <v>88.58267716535434</v>
      </c>
      <c r="AX51">
        <v>10.964912280701755</v>
      </c>
      <c r="AY51">
        <v>11064.459870147812</v>
      </c>
      <c r="AZ51">
        <v>845.55432268759273</v>
      </c>
      <c r="BA51">
        <v>5081.6016419000252</v>
      </c>
      <c r="BB51">
        <v>8132.2071583157358</v>
      </c>
      <c r="BC51">
        <v>1882.988310671692</v>
      </c>
      <c r="BD51">
        <v>4.7691406995178225</v>
      </c>
      <c r="BE51">
        <v>15101.566251586972</v>
      </c>
      <c r="BF51">
        <v>343.46364599161956</v>
      </c>
      <c r="BG51">
        <v>288.36474153136857</v>
      </c>
      <c r="BH51">
        <f t="shared" si="47"/>
        <v>312.60825949387902</v>
      </c>
      <c r="BI51">
        <v>70.341087746806764</v>
      </c>
      <c r="BJ51">
        <v>78.056502335704252</v>
      </c>
      <c r="BK51">
        <v>264.17152401404371</v>
      </c>
      <c r="BL51">
        <v>82.57896334386767</v>
      </c>
      <c r="BM51">
        <v>1.2659846547314577</v>
      </c>
      <c r="BN51">
        <v>1.748917748917749</v>
      </c>
      <c r="BO51">
        <v>1.6003236245954693</v>
      </c>
      <c r="BP51">
        <v>44.124346697292651</v>
      </c>
      <c r="BQ51">
        <v>36.05065819762315</v>
      </c>
      <c r="BR51">
        <v>33.649500702392487</v>
      </c>
      <c r="BS51">
        <v>55.860745818823176</v>
      </c>
      <c r="BT51">
        <v>63.049635981990271</v>
      </c>
      <c r="BU51">
        <v>53.850090929880537</v>
      </c>
      <c r="BV51">
        <v>3430.8696745089783</v>
      </c>
      <c r="BW51">
        <v>5885.1304070166389</v>
      </c>
      <c r="BX51">
        <v>10560.114951118601</v>
      </c>
      <c r="BY51">
        <v>6621.2988106850098</v>
      </c>
      <c r="BZ51">
        <v>1244.1148695929835</v>
      </c>
      <c r="CA51">
        <v>18046.034797850443</v>
      </c>
      <c r="CB51">
        <v>1.7153465346534655</v>
      </c>
      <c r="CC51">
        <v>19.011764705882353</v>
      </c>
      <c r="CD51">
        <v>32.611764705882351</v>
      </c>
      <c r="CE51">
        <v>557.94093469118752</v>
      </c>
      <c r="CF51">
        <v>1090.9712644849496</v>
      </c>
      <c r="CG51">
        <v>404.79732958315253</v>
      </c>
      <c r="CH51">
        <f t="shared" si="48"/>
        <v>1650.731967391047</v>
      </c>
      <c r="CI51">
        <f t="shared" si="49"/>
        <v>2247.0767512990969</v>
      </c>
      <c r="CJ51">
        <f t="shared" si="50"/>
        <v>3897.8087186901439</v>
      </c>
      <c r="CK51">
        <v>6981.5749277026316</v>
      </c>
      <c r="CL51">
        <v>38.687584313725495</v>
      </c>
      <c r="CM51">
        <v>2.9026095867156982</v>
      </c>
      <c r="CN51">
        <v>1.9190593957901001</v>
      </c>
      <c r="CO51">
        <v>6.9839510919999999</v>
      </c>
      <c r="CP51">
        <v>2.3537995398893585</v>
      </c>
      <c r="CQ51">
        <v>4.7546768188476562</v>
      </c>
      <c r="CR51">
        <v>2.784498929977417</v>
      </c>
      <c r="CS51">
        <v>1.2918905724708794</v>
      </c>
      <c r="CT51">
        <v>3.5108458995819092</v>
      </c>
      <c r="CU51">
        <v>3.5108458995819092</v>
      </c>
      <c r="CV51">
        <v>1.8499497798945135</v>
      </c>
      <c r="CW51">
        <v>2.3191215991973877</v>
      </c>
      <c r="CX51">
        <v>2.1311883926391602</v>
      </c>
      <c r="CY51">
        <v>0.83139705657958984</v>
      </c>
      <c r="CZ51">
        <v>1.6524806022644043</v>
      </c>
      <c r="DA51">
        <v>1.6524806022644043</v>
      </c>
      <c r="DB51">
        <v>1.3714091475874055</v>
      </c>
      <c r="DC51">
        <v>1.23374342918396</v>
      </c>
      <c r="DD51">
        <v>0.6675567626953125</v>
      </c>
      <c r="DE51">
        <v>0.80868595191451698</v>
      </c>
      <c r="DF51">
        <v>1.406589150428772</v>
      </c>
      <c r="DG51">
        <v>0.30410784482955933</v>
      </c>
      <c r="DH51">
        <v>0.98931781304971933</v>
      </c>
      <c r="DI51">
        <v>93.320600418848798</v>
      </c>
      <c r="DJ51">
        <v>78.109841608293991</v>
      </c>
      <c r="DK51">
        <v>7.5860578221570982E-2</v>
      </c>
      <c r="DL51">
        <v>171.50630260536437</v>
      </c>
      <c r="DM51">
        <v>0.93466005926057116</v>
      </c>
      <c r="DN51">
        <v>111.06838873200431</v>
      </c>
      <c r="DO51">
        <v>90.12359982011246</v>
      </c>
      <c r="DP51">
        <v>3.1100012889997228</v>
      </c>
      <c r="DQ51">
        <v>0.38496117319977075</v>
      </c>
      <c r="DR51">
        <v>204.68695101431624</v>
      </c>
      <c r="DS51">
        <v>19.60943293039514</v>
      </c>
      <c r="DT51">
        <v>108.29850435233432</v>
      </c>
      <c r="DU51">
        <v>67.610930949191726</v>
      </c>
      <c r="DV51">
        <v>31.116016576755907</v>
      </c>
      <c r="DW51">
        <v>7.880912495422894E-2</v>
      </c>
      <c r="DX51">
        <v>207.10426100323619</v>
      </c>
      <c r="DY51">
        <v>3.0164225826319879</v>
      </c>
      <c r="DZ51">
        <v>0.17266499920856809</v>
      </c>
      <c r="EA51">
        <f t="shared" si="51"/>
        <v>1.4239183359148728</v>
      </c>
      <c r="EB51">
        <v>1.6134353011959555</v>
      </c>
      <c r="EC51">
        <v>-0.19784888426214206</v>
      </c>
      <c r="ED51">
        <v>1.0921598374380428</v>
      </c>
      <c r="EE51">
        <v>-1.6080477764943382</v>
      </c>
      <c r="EF51">
        <v>0.83700534777653923</v>
      </c>
      <c r="EG51">
        <v>0.81142439220551499</v>
      </c>
      <c r="EH51">
        <v>0.62430161296806874</v>
      </c>
      <c r="EI51">
        <v>54.412344620115391</v>
      </c>
      <c r="EJ51">
        <v>54.262564458364494</v>
      </c>
      <c r="EK51">
        <v>52.291779912071469</v>
      </c>
      <c r="EL51">
        <v>45.543423432096588</v>
      </c>
      <c r="EM51">
        <v>44.02996838514099</v>
      </c>
      <c r="EN51">
        <v>32.645842544077468</v>
      </c>
      <c r="EO51">
        <v>42.328129173119635</v>
      </c>
      <c r="EP51">
        <v>39.286586025477746</v>
      </c>
      <c r="EQ51">
        <v>85.398166115720684</v>
      </c>
      <c r="ER51">
        <v>93.134470688564662</v>
      </c>
      <c r="ES51">
        <v>3.7834509171233046</v>
      </c>
      <c r="ET51">
        <v>178.53263680428535</v>
      </c>
      <c r="EU51">
        <v>0.92814369056562485</v>
      </c>
      <c r="EV51">
        <v>23.708902714253547</v>
      </c>
      <c r="EW51">
        <v>22.005268464468646</v>
      </c>
      <c r="EX51">
        <f t="shared" si="52"/>
        <v>2.119192874113474</v>
      </c>
      <c r="EY51">
        <v>68.740259558884674</v>
      </c>
      <c r="EZ51">
        <v>50.837013794634714</v>
      </c>
      <c r="FA51">
        <f t="shared" si="53"/>
        <v>1.3521695006825805</v>
      </c>
      <c r="FB51">
        <v>119.57727335351937</v>
      </c>
      <c r="FC51">
        <v>57.486057033312946</v>
      </c>
      <c r="FD51">
        <v>42.513942966687061</v>
      </c>
      <c r="FE51">
        <f t="shared" si="54"/>
        <v>90.511269185805375</v>
      </c>
      <c r="FF51">
        <f t="shared" si="55"/>
        <v>65.970375179214685</v>
      </c>
      <c r="FG51">
        <f t="shared" si="56"/>
        <v>28.32434492371398</v>
      </c>
      <c r="FH51">
        <f t="shared" si="57"/>
        <v>-2.769884379669989</v>
      </c>
      <c r="FI51">
        <f t="shared" si="58"/>
        <v>22.512668870920734</v>
      </c>
      <c r="FJ51">
        <f t="shared" si="59"/>
        <v>22.512668870920734</v>
      </c>
      <c r="FK51">
        <f t="shared" si="60"/>
        <v>2.769884379669989</v>
      </c>
      <c r="FL51">
        <f t="shared" si="61"/>
        <v>2.4938548324072771</v>
      </c>
      <c r="FM51">
        <f t="shared" si="62"/>
        <v>24.979771020971455</v>
      </c>
      <c r="FN51">
        <f t="shared" si="90"/>
        <v>44.284011177101625</v>
      </c>
      <c r="FO51">
        <v>0</v>
      </c>
      <c r="FP51">
        <v>0</v>
      </c>
      <c r="FQ51">
        <v>1.443508955403989</v>
      </c>
      <c r="FR51">
        <v>1.3241439558312564</v>
      </c>
      <c r="FS51">
        <v>1.1013522974230345</v>
      </c>
      <c r="FT51">
        <v>1.6306095858134875</v>
      </c>
      <c r="FU51">
        <v>1.3970911332923561</v>
      </c>
      <c r="FV51">
        <v>1.2452047821539531</v>
      </c>
      <c r="FW51">
        <v>36.691156172843613</v>
      </c>
      <c r="FX51">
        <v>52.16663594716433</v>
      </c>
      <c r="FY51">
        <v>6.7988189280528593</v>
      </c>
      <c r="FZ51">
        <v>37.087329965016671</v>
      </c>
      <c r="GA51">
        <v>33.48288086320629</v>
      </c>
      <c r="GB51">
        <f t="shared" si="87"/>
        <v>190.54084787723787</v>
      </c>
      <c r="GC51">
        <f t="shared" si="65"/>
        <v>117.72932987012987</v>
      </c>
      <c r="GD51">
        <f t="shared" si="66"/>
        <v>105.36048233009711</v>
      </c>
      <c r="GE51">
        <f t="shared" si="88"/>
        <v>1.5233529288091543</v>
      </c>
      <c r="GF51">
        <f t="shared" si="68"/>
        <v>2.3651701178024771</v>
      </c>
      <c r="GG51">
        <f t="shared" si="69"/>
        <v>2.0227587663865205</v>
      </c>
      <c r="GH51">
        <f t="shared" si="70"/>
        <v>34.761818756096297</v>
      </c>
      <c r="GI51">
        <f t="shared" si="71"/>
        <v>52.283304246655035</v>
      </c>
      <c r="GJ51">
        <f t="shared" si="72"/>
        <v>47.054973821989527</v>
      </c>
      <c r="GK51">
        <f t="shared" si="73"/>
        <v>61.89003040707405</v>
      </c>
      <c r="GL51">
        <f t="shared" si="74"/>
        <v>56.408103866363376</v>
      </c>
      <c r="GM51">
        <f t="shared" si="31"/>
        <v>43.591896133636624</v>
      </c>
      <c r="GN51">
        <f t="shared" si="75"/>
        <v>60.915315104065634</v>
      </c>
      <c r="GO51">
        <f t="shared" si="76"/>
        <v>37.878787878787875</v>
      </c>
      <c r="GP51">
        <f t="shared" si="77"/>
        <v>0</v>
      </c>
      <c r="GQ51">
        <f t="shared" si="78"/>
        <v>1.0953975579343551</v>
      </c>
      <c r="GR51">
        <v>20.305358298855204</v>
      </c>
      <c r="GS51">
        <f t="shared" si="79"/>
        <v>110.64459870147813</v>
      </c>
      <c r="GT51" s="23">
        <f t="shared" si="80"/>
        <v>180.46034797850444</v>
      </c>
      <c r="GU51">
        <v>39.1</v>
      </c>
      <c r="GV51">
        <v>49.5</v>
      </c>
      <c r="GW51">
        <v>1.321E-2</v>
      </c>
      <c r="GX51">
        <v>88.613210000000009</v>
      </c>
      <c r="GY51">
        <v>0.27322000000000002</v>
      </c>
      <c r="GZ51">
        <v>46.2</v>
      </c>
      <c r="HA51">
        <v>80.8</v>
      </c>
      <c r="HB51">
        <v>1.026</v>
      </c>
      <c r="HC51">
        <v>0.127</v>
      </c>
      <c r="HD51">
        <v>128.15299999999999</v>
      </c>
      <c r="HE51">
        <v>10.119999999999999</v>
      </c>
      <c r="HF51">
        <v>61.8</v>
      </c>
      <c r="HG51">
        <v>98.9</v>
      </c>
      <c r="HH51">
        <v>22.9</v>
      </c>
      <c r="HI51">
        <v>5.7999999999999996E-2</v>
      </c>
      <c r="HJ51">
        <v>183.65799999999999</v>
      </c>
      <c r="HK51">
        <v>40.4</v>
      </c>
      <c r="HL51">
        <v>69.3</v>
      </c>
      <c r="HM51">
        <v>124.35</v>
      </c>
      <c r="HN51">
        <v>77.968706867292681</v>
      </c>
      <c r="HO51">
        <v>14.65</v>
      </c>
      <c r="HP51">
        <v>212.5</v>
      </c>
      <c r="HQ51">
        <v>5.8000000000000043</v>
      </c>
      <c r="HR51">
        <v>11.5</v>
      </c>
      <c r="HS51">
        <v>17.300000000000011</v>
      </c>
      <c r="HT51">
        <v>84.347000000000008</v>
      </c>
      <c r="HU51">
        <v>39.692705882352946</v>
      </c>
      <c r="HV51">
        <v>1.1349203484058381</v>
      </c>
      <c r="HW51">
        <v>0.94993440091609949</v>
      </c>
      <c r="HX51">
        <v>9.2257993925319993E-4</v>
      </c>
      <c r="HY51">
        <v>2.085777329261191</v>
      </c>
      <c r="HZ51">
        <v>1.2990728004455568E-2</v>
      </c>
      <c r="IA51">
        <v>1.2864385056495669</v>
      </c>
      <c r="IB51">
        <v>1.0438475825564706</v>
      </c>
      <c r="IC51">
        <v>3.6021278929710389E-2</v>
      </c>
      <c r="ID51">
        <v>4.4587742924690242E-3</v>
      </c>
      <c r="IE51">
        <v>2.370766141428216</v>
      </c>
      <c r="IF51">
        <v>0.23469510583877559</v>
      </c>
      <c r="IG51">
        <v>1.3170744266510011</v>
      </c>
      <c r="IH51">
        <v>0.82225168895721434</v>
      </c>
      <c r="II51">
        <v>0.37841805791854854</v>
      </c>
      <c r="IJ51">
        <v>9.5843874931335435E-4</v>
      </c>
      <c r="IK51">
        <v>2.5187026122760772</v>
      </c>
      <c r="IL51">
        <v>0.49843234539031978</v>
      </c>
      <c r="IM51">
        <v>0.46261683654785157</v>
      </c>
      <c r="IN51">
        <v>1.0056009812057018</v>
      </c>
      <c r="IO51">
        <v>1.0966993715249518</v>
      </c>
      <c r="IP51">
        <v>4.4551799267530445E-2</v>
      </c>
      <c r="IQ51">
        <v>2.1023003527306536</v>
      </c>
      <c r="IR51">
        <v>0.78800616025924708</v>
      </c>
      <c r="IS51">
        <v>0.58123074600861901</v>
      </c>
      <c r="IT51">
        <v>1.369236906267866</v>
      </c>
      <c r="IU51">
        <v>57.550753755763004</v>
      </c>
      <c r="IV51">
        <v>1.009944628136892</v>
      </c>
      <c r="IW51">
        <v>-0.26846578869756232</v>
      </c>
      <c r="IX51">
        <v>-12.770096734696127</v>
      </c>
      <c r="IY51">
        <f t="shared" si="81"/>
        <v>1.6523023469462661E-2</v>
      </c>
      <c r="IZ51">
        <f t="shared" si="82"/>
        <v>0.78594970732897873</v>
      </c>
      <c r="JA51">
        <f>IQ51-IK51</f>
        <v>-0.41640225954542354</v>
      </c>
      <c r="JB51">
        <f t="shared" si="84"/>
        <v>-19.806982337445906</v>
      </c>
      <c r="JC51">
        <f t="shared" si="85"/>
        <v>0.4329252830148862</v>
      </c>
      <c r="JD51">
        <f t="shared" si="86"/>
        <v>1.5066137447026644</v>
      </c>
      <c r="JE51">
        <f t="shared" si="44"/>
        <v>101.07975281647373</v>
      </c>
    </row>
    <row r="52" spans="1:265" x14ac:dyDescent="0.2">
      <c r="A52" s="6">
        <v>2016</v>
      </c>
      <c r="B52">
        <v>216</v>
      </c>
      <c r="C52">
        <v>2</v>
      </c>
      <c r="D52">
        <v>3390</v>
      </c>
      <c r="E52">
        <v>1967</v>
      </c>
      <c r="F52" t="s">
        <v>122</v>
      </c>
      <c r="G52">
        <v>3</v>
      </c>
      <c r="H52">
        <v>34</v>
      </c>
      <c r="I52">
        <v>258.8</v>
      </c>
      <c r="J52">
        <v>5</v>
      </c>
      <c r="K52">
        <v>0</v>
      </c>
      <c r="L52">
        <v>14.555555555555555</v>
      </c>
      <c r="M52">
        <v>13.8</v>
      </c>
      <c r="N52" s="2">
        <v>7.8</v>
      </c>
      <c r="O52">
        <f t="shared" si="45"/>
        <v>0.75555555555555465</v>
      </c>
      <c r="P52" s="2">
        <f t="shared" si="45"/>
        <v>6.0000000000000009</v>
      </c>
      <c r="Q52" s="2">
        <f t="shared" si="46"/>
        <v>6.7555555555555555</v>
      </c>
      <c r="R52" s="2"/>
      <c r="S52">
        <v>5.4320000000000004</v>
      </c>
      <c r="T52">
        <v>4.8739999999999997</v>
      </c>
      <c r="U52">
        <v>3.9960000000000009</v>
      </c>
      <c r="V52">
        <v>4.8839999999999995</v>
      </c>
      <c r="W52">
        <v>4.7000000000000011</v>
      </c>
      <c r="X52">
        <v>5.104000000000001</v>
      </c>
      <c r="Y52">
        <v>17.600000000000001</v>
      </c>
      <c r="Z52">
        <v>39</v>
      </c>
      <c r="AA52">
        <v>686.8</v>
      </c>
      <c r="AB52">
        <v>1</v>
      </c>
      <c r="AC52">
        <v>65</v>
      </c>
      <c r="AD52">
        <v>52.1</v>
      </c>
      <c r="AE52">
        <v>60.3</v>
      </c>
      <c r="AF52">
        <v>53.7</v>
      </c>
      <c r="AG52">
        <v>31.9</v>
      </c>
      <c r="AH52">
        <v>132.22540774453375</v>
      </c>
      <c r="AI52">
        <v>8306.6645653271007</v>
      </c>
      <c r="AJ52">
        <v>191.08486036910037</v>
      </c>
      <c r="AK52">
        <v>10</v>
      </c>
      <c r="AL52">
        <v>438.5</v>
      </c>
      <c r="AM52">
        <v>487.22222222222223</v>
      </c>
      <c r="AN52">
        <v>8086.0954372641572</v>
      </c>
      <c r="AO52">
        <f>AN52/AN$68</f>
        <v>0.72544022506294681</v>
      </c>
      <c r="AP52">
        <v>2573.6914464639285</v>
      </c>
      <c r="AQ52">
        <v>3363.0664587979127</v>
      </c>
      <c r="AS52">
        <v>5936.7579052618421</v>
      </c>
      <c r="AT52">
        <v>7.7177852768403943</v>
      </c>
      <c r="AU52">
        <v>3926.9815381736034</v>
      </c>
      <c r="AV52">
        <v>7853.9630763472069</v>
      </c>
      <c r="AW52">
        <v>166.43717497961316</v>
      </c>
      <c r="AX52">
        <v>8.6059382645081079</v>
      </c>
      <c r="AY52">
        <v>11955.98772776493</v>
      </c>
      <c r="AZ52">
        <v>674.27108538427603</v>
      </c>
      <c r="BA52">
        <v>4736.2500740039068</v>
      </c>
      <c r="BB52">
        <v>7638.847775606996</v>
      </c>
      <c r="BC52">
        <v>1408.5410376334535</v>
      </c>
      <c r="BD52">
        <v>5.8380860287200935</v>
      </c>
      <c r="BE52">
        <v>13789.476973273077</v>
      </c>
      <c r="BF52">
        <v>429.94498732164914</v>
      </c>
      <c r="BG52">
        <v>166.68084050074057</v>
      </c>
      <c r="BH52">
        <f t="shared" si="47"/>
        <v>314.10876272044936</v>
      </c>
      <c r="BI52">
        <v>96.663577979262499</v>
      </c>
      <c r="BJ52">
        <v>73.569866893663942</v>
      </c>
      <c r="BK52">
        <v>320.77832982494959</v>
      </c>
      <c r="BL52">
        <v>-19.555936430928259</v>
      </c>
      <c r="BM52">
        <v>1.3067092651757188</v>
      </c>
      <c r="BN52">
        <v>2</v>
      </c>
      <c r="BO52">
        <v>1.6128472222222223</v>
      </c>
      <c r="BP52">
        <v>43.35180055401662</v>
      </c>
      <c r="BQ52">
        <v>32.845312554596603</v>
      </c>
      <c r="BR52">
        <v>34.346843489305371</v>
      </c>
      <c r="BS52">
        <v>56.648199445983373</v>
      </c>
      <c r="BT52">
        <v>65.690625109193206</v>
      </c>
      <c r="BU52">
        <v>55.39621111382759</v>
      </c>
      <c r="BV52">
        <v>2957.7690734328835</v>
      </c>
      <c r="BW52">
        <v>3718.0995414622412</v>
      </c>
      <c r="BX52">
        <v>7728.6338783203882</v>
      </c>
      <c r="BY52">
        <v>7000.9484305317392</v>
      </c>
      <c r="BZ52">
        <v>1052.7652634252638</v>
      </c>
      <c r="CA52">
        <v>15231.675200192509</v>
      </c>
      <c r="CB52">
        <v>1.2570621468926555</v>
      </c>
      <c r="CC52">
        <v>19.418540866703232</v>
      </c>
      <c r="CD52">
        <v>24.410312671420733</v>
      </c>
      <c r="CE52">
        <v>969.21246474071995</v>
      </c>
      <c r="CF52">
        <v>4135.8635348849657</v>
      </c>
      <c r="CG52">
        <v>4052.3107362004212</v>
      </c>
      <c r="CH52">
        <f t="shared" si="48"/>
        <v>1778.4810005710233</v>
      </c>
      <c r="CI52">
        <f t="shared" si="49"/>
        <v>3920.7482341447549</v>
      </c>
      <c r="CJ52">
        <f t="shared" si="50"/>
        <v>5699.2292347157781</v>
      </c>
      <c r="CK52">
        <v>3275.6874724275785</v>
      </c>
      <c r="CL52">
        <v>21.505759736697762</v>
      </c>
      <c r="CM52">
        <v>3.0124084949493408</v>
      </c>
      <c r="CN52">
        <v>2.1460545063018799</v>
      </c>
      <c r="CP52">
        <v>2.521634559552095</v>
      </c>
      <c r="CQ52">
        <v>6.754518985748291</v>
      </c>
      <c r="CR52">
        <v>3.0587658882141113</v>
      </c>
      <c r="CS52">
        <v>1.1458152921891309</v>
      </c>
      <c r="CT52">
        <v>3.0779547691345215</v>
      </c>
      <c r="CU52">
        <v>3.0779547691345215</v>
      </c>
      <c r="CV52">
        <v>1.8024176208335609</v>
      </c>
      <c r="CW52">
        <v>2.4734773635864258</v>
      </c>
      <c r="CX52">
        <v>2.2417998313903809</v>
      </c>
      <c r="CY52">
        <v>0.77212226390838623</v>
      </c>
      <c r="CZ52">
        <v>1.9695569276809692</v>
      </c>
      <c r="DA52">
        <v>1.9695569276809692</v>
      </c>
      <c r="DB52">
        <v>1.3997303374351695</v>
      </c>
      <c r="DC52">
        <v>1.0916296243667603</v>
      </c>
      <c r="DD52">
        <v>0.9659608006477356</v>
      </c>
      <c r="DE52">
        <v>0.95010112549807568</v>
      </c>
      <c r="DF52">
        <v>1.4387995004653931</v>
      </c>
      <c r="DG52">
        <v>0.49646109342575073</v>
      </c>
      <c r="DH52">
        <v>1.1434031137144842</v>
      </c>
      <c r="DI52">
        <v>77.530099767063959</v>
      </c>
      <c r="DJ52">
        <v>72.173239288959664</v>
      </c>
      <c r="DL52">
        <v>149.70333905602362</v>
      </c>
      <c r="DM52">
        <v>0.52129927180347069</v>
      </c>
      <c r="DN52">
        <v>120.11717172611999</v>
      </c>
      <c r="DO52">
        <v>89.991909971674204</v>
      </c>
      <c r="DP52">
        <v>5.1228609648977717</v>
      </c>
      <c r="DQ52">
        <v>0.26488688724119996</v>
      </c>
      <c r="DR52">
        <v>215.49682954993315</v>
      </c>
      <c r="DS52">
        <v>16.677942666188571</v>
      </c>
      <c r="DT52">
        <v>106.17724617324636</v>
      </c>
      <c r="DU52">
        <v>58.981244381532136</v>
      </c>
      <c r="DV52">
        <v>27.742017585939092</v>
      </c>
      <c r="DW52">
        <v>0.11498442782263138</v>
      </c>
      <c r="DX52">
        <v>193.01549256854022</v>
      </c>
      <c r="DY52">
        <v>4.6995350352792524</v>
      </c>
      <c r="DZ52">
        <v>-2.0437579073993573</v>
      </c>
      <c r="EA52">
        <f t="shared" si="51"/>
        <v>1.7324861405006642</v>
      </c>
      <c r="EB52">
        <v>3.0419337113611453</v>
      </c>
      <c r="EC52">
        <v>-1.2672659593521483</v>
      </c>
      <c r="ED52">
        <v>1.2727621916224672</v>
      </c>
      <c r="EE52">
        <v>-2.8191514172856427</v>
      </c>
      <c r="EF52">
        <v>0.93090605462654163</v>
      </c>
      <c r="EG52">
        <v>0.74920103993844767</v>
      </c>
      <c r="EH52">
        <v>0.55549796691180087</v>
      </c>
      <c r="EI52">
        <v>51.789158649326986</v>
      </c>
      <c r="EJ52">
        <v>55.739646832385269</v>
      </c>
      <c r="EK52">
        <v>55.009701428781732</v>
      </c>
      <c r="EL52">
        <v>48.210841350673014</v>
      </c>
      <c r="EM52">
        <v>41.760201372624842</v>
      </c>
      <c r="EN52">
        <v>30.557777304113433</v>
      </c>
      <c r="EO52">
        <v>32.287883425951591</v>
      </c>
      <c r="EP52">
        <v>35.915384099588451</v>
      </c>
      <c r="EQ52">
        <v>73.429837463547585</v>
      </c>
      <c r="ER52">
        <v>100.72961104633043</v>
      </c>
      <c r="ES52">
        <v>5.2265699380075503</v>
      </c>
      <c r="ET52">
        <v>174.15944850987802</v>
      </c>
      <c r="EU52">
        <v>1.1123486673245739</v>
      </c>
      <c r="EV52">
        <v>18.53926600147696</v>
      </c>
      <c r="EW52">
        <v>20.622127829918682</v>
      </c>
      <c r="EX52">
        <f t="shared" si="52"/>
        <v>3.0010257742123638</v>
      </c>
      <c r="EY52">
        <v>87.8292883001684</v>
      </c>
      <c r="EZ52">
        <v>54.076525872085753</v>
      </c>
      <c r="FA52">
        <f t="shared" si="53"/>
        <v>1.6241666209830574</v>
      </c>
      <c r="FB52">
        <v>141.90581417225414</v>
      </c>
      <c r="FC52">
        <v>61.89266367448181</v>
      </c>
      <c r="FD52">
        <v>38.107336325518197</v>
      </c>
      <c r="FE52">
        <f t="shared" si="54"/>
        <v>91.72865309123091</v>
      </c>
      <c r="FF52">
        <f t="shared" si="55"/>
        <v>73.889362747294768</v>
      </c>
      <c r="FG52">
        <f t="shared" si="56"/>
        <v>23.065860281943685</v>
      </c>
      <c r="FH52">
        <f t="shared" si="57"/>
        <v>-13.939925552873632</v>
      </c>
      <c r="FI52">
        <f t="shared" si="58"/>
        <v>31.010665590142068</v>
      </c>
      <c r="FJ52">
        <f t="shared" si="59"/>
        <v>31.010665590142068</v>
      </c>
      <c r="FK52">
        <f t="shared" si="60"/>
        <v>13.939925552873632</v>
      </c>
      <c r="FL52">
        <f t="shared" si="61"/>
        <v>11.605272878600701</v>
      </c>
      <c r="FM52">
        <f t="shared" si="62"/>
        <v>34.459392627518369</v>
      </c>
      <c r="FN52">
        <f t="shared" si="90"/>
        <v>57.345891012850259</v>
      </c>
      <c r="FO52">
        <v>0</v>
      </c>
      <c r="FP52">
        <v>0</v>
      </c>
      <c r="FQ52">
        <v>1.4335620196893886</v>
      </c>
      <c r="FR52">
        <v>1.3276485572852044</v>
      </c>
      <c r="FS52">
        <v>1.0869214068082875</v>
      </c>
      <c r="FT52">
        <v>1.7589992793604146</v>
      </c>
      <c r="FU52">
        <v>1.3576014608257259</v>
      </c>
      <c r="FV52">
        <v>1.2877935135581111</v>
      </c>
      <c r="FW52">
        <v>45.963089013631645</v>
      </c>
      <c r="FX52">
        <v>57.837580394391999</v>
      </c>
      <c r="FY52">
        <v>-2.1577624302649872</v>
      </c>
      <c r="FZ52">
        <v>40.198499079047423</v>
      </c>
      <c r="GA52">
        <v>20.582796748204135</v>
      </c>
      <c r="GB52">
        <f t="shared" si="87"/>
        <v>211.05871130990423</v>
      </c>
      <c r="GC52">
        <f t="shared" si="65"/>
        <v>101.75754485106384</v>
      </c>
      <c r="GD52">
        <f t="shared" si="66"/>
        <v>103.11955499999999</v>
      </c>
      <c r="GE52">
        <f t="shared" si="88"/>
        <v>1.4272846054319579</v>
      </c>
      <c r="GF52">
        <f t="shared" si="68"/>
        <v>3.0059352283813805</v>
      </c>
      <c r="GG52">
        <f t="shared" si="69"/>
        <v>2.1739812893785091</v>
      </c>
      <c r="GH52">
        <f t="shared" si="70"/>
        <v>36.754979260291627</v>
      </c>
      <c r="GI52">
        <f t="shared" si="71"/>
        <v>70.940917621173881</v>
      </c>
      <c r="GJ52">
        <f t="shared" si="72"/>
        <v>63.846825859056501</v>
      </c>
      <c r="GK52">
        <f t="shared" si="73"/>
        <v>73.119677260157758</v>
      </c>
      <c r="GL52">
        <f t="shared" si="74"/>
        <v>60.090430227680294</v>
      </c>
      <c r="GM52">
        <f t="shared" si="31"/>
        <v>39.909569772319706</v>
      </c>
      <c r="GN52">
        <f t="shared" si="75"/>
        <v>69.590581231247626</v>
      </c>
      <c r="GO52">
        <f t="shared" si="76"/>
        <v>46.412213740458014</v>
      </c>
      <c r="GP52">
        <f t="shared" si="77"/>
        <v>0</v>
      </c>
      <c r="GQ52">
        <f t="shared" si="78"/>
        <v>2.4685185950513264</v>
      </c>
      <c r="GR52">
        <v>-10.483329630378114</v>
      </c>
      <c r="GS52">
        <f t="shared" si="79"/>
        <v>119.55987727764929</v>
      </c>
      <c r="GT52" s="23">
        <f t="shared" si="80"/>
        <v>152.31675200192507</v>
      </c>
      <c r="GU52">
        <v>31.3</v>
      </c>
      <c r="GV52">
        <v>40.9</v>
      </c>
      <c r="GW52">
        <v>0</v>
      </c>
      <c r="GX52">
        <v>72.2</v>
      </c>
      <c r="GY52">
        <v>9.3859999999999999E-2</v>
      </c>
      <c r="GZ52">
        <v>47</v>
      </c>
      <c r="HA52">
        <v>94</v>
      </c>
      <c r="HB52">
        <v>1.9920000000000002</v>
      </c>
      <c r="HC52">
        <v>0.10300000000000001</v>
      </c>
      <c r="HD52">
        <v>143.095</v>
      </c>
      <c r="HE52">
        <v>8.0699999999999985</v>
      </c>
      <c r="HF52">
        <v>57.6</v>
      </c>
      <c r="HG52">
        <v>92.9</v>
      </c>
      <c r="HH52">
        <v>17.13</v>
      </c>
      <c r="HI52">
        <v>7.0999999999999994E-2</v>
      </c>
      <c r="HJ52">
        <v>167.70099999999999</v>
      </c>
      <c r="HK52">
        <v>35.4</v>
      </c>
      <c r="HL52">
        <v>44.5</v>
      </c>
      <c r="HM52">
        <v>92.5</v>
      </c>
      <c r="HN52">
        <v>83.790711271850498</v>
      </c>
      <c r="HO52">
        <v>12.6</v>
      </c>
      <c r="HP52">
        <v>182.3</v>
      </c>
      <c r="HQ52">
        <v>11.600000000000001</v>
      </c>
      <c r="HR52">
        <v>49.5</v>
      </c>
      <c r="HS52">
        <v>61.099999999999994</v>
      </c>
      <c r="HT52">
        <v>39.205000000000013</v>
      </c>
      <c r="HU52">
        <v>21.505759736697758</v>
      </c>
      <c r="HV52">
        <v>0.94288385891914372</v>
      </c>
      <c r="HW52">
        <v>0.87773629307746892</v>
      </c>
      <c r="HX52">
        <v>0</v>
      </c>
      <c r="HY52">
        <v>1.8206201519966125</v>
      </c>
      <c r="HZ52">
        <v>6.3397915200233456E-3</v>
      </c>
      <c r="IA52">
        <v>1.4376199674606323</v>
      </c>
      <c r="IB52">
        <v>1.0770663746577831</v>
      </c>
      <c r="IC52">
        <v>6.1312859001159674E-2</v>
      </c>
      <c r="ID52">
        <v>3.1702934122085575E-3</v>
      </c>
      <c r="IE52">
        <v>2.5791694945317838</v>
      </c>
      <c r="IF52">
        <v>0.19960962324142453</v>
      </c>
      <c r="IG52">
        <v>1.2912767028808594</v>
      </c>
      <c r="IH52">
        <v>0.71730158317089088</v>
      </c>
      <c r="II52">
        <v>0.33738510171175001</v>
      </c>
      <c r="IJ52">
        <v>1.398385418653488E-3</v>
      </c>
      <c r="IK52">
        <v>2.3473617731821537</v>
      </c>
      <c r="IL52">
        <v>0.38643688702583312</v>
      </c>
      <c r="IM52">
        <v>0.42985255628824232</v>
      </c>
      <c r="IN52">
        <v>0.87884354108572005</v>
      </c>
      <c r="IO52">
        <v>1.2055803352157848</v>
      </c>
      <c r="IP52">
        <v>6.2554097771644598E-2</v>
      </c>
      <c r="IQ52">
        <v>2.0844238763015048</v>
      </c>
      <c r="IR52">
        <v>1.0511830804347992</v>
      </c>
      <c r="IS52">
        <v>0.64721381836954084</v>
      </c>
      <c r="IT52">
        <v>1.6983968988043401</v>
      </c>
      <c r="IU52">
        <v>61.89266367448181</v>
      </c>
      <c r="IV52">
        <v>1.0457036100005266</v>
      </c>
      <c r="IW52">
        <v>-0.49474561823027896</v>
      </c>
      <c r="IX52">
        <v>-23.735365145986059</v>
      </c>
      <c r="IY52">
        <f t="shared" si="81"/>
        <v>0.2638037243048923</v>
      </c>
      <c r="IZ52">
        <f t="shared" si="82"/>
        <v>12.655953873113953</v>
      </c>
      <c r="JA52">
        <f t="shared" si="83"/>
        <v>-0.26293789688064884</v>
      </c>
      <c r="JB52">
        <f t="shared" si="84"/>
        <v>-12.614415900243495</v>
      </c>
      <c r="JC52">
        <f t="shared" si="85"/>
        <v>0.52674162118554113</v>
      </c>
      <c r="JD52">
        <f t="shared" si="86"/>
        <v>21.881886805799176</v>
      </c>
      <c r="JE52">
        <f t="shared" si="44"/>
        <v>87.458219066010628</v>
      </c>
    </row>
    <row r="53" spans="1:265" x14ac:dyDescent="0.2">
      <c r="A53" s="6">
        <v>2016</v>
      </c>
      <c r="B53">
        <v>217</v>
      </c>
      <c r="C53">
        <v>2</v>
      </c>
      <c r="D53">
        <v>3382</v>
      </c>
      <c r="E53">
        <v>1976</v>
      </c>
      <c r="F53" t="s">
        <v>122</v>
      </c>
      <c r="G53">
        <v>3</v>
      </c>
      <c r="H53">
        <v>33.5</v>
      </c>
      <c r="J53">
        <v>0</v>
      </c>
      <c r="K53">
        <v>0</v>
      </c>
      <c r="L53">
        <v>14.1</v>
      </c>
      <c r="M53">
        <v>13.3</v>
      </c>
      <c r="N53" s="2">
        <v>8.6999999999999993</v>
      </c>
      <c r="O53">
        <f t="shared" si="45"/>
        <v>0.79999999999999893</v>
      </c>
      <c r="P53" s="2">
        <f t="shared" si="45"/>
        <v>4.6000000000000014</v>
      </c>
      <c r="Q53" s="2">
        <f t="shared" si="46"/>
        <v>5.4</v>
      </c>
      <c r="R53" s="2"/>
      <c r="S53">
        <v>5.0220000000000002</v>
      </c>
      <c r="T53">
        <v>5.1919999999999993</v>
      </c>
      <c r="U53">
        <v>4.5760000000000005</v>
      </c>
      <c r="V53">
        <v>5.1079999999999997</v>
      </c>
      <c r="W53">
        <v>4.5380000000000003</v>
      </c>
      <c r="X53">
        <v>3.9519999999999995</v>
      </c>
      <c r="Y53">
        <v>16.399999999999999</v>
      </c>
      <c r="Z53">
        <v>45.2</v>
      </c>
      <c r="AA53">
        <v>739.6</v>
      </c>
      <c r="AB53">
        <v>0</v>
      </c>
      <c r="AC53">
        <v>63</v>
      </c>
      <c r="AD53">
        <v>58.1</v>
      </c>
      <c r="AE53">
        <v>61.4</v>
      </c>
      <c r="AF53">
        <v>58.7</v>
      </c>
      <c r="AG53">
        <v>51.2</v>
      </c>
      <c r="AH53">
        <v>156.89699766783434</v>
      </c>
      <c r="AI53">
        <v>9856.5831874886899</v>
      </c>
      <c r="AJ53">
        <v>199.1540620848703</v>
      </c>
      <c r="AK53">
        <v>0</v>
      </c>
      <c r="AL53">
        <v>575.4</v>
      </c>
      <c r="AM53">
        <v>575.4</v>
      </c>
      <c r="AN53">
        <v>11523.296487408685</v>
      </c>
      <c r="AO53">
        <f>AN53/AN$67</f>
        <v>1.098275510737837</v>
      </c>
      <c r="AP53">
        <v>2503.7988672468573</v>
      </c>
      <c r="AQ53">
        <v>3225.8976001205588</v>
      </c>
      <c r="AR53">
        <v>0.32572931972020241</v>
      </c>
      <c r="AS53">
        <v>5730.0221966871368</v>
      </c>
      <c r="AT53">
        <v>9.0353996497466689</v>
      </c>
      <c r="AU53">
        <v>3974.3737813618854</v>
      </c>
      <c r="AV53">
        <v>7507.1504759057834</v>
      </c>
      <c r="AW53">
        <v>204.4934202034064</v>
      </c>
      <c r="AX53">
        <v>28.788733159864943</v>
      </c>
      <c r="AY53">
        <v>11714.806410630939</v>
      </c>
      <c r="AZ53">
        <v>614.34806257770424</v>
      </c>
      <c r="BA53">
        <v>4306.1023622047251</v>
      </c>
      <c r="BB53">
        <v>8102.2715499378373</v>
      </c>
      <c r="BC53">
        <v>1563.7950683796107</v>
      </c>
      <c r="BD53">
        <v>7.6894685039370083</v>
      </c>
      <c r="BE53">
        <v>13979.858449026109</v>
      </c>
      <c r="BF53">
        <v>427.48458671027163</v>
      </c>
      <c r="BG53">
        <v>205.91382167228815</v>
      </c>
      <c r="BH53">
        <f t="shared" si="47"/>
        <v>329.99345009355892</v>
      </c>
      <c r="BI53">
        <v>105.04106529393059</v>
      </c>
      <c r="BJ53">
        <v>30.15714371298542</v>
      </c>
      <c r="BK53">
        <v>305.80377684180178</v>
      </c>
      <c r="BL53">
        <v>54.101915821095808</v>
      </c>
      <c r="BM53">
        <v>1.2884012539184952</v>
      </c>
      <c r="BN53">
        <v>1.8888888888888888</v>
      </c>
      <c r="BO53">
        <v>1.881578947368421</v>
      </c>
      <c r="BP53">
        <v>43.696146041012732</v>
      </c>
      <c r="BQ53">
        <v>33.926073057043652</v>
      </c>
      <c r="BR53">
        <v>30.802188576556759</v>
      </c>
      <c r="BS53">
        <v>56.298169350646496</v>
      </c>
      <c r="BT53">
        <v>64.082582441082451</v>
      </c>
      <c r="BU53">
        <v>57.956749558521267</v>
      </c>
      <c r="BV53">
        <v>4631.7739694302918</v>
      </c>
      <c r="BW53">
        <v>4849.4325206253243</v>
      </c>
      <c r="BX53">
        <v>11126.705137090063</v>
      </c>
      <c r="BY53">
        <v>9976.8800756785167</v>
      </c>
      <c r="BZ53">
        <v>1645.4986470344461</v>
      </c>
      <c r="CA53">
        <v>21739.736093359847</v>
      </c>
      <c r="CB53">
        <v>1.0469924812030076</v>
      </c>
      <c r="CC53">
        <v>21.305566680016021</v>
      </c>
      <c r="CD53">
        <v>22.306768121746096</v>
      </c>
      <c r="CE53">
        <v>-657.40018806840635</v>
      </c>
      <c r="CF53">
        <v>2657.7179552804591</v>
      </c>
      <c r="CG53">
        <v>354.81912017760624</v>
      </c>
      <c r="CH53">
        <f t="shared" si="48"/>
        <v>-325.67160722556673</v>
      </c>
      <c r="CI53">
        <f t="shared" si="49"/>
        <v>3252.839029312513</v>
      </c>
      <c r="CJ53">
        <f t="shared" si="50"/>
        <v>2927.1674220869463</v>
      </c>
      <c r="CK53">
        <v>10024.929682728907</v>
      </c>
      <c r="CL53">
        <v>46.113391807874372</v>
      </c>
      <c r="CM53">
        <v>2.8999423980712891</v>
      </c>
      <c r="CN53">
        <v>1.4746078252792358</v>
      </c>
      <c r="CO53">
        <v>7.7585945130000002</v>
      </c>
      <c r="CP53">
        <v>2.0977813218108787</v>
      </c>
      <c r="CQ53">
        <v>6.5941615104675293</v>
      </c>
      <c r="CR53">
        <v>2.2786245346069336</v>
      </c>
      <c r="CS53">
        <v>1.0119802301554814</v>
      </c>
      <c r="CT53">
        <v>2.980811595916748</v>
      </c>
      <c r="CU53">
        <v>2.980811595916748</v>
      </c>
      <c r="CV53">
        <v>1.4809091174098195</v>
      </c>
      <c r="CW53">
        <v>2.2923541069030762</v>
      </c>
      <c r="CX53">
        <v>2.5368204116821289</v>
      </c>
      <c r="CY53">
        <v>0.61244285106658936</v>
      </c>
      <c r="CZ53">
        <v>1.7964231967926025</v>
      </c>
      <c r="DA53">
        <v>1.7964231967926025</v>
      </c>
      <c r="DB53">
        <v>1.338285219343909</v>
      </c>
      <c r="DC53">
        <v>1.0238441228866577</v>
      </c>
      <c r="DD53">
        <v>0.72304999828338623</v>
      </c>
      <c r="DE53">
        <v>0.80940432233243287</v>
      </c>
      <c r="DF53">
        <v>1.1977795362472534</v>
      </c>
      <c r="DG53">
        <v>0.46028995513916016</v>
      </c>
      <c r="DH53">
        <v>0.96395402094695448</v>
      </c>
      <c r="DI53">
        <v>72.60872491372028</v>
      </c>
      <c r="DJ53">
        <v>47.569338446872834</v>
      </c>
      <c r="DK53">
        <v>2.5272017127043852E-2</v>
      </c>
      <c r="DL53">
        <v>120.20333537772015</v>
      </c>
      <c r="DM53">
        <v>0.59580884602051276</v>
      </c>
      <c r="DN53">
        <v>90.561056079097256</v>
      </c>
      <c r="DO53">
        <v>75.970878664189669</v>
      </c>
      <c r="DP53">
        <v>6.0955635823099001</v>
      </c>
      <c r="DQ53">
        <v>0.85813789634678428</v>
      </c>
      <c r="DR53">
        <v>173.48563622194359</v>
      </c>
      <c r="DS53">
        <v>14.083033043179483</v>
      </c>
      <c r="DT53">
        <v>109.23808367233579</v>
      </c>
      <c r="DU53">
        <v>49.621782881596431</v>
      </c>
      <c r="DV53">
        <v>28.092377358670067</v>
      </c>
      <c r="DW53">
        <v>0.13813539591478552</v>
      </c>
      <c r="DX53">
        <v>187.09037930851707</v>
      </c>
      <c r="DY53">
        <v>3.8058786317302458</v>
      </c>
      <c r="DZ53">
        <v>1.2367948260521344</v>
      </c>
      <c r="EA53">
        <f t="shared" si="51"/>
        <v>2.6754817572318768</v>
      </c>
      <c r="EB53">
        <v>1.2823093689554983</v>
      </c>
      <c r="EC53">
        <v>1.6979115993853213</v>
      </c>
      <c r="ED53">
        <v>2.0286814440940595</v>
      </c>
      <c r="EE53">
        <v>-2.3953723438721126</v>
      </c>
      <c r="EF53">
        <v>0.65514631338587304</v>
      </c>
      <c r="EG53">
        <v>0.83889126246314616</v>
      </c>
      <c r="EH53">
        <v>0.45425350952181703</v>
      </c>
      <c r="EI53">
        <v>60.404916956387886</v>
      </c>
      <c r="EJ53">
        <v>52.20089573481502</v>
      </c>
      <c r="EK53">
        <v>58.387867979143515</v>
      </c>
      <c r="EL53">
        <v>39.574058654357337</v>
      </c>
      <c r="EM53">
        <v>43.790875324686027</v>
      </c>
      <c r="EN53">
        <v>26.522893943022464</v>
      </c>
      <c r="EO53">
        <v>47.422145571406105</v>
      </c>
      <c r="EP53">
        <v>35.063821757135379</v>
      </c>
      <c r="EQ53">
        <v>90.060032312791819</v>
      </c>
      <c r="ER53">
        <v>119.50102790240676</v>
      </c>
      <c r="ES53">
        <v>7.5740649842503389</v>
      </c>
      <c r="ET53">
        <v>209.56106021519858</v>
      </c>
      <c r="EU53">
        <v>0.73939762392947561</v>
      </c>
      <c r="EV53">
        <v>22.629273550490836</v>
      </c>
      <c r="EW53">
        <v>16.732031094483052</v>
      </c>
      <c r="EX53">
        <f t="shared" si="52"/>
        <v>3.6142520831267602</v>
      </c>
      <c r="EY53">
        <v>43.138910507691151</v>
      </c>
      <c r="EZ53">
        <v>40.90705690705429</v>
      </c>
      <c r="FA53">
        <f t="shared" si="53"/>
        <v>1.0545591340317613</v>
      </c>
      <c r="FB53">
        <v>84.045967414745434</v>
      </c>
      <c r="FC53">
        <v>51.32775769575192</v>
      </c>
      <c r="FD53">
        <v>48.672242304248087</v>
      </c>
      <c r="FE53">
        <f t="shared" si="54"/>
        <v>68.799834241140402</v>
      </c>
      <c r="FF53">
        <f t="shared" si="55"/>
        <v>61.815938100929685</v>
      </c>
      <c r="FG53">
        <f t="shared" si="56"/>
        <v>14.557961124461052</v>
      </c>
      <c r="FH53">
        <f t="shared" si="57"/>
        <v>18.677027593238535</v>
      </c>
      <c r="FI53">
        <f t="shared" si="58"/>
        <v>26.349095782593238</v>
      </c>
      <c r="FJ53">
        <f t="shared" si="59"/>
        <v>26.349095782593238</v>
      </c>
      <c r="FK53">
        <f t="shared" si="60"/>
        <v>-18.677027593238535</v>
      </c>
      <c r="FL53">
        <f t="shared" si="61"/>
        <v>-20.623685723061538</v>
      </c>
      <c r="FM53">
        <f t="shared" si="62"/>
        <v>34.683152605174996</v>
      </c>
      <c r="FN53">
        <f t="shared" si="90"/>
        <v>64.412103374881085</v>
      </c>
      <c r="FO53">
        <v>36.075423993254986</v>
      </c>
      <c r="FP53">
        <v>17.214755430330939</v>
      </c>
      <c r="FQ53">
        <v>1.1770614322486475</v>
      </c>
      <c r="FR53">
        <v>1.0826335536110436</v>
      </c>
      <c r="FS53">
        <v>1.0444936181536733</v>
      </c>
      <c r="FT53">
        <v>1.7822190620954221</v>
      </c>
      <c r="FU53">
        <v>1.3678766120543349</v>
      </c>
      <c r="FV53">
        <v>1.2812765880844386</v>
      </c>
      <c r="FW53">
        <v>45.892369773181564</v>
      </c>
      <c r="FX53">
        <v>57.024443271899351</v>
      </c>
      <c r="FY53">
        <v>17.109059858977279</v>
      </c>
      <c r="FZ53">
        <v>47.608463449427305</v>
      </c>
      <c r="GA53">
        <v>46.188011706667247</v>
      </c>
      <c r="GB53">
        <f t="shared" si="87"/>
        <v>200.57521655172414</v>
      </c>
      <c r="GC53">
        <f t="shared" si="65"/>
        <v>115.13763555555556</v>
      </c>
      <c r="GD53">
        <f t="shared" si="66"/>
        <v>118.62235428571425</v>
      </c>
      <c r="GE53">
        <f t="shared" si="88"/>
        <v>1.4458129214201569</v>
      </c>
      <c r="GF53">
        <f t="shared" si="68"/>
        <v>1.9790440576725794</v>
      </c>
      <c r="GG53">
        <f t="shared" si="69"/>
        <v>2.1385685918624864</v>
      </c>
      <c r="GH53">
        <f t="shared" si="70"/>
        <v>52.378620397312204</v>
      </c>
      <c r="GI53">
        <f t="shared" si="71"/>
        <v>77.798810167658189</v>
      </c>
      <c r="GJ53">
        <f t="shared" si="72"/>
        <v>77.798810167658189</v>
      </c>
      <c r="GK53">
        <f t="shared" si="73"/>
        <v>47.635167229071449</v>
      </c>
      <c r="GL53">
        <f t="shared" si="74"/>
        <v>53.845707231943095</v>
      </c>
      <c r="GM53">
        <f t="shared" si="31"/>
        <v>46.154292768056905</v>
      </c>
      <c r="GN53">
        <f t="shared" si="75"/>
        <v>56.588266676619106</v>
      </c>
      <c r="GO53">
        <f t="shared" si="76"/>
        <v>38.297872340425535</v>
      </c>
      <c r="GP53">
        <f t="shared" si="77"/>
        <v>30.188379653702064</v>
      </c>
      <c r="GQ53">
        <f t="shared" si="78"/>
        <v>1.1494640712803388</v>
      </c>
      <c r="GR53">
        <v>37.042209064192264</v>
      </c>
      <c r="GS53">
        <f t="shared" si="79"/>
        <v>117.14806410630939</v>
      </c>
      <c r="GT53" s="23">
        <f t="shared" si="80"/>
        <v>217.39736093359843</v>
      </c>
      <c r="GU53">
        <v>31.9</v>
      </c>
      <c r="GV53">
        <v>41.1</v>
      </c>
      <c r="GW53">
        <v>4.15E-3</v>
      </c>
      <c r="GX53">
        <v>73.00415000000001</v>
      </c>
      <c r="GY53">
        <v>0.10813999999999999</v>
      </c>
      <c r="GZ53">
        <v>46.8</v>
      </c>
      <c r="HA53">
        <v>88.4</v>
      </c>
      <c r="HB53">
        <v>2.4079999999999999</v>
      </c>
      <c r="HC53">
        <v>0.33900000000000002</v>
      </c>
      <c r="HD53">
        <v>137.947</v>
      </c>
      <c r="HE53">
        <v>7.5900000000000007</v>
      </c>
      <c r="HF53">
        <v>53.2</v>
      </c>
      <c r="HG53">
        <v>100.1</v>
      </c>
      <c r="HH53">
        <v>19.32</v>
      </c>
      <c r="HI53">
        <v>9.5000000000000001E-2</v>
      </c>
      <c r="HJ53">
        <v>172.715</v>
      </c>
      <c r="HK53">
        <v>53.2</v>
      </c>
      <c r="HL53">
        <v>55.7</v>
      </c>
      <c r="HM53">
        <v>127.8</v>
      </c>
      <c r="HN53">
        <v>114.59324732363436</v>
      </c>
      <c r="HO53">
        <v>18.899999999999999</v>
      </c>
      <c r="HP53">
        <v>249.7</v>
      </c>
      <c r="HQ53">
        <v>-6.4000000000000057</v>
      </c>
      <c r="HR53">
        <v>32.700000000000003</v>
      </c>
      <c r="HS53">
        <v>26.299999999999983</v>
      </c>
      <c r="HT53">
        <v>111.75299999999999</v>
      </c>
      <c r="HU53">
        <v>44.754905887064474</v>
      </c>
      <c r="HV53">
        <v>0.92508162498474111</v>
      </c>
      <c r="HW53">
        <v>0.60606381618976601</v>
      </c>
      <c r="HX53">
        <v>3.219816722895E-4</v>
      </c>
      <c r="HY53">
        <v>1.5314674228467968</v>
      </c>
      <c r="HZ53">
        <v>7.1309262574195849E-3</v>
      </c>
      <c r="IA53">
        <v>1.0663962821960449</v>
      </c>
      <c r="IB53">
        <v>0.89459052345744572</v>
      </c>
      <c r="IC53">
        <v>7.177794322967529E-2</v>
      </c>
      <c r="ID53">
        <v>1.0104951310157777E-2</v>
      </c>
      <c r="IE53">
        <v>2.0428697001933238</v>
      </c>
      <c r="IF53">
        <v>0.1739896767139435</v>
      </c>
      <c r="IG53">
        <v>1.3495884590148928</v>
      </c>
      <c r="IH53">
        <v>0.6130552939176559</v>
      </c>
      <c r="II53">
        <v>0.3470689616203308</v>
      </c>
      <c r="IJ53">
        <v>1.7066020369529724E-3</v>
      </c>
      <c r="IK53">
        <v>2.3114193165898325</v>
      </c>
      <c r="IL53">
        <v>0.54468507337570193</v>
      </c>
      <c r="IM53">
        <v>0.40273884904384616</v>
      </c>
      <c r="IN53">
        <v>1.0344187239408491</v>
      </c>
      <c r="IO53">
        <v>1.3725744663636958</v>
      </c>
      <c r="IP53">
        <v>8.6994801521301263E-2</v>
      </c>
      <c r="IQ53">
        <v>2.4069931903045449</v>
      </c>
      <c r="IR53">
        <v>0.52171120882034294</v>
      </c>
      <c r="IS53">
        <v>0.49185167441359956</v>
      </c>
      <c r="IT53">
        <v>1.0135628832339427</v>
      </c>
      <c r="IU53">
        <v>51.472998612156715</v>
      </c>
      <c r="IV53">
        <v>0.9555527901524582</v>
      </c>
      <c r="IW53">
        <v>0.36412349011122114</v>
      </c>
      <c r="IX53">
        <v>15.127732457986323</v>
      </c>
      <c r="IY53">
        <f t="shared" si="81"/>
        <v>0.87552576745774813</v>
      </c>
      <c r="IZ53">
        <f t="shared" si="82"/>
        <v>36.374251949876609</v>
      </c>
      <c r="JA53">
        <f t="shared" si="83"/>
        <v>9.5573873714712487E-2</v>
      </c>
      <c r="JB53">
        <f t="shared" si="84"/>
        <v>3.970674869363465</v>
      </c>
      <c r="JC53">
        <f t="shared" si="85"/>
        <v>0.77995189374303564</v>
      </c>
      <c r="JD53">
        <f t="shared" si="86"/>
        <v>63.78712331559263</v>
      </c>
      <c r="JE53">
        <f t="shared" si="44"/>
        <v>103.73938779960017</v>
      </c>
    </row>
    <row r="54" spans="1:265" x14ac:dyDescent="0.2">
      <c r="A54" s="6">
        <v>2016</v>
      </c>
      <c r="B54">
        <v>218</v>
      </c>
      <c r="C54">
        <v>2</v>
      </c>
      <c r="D54" t="s">
        <v>115</v>
      </c>
      <c r="E54">
        <v>1958</v>
      </c>
      <c r="F54" t="s">
        <v>122</v>
      </c>
      <c r="G54">
        <v>3</v>
      </c>
      <c r="H54">
        <v>32.5</v>
      </c>
      <c r="J54">
        <v>5</v>
      </c>
      <c r="K54">
        <v>0</v>
      </c>
      <c r="L54">
        <v>12.7</v>
      </c>
      <c r="M54">
        <v>11.2</v>
      </c>
      <c r="N54" s="2">
        <v>6.3</v>
      </c>
      <c r="O54">
        <f t="shared" si="45"/>
        <v>1.5</v>
      </c>
      <c r="P54" s="2">
        <f t="shared" si="45"/>
        <v>4.8999999999999995</v>
      </c>
      <c r="Q54" s="2">
        <f t="shared" si="46"/>
        <v>6.3999999999999995</v>
      </c>
      <c r="R54" s="2"/>
      <c r="S54">
        <v>6.65</v>
      </c>
      <c r="T54">
        <v>6.7620000000000005</v>
      </c>
      <c r="U54">
        <v>5.1940000000000008</v>
      </c>
      <c r="V54">
        <v>4.43</v>
      </c>
      <c r="W54">
        <v>3.4219999999999997</v>
      </c>
      <c r="X54">
        <v>5.2780000000000005</v>
      </c>
      <c r="Y54">
        <v>17.600000000000001</v>
      </c>
      <c r="Z54">
        <v>50</v>
      </c>
      <c r="AA54">
        <v>874.8</v>
      </c>
      <c r="AB54">
        <v>1</v>
      </c>
      <c r="AC54">
        <v>64</v>
      </c>
      <c r="AD54">
        <v>49.1</v>
      </c>
      <c r="AE54">
        <v>52.2</v>
      </c>
      <c r="AF54">
        <v>54.3</v>
      </c>
      <c r="AG54">
        <v>34.1</v>
      </c>
      <c r="AH54">
        <v>105.78943373726301</v>
      </c>
      <c r="AI54">
        <v>6645.9038062423369</v>
      </c>
      <c r="AJ54">
        <v>191.34942492382407</v>
      </c>
      <c r="AK54">
        <v>0</v>
      </c>
      <c r="AL54">
        <v>454.5</v>
      </c>
      <c r="AM54">
        <v>454.5</v>
      </c>
      <c r="AN54">
        <v>8259.5269538839821</v>
      </c>
      <c r="AO54">
        <f>AN54/AN$70</f>
        <v>0.95713810222292761</v>
      </c>
      <c r="AP54">
        <v>2853.2617633322152</v>
      </c>
      <c r="AQ54">
        <v>3659.0820884231571</v>
      </c>
      <c r="AR54">
        <v>1.7333359645833744</v>
      </c>
      <c r="AS54">
        <v>6514.077187719955</v>
      </c>
      <c r="AT54">
        <v>15.661693604088963</v>
      </c>
      <c r="AU54">
        <v>4431.1262711594245</v>
      </c>
      <c r="AV54">
        <v>6359.7819503331311</v>
      </c>
      <c r="AW54">
        <v>86.231629953138452</v>
      </c>
      <c r="AX54">
        <v>12.113870381586915</v>
      </c>
      <c r="AY54">
        <v>10889.253721827281</v>
      </c>
      <c r="AZ54">
        <v>900.38087344345104</v>
      </c>
      <c r="BA54">
        <v>4341.5625678369142</v>
      </c>
      <c r="BB54">
        <v>6849.472763273011</v>
      </c>
      <c r="BC54">
        <v>2105.0000328906249</v>
      </c>
      <c r="BD54">
        <v>7.5648438682006844</v>
      </c>
      <c r="BE54">
        <v>13303.600207868752</v>
      </c>
      <c r="BF54">
        <v>397.7433212824842</v>
      </c>
      <c r="BG54">
        <v>172.45332043153368</v>
      </c>
      <c r="BH54">
        <f t="shared" si="47"/>
        <v>271.58092080595191</v>
      </c>
      <c r="BI54">
        <v>143.44222798429175</v>
      </c>
      <c r="BJ54">
        <v>-6.3974073801793043</v>
      </c>
      <c r="BK54">
        <v>245.5181692645431</v>
      </c>
      <c r="BL54">
        <v>34.977915209991416</v>
      </c>
      <c r="BM54">
        <v>1.2824207492795388</v>
      </c>
      <c r="BN54">
        <v>1.435251798561151</v>
      </c>
      <c r="BO54">
        <v>1.5776515151515154</v>
      </c>
      <c r="BP54">
        <v>43.801473042276129</v>
      </c>
      <c r="BQ54">
        <v>40.692653365926489</v>
      </c>
      <c r="BR54">
        <v>32.634493670886073</v>
      </c>
      <c r="BS54">
        <v>56.171917878423272</v>
      </c>
      <c r="BT54">
        <v>58.404203931671475</v>
      </c>
      <c r="BU54">
        <v>51.485858386075947</v>
      </c>
      <c r="BV54">
        <v>3519.2969299890142</v>
      </c>
      <c r="BW54">
        <v>5846.3086850985728</v>
      </c>
      <c r="BX54">
        <v>10952.578296134034</v>
      </c>
      <c r="BY54">
        <v>7151.1055877783392</v>
      </c>
      <c r="BZ54">
        <v>1586.9726810464479</v>
      </c>
      <c r="CA54">
        <v>18542.090133470156</v>
      </c>
      <c r="CB54">
        <v>1.6612149532710281</v>
      </c>
      <c r="CC54">
        <v>18.980044345898005</v>
      </c>
      <c r="CD54">
        <v>31.529933481152995</v>
      </c>
      <c r="CE54">
        <v>911.82934117041032</v>
      </c>
      <c r="CF54">
        <v>513.47326523455831</v>
      </c>
      <c r="CG54">
        <v>-161.670074641479</v>
      </c>
      <c r="CH54">
        <f t="shared" si="48"/>
        <v>822.26563784790005</v>
      </c>
      <c r="CI54">
        <f t="shared" si="49"/>
        <v>1003.1640781744381</v>
      </c>
      <c r="CJ54">
        <f t="shared" si="50"/>
        <v>1825.4297160223382</v>
      </c>
      <c r="CK54">
        <v>7652.8364116428747</v>
      </c>
      <c r="CL54">
        <v>41.272781852294045</v>
      </c>
      <c r="CM54">
        <v>2.8101305961608887</v>
      </c>
      <c r="CN54">
        <v>1.4936217069625854</v>
      </c>
      <c r="CO54">
        <v>7.1060724259999999</v>
      </c>
      <c r="CP54">
        <v>2.0717654146264861</v>
      </c>
      <c r="CQ54">
        <v>5.5381503105163574</v>
      </c>
      <c r="CR54">
        <v>2.6681945323944092</v>
      </c>
      <c r="CS54">
        <v>1.1872935433843279</v>
      </c>
      <c r="CT54">
        <v>3.5045347213745117</v>
      </c>
      <c r="CU54">
        <v>3.5045347213745117</v>
      </c>
      <c r="CV54">
        <v>1.8108394441308506</v>
      </c>
      <c r="CW54">
        <v>2.2639791965484619</v>
      </c>
      <c r="CX54">
        <v>2.0554533004760742</v>
      </c>
      <c r="CY54">
        <v>0.61910390853881836</v>
      </c>
      <c r="CZ54">
        <v>1.6402451992034912</v>
      </c>
      <c r="DA54">
        <v>1.6402451992034912</v>
      </c>
      <c r="DB54">
        <v>1.2500029019009364</v>
      </c>
      <c r="DC54">
        <v>0.9004787802696228</v>
      </c>
      <c r="DD54">
        <v>0.70064491033554077</v>
      </c>
      <c r="DE54">
        <v>0.75071503007197171</v>
      </c>
      <c r="DF54">
        <v>1.4602053165435791</v>
      </c>
      <c r="DG54">
        <v>0.60305166244506836</v>
      </c>
      <c r="DH54">
        <v>1.0065935074760244</v>
      </c>
      <c r="DI54">
        <v>80.180381799958269</v>
      </c>
      <c r="DJ54">
        <v>54.652844348268182</v>
      </c>
      <c r="DK54">
        <v>0.12317210902920028</v>
      </c>
      <c r="DL54">
        <v>134.95639825725567</v>
      </c>
      <c r="DM54">
        <v>0.86736813296697335</v>
      </c>
      <c r="DN54">
        <v>118.23106889056803</v>
      </c>
      <c r="DO54">
        <v>75.509280469627143</v>
      </c>
      <c r="DP54">
        <v>3.0220174125149204</v>
      </c>
      <c r="DQ54">
        <v>0.4245347936250165</v>
      </c>
      <c r="DR54">
        <v>197.18690156633511</v>
      </c>
      <c r="DS54">
        <v>20.384435664461066</v>
      </c>
      <c r="DT54">
        <v>89.238791092837658</v>
      </c>
      <c r="DU54">
        <v>42.405353591725017</v>
      </c>
      <c r="DV54">
        <v>34.527161982720386</v>
      </c>
      <c r="DW54">
        <v>0.12408198837540139</v>
      </c>
      <c r="DX54">
        <v>166.29538865565843</v>
      </c>
      <c r="DY54">
        <v>5.6573184826435856</v>
      </c>
      <c r="DZ54">
        <v>-2.2065366364769057</v>
      </c>
      <c r="EA54">
        <f t="shared" si="51"/>
        <v>1.2535596159361102</v>
      </c>
      <c r="EB54">
        <v>3.4591533718736143</v>
      </c>
      <c r="EC54">
        <v>-2.0708769855521689</v>
      </c>
      <c r="ED54">
        <v>1.8960396473962691</v>
      </c>
      <c r="EE54">
        <v>-2.3645662055644374</v>
      </c>
      <c r="EF54">
        <v>0.6816236480966299</v>
      </c>
      <c r="EG54">
        <v>0.63865852840691817</v>
      </c>
      <c r="EH54">
        <v>0.47518969130374616</v>
      </c>
      <c r="EI54">
        <v>59.412064070587725</v>
      </c>
      <c r="EJ54">
        <v>59.95888568226944</v>
      </c>
      <c r="EK54">
        <v>53.662817600806143</v>
      </c>
      <c r="EL54">
        <v>40.496667852744714</v>
      </c>
      <c r="EM54">
        <v>38.293253694756835</v>
      </c>
      <c r="EN54">
        <v>25.500017730216307</v>
      </c>
      <c r="EO54">
        <v>31.690522069231353</v>
      </c>
      <c r="EP54">
        <v>40.961864244647828</v>
      </c>
      <c r="EQ54">
        <v>82.22265144947886</v>
      </c>
      <c r="ER54">
        <v>104.42082398438427</v>
      </c>
      <c r="ES54">
        <v>9.5702651355996764</v>
      </c>
      <c r="ET54">
        <v>186.6434754338631</v>
      </c>
      <c r="EU54">
        <v>1.2925588336841605</v>
      </c>
      <c r="EV54">
        <v>16.979174865644232</v>
      </c>
      <c r="EW54">
        <v>21.946582461256522</v>
      </c>
      <c r="EX54">
        <f t="shared" si="52"/>
        <v>5.1275647934400412</v>
      </c>
      <c r="EY54">
        <v>86.540546821336676</v>
      </c>
      <c r="EZ54">
        <v>34.547416224979315</v>
      </c>
      <c r="FA54">
        <f t="shared" si="53"/>
        <v>2.5049788458207192</v>
      </c>
      <c r="FB54">
        <v>121.08796304631601</v>
      </c>
      <c r="FC54">
        <v>71.469157333363526</v>
      </c>
      <c r="FD54">
        <v>28.53084266663646</v>
      </c>
      <c r="FE54">
        <f t="shared" si="54"/>
        <v>49.421493235083801</v>
      </c>
      <c r="FF54">
        <f t="shared" si="55"/>
        <v>57.548269023606309</v>
      </c>
      <c r="FG54">
        <f t="shared" si="56"/>
        <v>1.4434893470771897</v>
      </c>
      <c r="FH54">
        <f t="shared" si="57"/>
        <v>-28.992277797730367</v>
      </c>
      <c r="FI54">
        <f t="shared" si="58"/>
        <v>33.103926877902126</v>
      </c>
      <c r="FJ54">
        <f t="shared" si="59"/>
        <v>33.103926877902126</v>
      </c>
      <c r="FK54">
        <f t="shared" si="60"/>
        <v>28.992277797730367</v>
      </c>
      <c r="FL54">
        <f t="shared" si="61"/>
        <v>24.52170826990066</v>
      </c>
      <c r="FM54">
        <f t="shared" si="62"/>
        <v>43.840871839876492</v>
      </c>
      <c r="FN54">
        <f t="shared" si="90"/>
        <v>95.82171547163783</v>
      </c>
      <c r="FO54">
        <v>0</v>
      </c>
      <c r="FP54">
        <v>0</v>
      </c>
      <c r="FQ54">
        <v>1.2189537700782673</v>
      </c>
      <c r="FR54">
        <v>1.2885175320689723</v>
      </c>
      <c r="FS54">
        <v>0.95785705585643932</v>
      </c>
      <c r="FT54">
        <v>1.6996259132070783</v>
      </c>
      <c r="FU54">
        <v>1.4053665542471789</v>
      </c>
      <c r="FV54">
        <v>1.3049994195462533</v>
      </c>
      <c r="FW54">
        <v>38.566879657595585</v>
      </c>
      <c r="FX54">
        <v>55.946677879659212</v>
      </c>
      <c r="FY54">
        <v>1.6533062806500343</v>
      </c>
      <c r="FZ54">
        <v>38.31425433519815</v>
      </c>
      <c r="GA54">
        <v>34.310089266300295</v>
      </c>
      <c r="GB54">
        <f t="shared" si="87"/>
        <v>233.06659365994238</v>
      </c>
      <c r="GC54">
        <f t="shared" si="65"/>
        <v>117.21624892086334</v>
      </c>
      <c r="GD54">
        <f t="shared" si="66"/>
        <v>102.03699545454546</v>
      </c>
      <c r="GE54">
        <f t="shared" si="88"/>
        <v>1.2057200270670416</v>
      </c>
      <c r="GF54">
        <f t="shared" si="68"/>
        <v>2.2763009027833654</v>
      </c>
      <c r="GG54">
        <f t="shared" si="69"/>
        <v>2.014419663495207</v>
      </c>
      <c r="GH54">
        <f t="shared" si="70"/>
        <v>37.543304335836282</v>
      </c>
      <c r="GI54">
        <f t="shared" si="71"/>
        <v>51.954732510288068</v>
      </c>
      <c r="GJ54">
        <f t="shared" si="72"/>
        <v>51.954732510288068</v>
      </c>
      <c r="GK54">
        <f t="shared" si="73"/>
        <v>73.196113029678031</v>
      </c>
      <c r="GL54">
        <f t="shared" si="74"/>
        <v>45.752543276949474</v>
      </c>
      <c r="GM54">
        <f t="shared" si="31"/>
        <v>54.247456723050526</v>
      </c>
      <c r="GN54">
        <f t="shared" si="75"/>
        <v>64.487952289422211</v>
      </c>
      <c r="GO54">
        <f t="shared" si="76"/>
        <v>50.393700787401571</v>
      </c>
      <c r="GP54">
        <f t="shared" si="77"/>
        <v>0</v>
      </c>
      <c r="GQ54">
        <f t="shared" si="78"/>
        <v>1.0792765596450096</v>
      </c>
      <c r="GR54">
        <v>4.8187175143083278</v>
      </c>
      <c r="GS54">
        <f t="shared" si="79"/>
        <v>108.89253721827282</v>
      </c>
      <c r="GT54" s="23">
        <f t="shared" si="80"/>
        <v>185.42090133470157</v>
      </c>
      <c r="GU54">
        <v>34.700000000000003</v>
      </c>
      <c r="GV54">
        <v>44.5</v>
      </c>
      <c r="GW54">
        <v>2.1079999999999998E-2</v>
      </c>
      <c r="GX54">
        <v>79.221080000000001</v>
      </c>
      <c r="GY54">
        <v>0.22675000000000001</v>
      </c>
      <c r="GZ54">
        <v>55.6</v>
      </c>
      <c r="HA54">
        <v>79.8</v>
      </c>
      <c r="HB54">
        <v>1.0820000000000001</v>
      </c>
      <c r="HC54">
        <v>0.152</v>
      </c>
      <c r="HD54">
        <v>136.63399999999999</v>
      </c>
      <c r="HE54">
        <v>10.95</v>
      </c>
      <c r="HF54">
        <v>52.8</v>
      </c>
      <c r="HG54">
        <v>83.3</v>
      </c>
      <c r="HH54">
        <v>25.599999999999998</v>
      </c>
      <c r="HI54">
        <v>9.1999999999999998E-2</v>
      </c>
      <c r="HJ54">
        <v>161.792</v>
      </c>
      <c r="HK54">
        <v>42.8</v>
      </c>
      <c r="HL54">
        <v>71.099999999999994</v>
      </c>
      <c r="HM54">
        <v>133.19999999999999</v>
      </c>
      <c r="HN54">
        <v>86.968313627878032</v>
      </c>
      <c r="HO54">
        <v>19.3</v>
      </c>
      <c r="HP54">
        <v>225.5</v>
      </c>
      <c r="HQ54">
        <v>12.800000000000004</v>
      </c>
      <c r="HR54">
        <v>8.7000000000000028</v>
      </c>
      <c r="HS54">
        <v>21.500000000000014</v>
      </c>
      <c r="HT54">
        <v>88.866000000000014</v>
      </c>
      <c r="HU54">
        <v>39.408425720620848</v>
      </c>
      <c r="HV54">
        <v>0.97511531686782849</v>
      </c>
      <c r="HW54">
        <v>0.66466165959835055</v>
      </c>
      <c r="HX54">
        <v>1.4979600674007998E-3</v>
      </c>
      <c r="HY54">
        <v>1.6412749365335801</v>
      </c>
      <c r="HZ54">
        <v>1.2557755829095841E-2</v>
      </c>
      <c r="IA54">
        <v>1.4835161600112916</v>
      </c>
      <c r="IB54">
        <v>0.94746024762069359</v>
      </c>
      <c r="IC54">
        <v>3.7919065685272216E-2</v>
      </c>
      <c r="ID54">
        <v>5.3268927764892572E-3</v>
      </c>
      <c r="IE54">
        <v>2.4742223660937461</v>
      </c>
      <c r="IF54">
        <v>0.24790572202205655</v>
      </c>
      <c r="IG54">
        <v>1.0852793426513672</v>
      </c>
      <c r="IH54">
        <v>0.51571355581283562</v>
      </c>
      <c r="II54">
        <v>0.41990277099609369</v>
      </c>
      <c r="IJ54">
        <v>1.5090255832672119E-3</v>
      </c>
      <c r="IK54">
        <v>2.022404695043563</v>
      </c>
      <c r="IL54">
        <v>0.3854049179553985</v>
      </c>
      <c r="IM54">
        <v>0.49815853124856946</v>
      </c>
      <c r="IN54">
        <v>0.99995242005586626</v>
      </c>
      <c r="IO54">
        <v>1.269915939302569</v>
      </c>
      <c r="IP54">
        <v>0.1163889708518982</v>
      </c>
      <c r="IQ54">
        <v>2.2698683593584352</v>
      </c>
      <c r="IR54">
        <v>1.0981112420558932</v>
      </c>
      <c r="IS54">
        <v>0.44930171637212413</v>
      </c>
      <c r="IT54">
        <v>1.5474129584280174</v>
      </c>
      <c r="IU54">
        <v>70.96433024390852</v>
      </c>
      <c r="IV54">
        <v>0.63313740132239404</v>
      </c>
      <c r="IW54">
        <v>-0.2043540067353109</v>
      </c>
      <c r="IX54">
        <v>-9.0029012428311201</v>
      </c>
      <c r="IY54">
        <f t="shared" si="81"/>
        <v>0.62859342282485509</v>
      </c>
      <c r="IZ54">
        <f t="shared" si="82"/>
        <v>27.692946167262463</v>
      </c>
      <c r="JA54">
        <f t="shared" si="83"/>
        <v>0.24746366431487221</v>
      </c>
      <c r="JB54">
        <f t="shared" si="84"/>
        <v>10.90211523917697</v>
      </c>
      <c r="JC54">
        <f t="shared" si="85"/>
        <v>0.38112975850998287</v>
      </c>
      <c r="JD54">
        <f t="shared" si="86"/>
        <v>49.498821407822888</v>
      </c>
      <c r="JE54">
        <f t="shared" si="44"/>
        <v>99.344968209405877</v>
      </c>
    </row>
    <row r="55" spans="1:265" x14ac:dyDescent="0.2">
      <c r="A55" s="6">
        <v>2016</v>
      </c>
      <c r="B55">
        <v>219</v>
      </c>
      <c r="C55">
        <v>2</v>
      </c>
      <c r="D55">
        <v>3335</v>
      </c>
      <c r="E55">
        <v>1995</v>
      </c>
      <c r="F55" t="s">
        <v>122</v>
      </c>
      <c r="G55">
        <v>3</v>
      </c>
      <c r="H55">
        <v>32.5</v>
      </c>
      <c r="I55">
        <v>275.8</v>
      </c>
      <c r="J55">
        <v>1</v>
      </c>
      <c r="K55">
        <v>0</v>
      </c>
      <c r="L55">
        <v>12.6</v>
      </c>
      <c r="M55">
        <v>11.5</v>
      </c>
      <c r="N55" s="2">
        <v>8.6</v>
      </c>
      <c r="O55">
        <f t="shared" si="45"/>
        <v>1.0999999999999996</v>
      </c>
      <c r="P55" s="2">
        <f t="shared" si="45"/>
        <v>2.9000000000000004</v>
      </c>
      <c r="Q55" s="2">
        <f t="shared" si="46"/>
        <v>4</v>
      </c>
      <c r="R55" s="2"/>
      <c r="S55">
        <v>5.3620000000000001</v>
      </c>
      <c r="T55">
        <v>5.26</v>
      </c>
      <c r="U55">
        <v>5.1880000000000006</v>
      </c>
      <c r="V55">
        <v>4.8360000000000003</v>
      </c>
      <c r="W55">
        <v>4.7260000000000009</v>
      </c>
      <c r="X55">
        <v>4.274</v>
      </c>
      <c r="Y55">
        <v>16.399999999999999</v>
      </c>
      <c r="Z55">
        <v>43.6</v>
      </c>
      <c r="AA55">
        <v>716.4</v>
      </c>
      <c r="AB55">
        <v>-1</v>
      </c>
      <c r="AC55">
        <v>61</v>
      </c>
      <c r="AD55">
        <v>59.6</v>
      </c>
      <c r="AE55">
        <v>62.7</v>
      </c>
      <c r="AF55">
        <v>58.4</v>
      </c>
      <c r="AG55">
        <v>48.1</v>
      </c>
      <c r="AH55">
        <v>205.73794575823371</v>
      </c>
      <c r="AI55">
        <v>12924.869228423759</v>
      </c>
      <c r="AJ55">
        <v>266.27205822092162</v>
      </c>
      <c r="AK55">
        <v>0</v>
      </c>
      <c r="AL55">
        <v>529.79999999999995</v>
      </c>
      <c r="AM55">
        <v>529.79999999999995</v>
      </c>
      <c r="AN55">
        <v>13292.249951418671</v>
      </c>
      <c r="AO55">
        <f>AN55/AN$66</f>
        <v>1.0792324666004101</v>
      </c>
      <c r="AP55">
        <v>3395.957084311829</v>
      </c>
      <c r="AQ55">
        <v>3955.0977180484015</v>
      </c>
      <c r="AR55">
        <v>1.272044941750702</v>
      </c>
      <c r="AS55">
        <v>7352.3268473019816</v>
      </c>
      <c r="AT55">
        <v>33.645091612352282</v>
      </c>
      <c r="AU55">
        <v>3815.3125596142581</v>
      </c>
      <c r="AV55">
        <v>6372.5586933212289</v>
      </c>
      <c r="AW55">
        <v>116.10390806412354</v>
      </c>
      <c r="AX55">
        <v>24.914648826791385</v>
      </c>
      <c r="AY55">
        <v>10328.8898098264</v>
      </c>
      <c r="AZ55">
        <v>1081.851324648492</v>
      </c>
      <c r="BA55">
        <v>5048.7110163861089</v>
      </c>
      <c r="BB55">
        <v>7227.7149566830449</v>
      </c>
      <c r="BC55">
        <v>3481.4727106480109</v>
      </c>
      <c r="BD55">
        <v>12.745117386642457</v>
      </c>
      <c r="BE55">
        <v>15770.643801103808</v>
      </c>
      <c r="BF55">
        <v>270.59663295676529</v>
      </c>
      <c r="BG55">
        <v>388.69671366267204</v>
      </c>
      <c r="BH55">
        <f t="shared" si="47"/>
        <v>336.73267815207305</v>
      </c>
      <c r="BI55">
        <v>38.123225027493554</v>
      </c>
      <c r="BJ55">
        <v>88.099889769417913</v>
      </c>
      <c r="BK55">
        <v>219.76917957025705</v>
      </c>
      <c r="BL55">
        <v>61.082590240129711</v>
      </c>
      <c r="BM55">
        <v>1.1646489104116222</v>
      </c>
      <c r="BN55">
        <v>1.6702586206896552</v>
      </c>
      <c r="BO55">
        <v>1.4315960912052117</v>
      </c>
      <c r="BP55">
        <v>46.188875370223961</v>
      </c>
      <c r="BQ55">
        <v>36.938263742387463</v>
      </c>
      <c r="BR55">
        <v>32.0133475846607</v>
      </c>
      <c r="BS55">
        <v>53.793823373069557</v>
      </c>
      <c r="BT55">
        <v>61.696453449030784</v>
      </c>
      <c r="BU55">
        <v>45.830183268594062</v>
      </c>
      <c r="BV55">
        <v>3475.2701084349537</v>
      </c>
      <c r="BW55">
        <v>4788.6937879138914</v>
      </c>
      <c r="BX55">
        <v>9944.4935731976711</v>
      </c>
      <c r="BY55">
        <v>11508.441516379804</v>
      </c>
      <c r="BZ55">
        <v>1680.5296768488274</v>
      </c>
      <c r="CA55">
        <v>22116.096863772673</v>
      </c>
      <c r="CB55">
        <v>1.3779342723004695</v>
      </c>
      <c r="CC55">
        <v>15.713758760604946</v>
      </c>
      <c r="CD55">
        <v>21.652526742899301</v>
      </c>
      <c r="CE55">
        <v>340.04245117930441</v>
      </c>
      <c r="CF55">
        <v>1583.8649054073376</v>
      </c>
      <c r="CG55">
        <v>243.37767973781592</v>
      </c>
      <c r="CH55">
        <f t="shared" si="48"/>
        <v>1573.4409079511552</v>
      </c>
      <c r="CI55">
        <f t="shared" si="49"/>
        <v>2439.0211687691535</v>
      </c>
      <c r="CJ55">
        <f t="shared" si="50"/>
        <v>4012.4620767203087</v>
      </c>
      <c r="CK55">
        <v>11787.207053946273</v>
      </c>
      <c r="CL55">
        <v>53.296958891757875</v>
      </c>
      <c r="CM55">
        <v>3.0296406745910645</v>
      </c>
      <c r="CN55">
        <v>1.5116273164749146</v>
      </c>
      <c r="CO55">
        <v>7.6679220199999998</v>
      </c>
      <c r="CP55">
        <v>2.2138457309087984</v>
      </c>
      <c r="CQ55">
        <v>4.7420816421508789</v>
      </c>
      <c r="CR55">
        <v>2.5894918441772461</v>
      </c>
      <c r="CS55">
        <v>0.8775093692271726</v>
      </c>
      <c r="CT55">
        <v>3.6670327186584473</v>
      </c>
      <c r="CU55">
        <v>3.6670327186584473</v>
      </c>
      <c r="CV55">
        <v>1.547970853778843</v>
      </c>
      <c r="CW55">
        <v>2.3237123489379883</v>
      </c>
      <c r="CX55">
        <v>1.7562922239303589</v>
      </c>
      <c r="CY55">
        <v>0.50321555137634277</v>
      </c>
      <c r="CZ55">
        <v>1.7109814882278442</v>
      </c>
      <c r="DA55">
        <v>1.7109814882278442</v>
      </c>
      <c r="DB55">
        <v>1.1719656292267617</v>
      </c>
      <c r="DC55">
        <v>1.1381310224533081</v>
      </c>
      <c r="DD55">
        <v>0.59474563598632812</v>
      </c>
      <c r="DE55">
        <v>0.74857829113882823</v>
      </c>
      <c r="DF55">
        <v>1.3186421394348145</v>
      </c>
      <c r="DG55">
        <v>0.38134676218032837</v>
      </c>
      <c r="DH55">
        <v>1.0227730547263616</v>
      </c>
      <c r="DI55">
        <v>102.88529711796794</v>
      </c>
      <c r="DJ55">
        <v>59.786337499295634</v>
      </c>
      <c r="DK55">
        <v>9.7539414192798254E-2</v>
      </c>
      <c r="DL55">
        <v>162.76917403145637</v>
      </c>
      <c r="DM55">
        <v>1.5954777128342028</v>
      </c>
      <c r="DN55">
        <v>98.79720756108135</v>
      </c>
      <c r="DO55">
        <v>55.919799593394465</v>
      </c>
      <c r="DP55">
        <v>4.2575682963525336</v>
      </c>
      <c r="DQ55">
        <v>0.91362832421729312</v>
      </c>
      <c r="DR55">
        <v>159.88820377504564</v>
      </c>
      <c r="DS55">
        <v>25.139112828006215</v>
      </c>
      <c r="DT55">
        <v>88.670118989504616</v>
      </c>
      <c r="DU55">
        <v>36.370985671182979</v>
      </c>
      <c r="DV55">
        <v>59.567353596891607</v>
      </c>
      <c r="DW55">
        <v>0.21806659913836085</v>
      </c>
      <c r="DX55">
        <v>184.82652485671755</v>
      </c>
      <c r="DY55">
        <v>-0.26190638694643037</v>
      </c>
      <c r="DZ55">
        <v>1.7813086486908511</v>
      </c>
      <c r="EA55">
        <f t="shared" si="51"/>
        <v>0.88229403301044729</v>
      </c>
      <c r="EB55">
        <v>-0.37164450517150788</v>
      </c>
      <c r="EC55">
        <v>-0.72336346939833818</v>
      </c>
      <c r="ED55">
        <v>-0.3515034459910153</v>
      </c>
      <c r="EE55">
        <v>-1.3963438515865347</v>
      </c>
      <c r="EF55">
        <v>0.58109699999937614</v>
      </c>
      <c r="EG55">
        <v>0.56600587176334982</v>
      </c>
      <c r="EH55">
        <v>0.41018311563885473</v>
      </c>
      <c r="EI55">
        <v>63.209325555761907</v>
      </c>
      <c r="EJ55">
        <v>61.791430029499786</v>
      </c>
      <c r="EK55">
        <v>47.974780166561075</v>
      </c>
      <c r="EL55">
        <v>36.730749452437152</v>
      </c>
      <c r="EM55">
        <v>34.974312221351056</v>
      </c>
      <c r="EN55">
        <v>19.678444800809157</v>
      </c>
      <c r="EO55">
        <v>39.55312721814493</v>
      </c>
      <c r="EP55">
        <v>28.48054732436626</v>
      </c>
      <c r="EQ55">
        <v>74.442320052653727</v>
      </c>
      <c r="ER55">
        <v>151.75515942719505</v>
      </c>
      <c r="ES55">
        <v>6.4086455101425388</v>
      </c>
      <c r="ET55">
        <v>226.19747947984879</v>
      </c>
      <c r="EU55">
        <v>0.72005804161297404</v>
      </c>
      <c r="EV55">
        <v>17.486104314291705</v>
      </c>
      <c r="EW55">
        <v>12.591010027989061</v>
      </c>
      <c r="EX55">
        <f t="shared" si="52"/>
        <v>2.8332081882077134</v>
      </c>
      <c r="EY55">
        <v>59.244080342936421</v>
      </c>
      <c r="EZ55">
        <v>27.439252269028206</v>
      </c>
      <c r="FA55">
        <f t="shared" si="53"/>
        <v>2.1590996635796671</v>
      </c>
      <c r="FB55">
        <v>86.68333261196463</v>
      </c>
      <c r="FC55">
        <v>68.345411462363586</v>
      </c>
      <c r="FD55">
        <v>31.654588537636418</v>
      </c>
      <c r="FE55">
        <f t="shared" si="54"/>
        <v>50.598784608033867</v>
      </c>
      <c r="FF55">
        <f t="shared" si="55"/>
        <v>49.116991771359686</v>
      </c>
      <c r="FG55">
        <f t="shared" si="56"/>
        <v>7.890438346816719</v>
      </c>
      <c r="FH55">
        <f t="shared" si="57"/>
        <v>-10.127088571576735</v>
      </c>
      <c r="FI55">
        <f t="shared" si="58"/>
        <v>19.548813922211487</v>
      </c>
      <c r="FJ55">
        <f t="shared" si="59"/>
        <v>19.548813922211487</v>
      </c>
      <c r="FK55">
        <f t="shared" si="60"/>
        <v>10.127088571576735</v>
      </c>
      <c r="FL55">
        <f t="shared" si="61"/>
        <v>10.250379359472953</v>
      </c>
      <c r="FM55">
        <f t="shared" si="62"/>
        <v>34.95866234206013</v>
      </c>
      <c r="FN55">
        <f t="shared" si="90"/>
        <v>71.243974619078898</v>
      </c>
      <c r="FO55">
        <v>66.309275704803156</v>
      </c>
      <c r="FP55">
        <v>29.314772143917917</v>
      </c>
      <c r="FQ55">
        <v>1.3622148653262065</v>
      </c>
      <c r="FR55">
        <v>1.0801491061791599</v>
      </c>
      <c r="FS55">
        <v>0.95640149101932681</v>
      </c>
      <c r="FT55">
        <v>1.6251810101768738</v>
      </c>
      <c r="FU55">
        <v>1.4331084893034087</v>
      </c>
      <c r="FV55">
        <v>1.2253908428955793</v>
      </c>
      <c r="FW55">
        <v>52.036494446862527</v>
      </c>
      <c r="FX55">
        <v>67.089677469511528</v>
      </c>
      <c r="FY55">
        <v>16.572774823245222</v>
      </c>
      <c r="FZ55">
        <v>50.877850375892692</v>
      </c>
      <c r="GA55">
        <v>43.381730801061735</v>
      </c>
      <c r="GB55">
        <f t="shared" si="87"/>
        <v>157.89363254237287</v>
      </c>
      <c r="GC55">
        <f t="shared" si="65"/>
        <v>135.97837448275865</v>
      </c>
      <c r="GD55">
        <f t="shared" si="66"/>
        <v>95.786825276872989</v>
      </c>
      <c r="GE55">
        <f t="shared" si="88"/>
        <v>1.9187858470340906</v>
      </c>
      <c r="GF55">
        <f t="shared" si="68"/>
        <v>1.9043409321719611</v>
      </c>
      <c r="GG55">
        <f t="shared" si="69"/>
        <v>1.833542576292486</v>
      </c>
      <c r="GH55">
        <f t="shared" si="70"/>
        <v>60.419317960993958</v>
      </c>
      <c r="GI55">
        <f t="shared" si="71"/>
        <v>73.953098827470683</v>
      </c>
      <c r="GJ55">
        <f t="shared" si="72"/>
        <v>73.953098827470683</v>
      </c>
      <c r="GK55">
        <f t="shared" si="73"/>
        <v>59.965338905260843</v>
      </c>
      <c r="GL55">
        <f t="shared" si="74"/>
        <v>49.068938852687651</v>
      </c>
      <c r="GM55">
        <f t="shared" si="31"/>
        <v>50.931061147312349</v>
      </c>
      <c r="GN55">
        <f t="shared" si="75"/>
        <v>55.392946723318815</v>
      </c>
      <c r="GO55">
        <f t="shared" si="76"/>
        <v>31.746031746031743</v>
      </c>
      <c r="GP55">
        <f t="shared" si="77"/>
        <v>43.694906950834323</v>
      </c>
      <c r="GQ55">
        <f t="shared" si="78"/>
        <v>1.1276844370837213</v>
      </c>
      <c r="GR55">
        <v>38.202198292281174</v>
      </c>
      <c r="GS55">
        <f t="shared" si="79"/>
        <v>103.288898098264</v>
      </c>
      <c r="GT55" s="23">
        <f t="shared" si="80"/>
        <v>221.16096863772671</v>
      </c>
      <c r="GU55">
        <v>41.3</v>
      </c>
      <c r="GV55">
        <v>48.1</v>
      </c>
      <c r="GW55">
        <v>1.5470000000000001E-2</v>
      </c>
      <c r="GX55">
        <v>89.415469999999999</v>
      </c>
      <c r="GY55">
        <v>0.42865999999999999</v>
      </c>
      <c r="GZ55">
        <v>46.4</v>
      </c>
      <c r="HA55">
        <v>77.5</v>
      </c>
      <c r="HB55">
        <v>1.4119999999999999</v>
      </c>
      <c r="HC55">
        <v>0.30299999999999999</v>
      </c>
      <c r="HD55">
        <v>125.61499999999998</v>
      </c>
      <c r="HE55">
        <v>14.41</v>
      </c>
      <c r="HF55">
        <v>61.4</v>
      </c>
      <c r="HG55">
        <v>87.9</v>
      </c>
      <c r="HH55">
        <v>42.34</v>
      </c>
      <c r="HI55">
        <v>0.155</v>
      </c>
      <c r="HJ55">
        <v>191.79500000000002</v>
      </c>
      <c r="HK55">
        <v>42.6</v>
      </c>
      <c r="HL55">
        <v>58.7</v>
      </c>
      <c r="HM55">
        <v>121.9</v>
      </c>
      <c r="HN55">
        <v>141.07093644544429</v>
      </c>
      <c r="HO55">
        <v>20.6</v>
      </c>
      <c r="HP55">
        <v>271.10000000000002</v>
      </c>
      <c r="HQ55">
        <v>3.7999999999999972</v>
      </c>
      <c r="HR55">
        <v>18.799999999999997</v>
      </c>
      <c r="HS55">
        <v>22.599999999999994</v>
      </c>
      <c r="HT55">
        <v>145.48500000000004</v>
      </c>
      <c r="HU55">
        <v>53.664699372925128</v>
      </c>
      <c r="HV55">
        <v>1.2512415986061094</v>
      </c>
      <c r="HW55">
        <v>0.72709273922443396</v>
      </c>
      <c r="HX55">
        <v>1.186227536494E-3</v>
      </c>
      <c r="HY55">
        <v>1.9795205653670374</v>
      </c>
      <c r="HZ55">
        <v>2.0327407167243957E-2</v>
      </c>
      <c r="IA55">
        <v>1.2015242156982422</v>
      </c>
      <c r="IB55">
        <v>0.68006976115105877</v>
      </c>
      <c r="IC55">
        <v>5.1778501987457273E-2</v>
      </c>
      <c r="ID55">
        <v>1.1111109137535095E-2</v>
      </c>
      <c r="IE55">
        <v>1.9444835879742934</v>
      </c>
      <c r="IF55">
        <v>0.33484694948196408</v>
      </c>
      <c r="IG55">
        <v>1.0783634254932404</v>
      </c>
      <c r="IH55">
        <v>0.44232646965980532</v>
      </c>
      <c r="II55">
        <v>0.72442956211566933</v>
      </c>
      <c r="IJ55">
        <v>2.6520213067531585E-3</v>
      </c>
      <c r="IK55">
        <v>2.2477714785754679</v>
      </c>
      <c r="IL55">
        <v>0.4848438155651093</v>
      </c>
      <c r="IM55">
        <v>0.3491156883239746</v>
      </c>
      <c r="IN55">
        <v>0.91251693689823166</v>
      </c>
      <c r="IO55">
        <v>1.8602208144649339</v>
      </c>
      <c r="IP55">
        <v>7.8557433009147651E-2</v>
      </c>
      <c r="IQ55">
        <v>2.7727377513631666</v>
      </c>
      <c r="IR55">
        <v>0.71668040013313283</v>
      </c>
      <c r="IS55">
        <v>0.33095407282708417</v>
      </c>
      <c r="IT55">
        <v>1.0476344729602172</v>
      </c>
      <c r="IU55">
        <v>68.409394558014696</v>
      </c>
      <c r="IV55">
        <v>0.48378453714630965</v>
      </c>
      <c r="IW55">
        <v>0.82825416338887314</v>
      </c>
      <c r="IX55">
        <v>29.871348741209907</v>
      </c>
      <c r="IY55">
        <f t="shared" si="81"/>
        <v>0.79321718599612923</v>
      </c>
      <c r="IZ55">
        <f t="shared" si="82"/>
        <v>28.607724823819286</v>
      </c>
      <c r="JA55">
        <f t="shared" si="83"/>
        <v>0.5249662727876987</v>
      </c>
      <c r="JB55">
        <f t="shared" si="84"/>
        <v>18.933138286504324</v>
      </c>
      <c r="JC55">
        <f t="shared" si="85"/>
        <v>0.26825091320843053</v>
      </c>
      <c r="JD55">
        <f t="shared" si="86"/>
        <v>42.641023034907114</v>
      </c>
      <c r="JE55">
        <f t="shared" si="44"/>
        <v>97.773400988506268</v>
      </c>
    </row>
    <row r="56" spans="1:265" x14ac:dyDescent="0.2">
      <c r="A56" s="6">
        <v>2016</v>
      </c>
      <c r="B56">
        <v>220</v>
      </c>
      <c r="C56">
        <v>2</v>
      </c>
      <c r="D56">
        <v>1311</v>
      </c>
      <c r="E56">
        <v>2015</v>
      </c>
      <c r="F56" t="s">
        <v>122</v>
      </c>
      <c r="G56">
        <v>3</v>
      </c>
      <c r="H56">
        <v>33.5</v>
      </c>
      <c r="I56">
        <v>292</v>
      </c>
      <c r="J56">
        <v>0</v>
      </c>
      <c r="K56">
        <v>0</v>
      </c>
      <c r="L56">
        <v>14.5</v>
      </c>
      <c r="M56">
        <v>13.1</v>
      </c>
      <c r="N56" s="2">
        <v>10.7</v>
      </c>
      <c r="O56">
        <f t="shared" si="45"/>
        <v>1.4000000000000004</v>
      </c>
      <c r="P56" s="2">
        <f t="shared" si="45"/>
        <v>2.4000000000000004</v>
      </c>
      <c r="Q56" s="2">
        <f t="shared" si="46"/>
        <v>3.8000000000000007</v>
      </c>
      <c r="R56" s="2"/>
      <c r="S56">
        <v>6.4599999999999991</v>
      </c>
      <c r="T56">
        <v>5.3400000000000007</v>
      </c>
      <c r="U56">
        <v>5.2919999999999998</v>
      </c>
      <c r="V56">
        <v>4.7039999999999997</v>
      </c>
      <c r="W56">
        <v>4.83</v>
      </c>
      <c r="X56">
        <v>4.4580000000000002</v>
      </c>
      <c r="Y56">
        <v>17.600000000000001</v>
      </c>
      <c r="Z56">
        <v>45.6</v>
      </c>
      <c r="AA56">
        <v>804</v>
      </c>
      <c r="AB56">
        <v>0</v>
      </c>
      <c r="AC56">
        <v>62</v>
      </c>
      <c r="AD56">
        <v>53</v>
      </c>
      <c r="AE56">
        <v>60.2</v>
      </c>
      <c r="AF56">
        <v>55.4</v>
      </c>
      <c r="AG56">
        <v>51.2</v>
      </c>
      <c r="AH56">
        <v>227.17746425617392</v>
      </c>
      <c r="AI56">
        <v>14271.742659501359</v>
      </c>
      <c r="AJ56">
        <v>308.45916141913688</v>
      </c>
      <c r="AK56">
        <v>0</v>
      </c>
      <c r="AL56">
        <v>562.5</v>
      </c>
      <c r="AM56">
        <v>562.5</v>
      </c>
      <c r="AN56">
        <v>16610.199870244134</v>
      </c>
      <c r="AO56">
        <f>AN56/AN$65</f>
        <v>0.98350557515287063</v>
      </c>
      <c r="AP56">
        <v>2695.3610650642354</v>
      </c>
      <c r="AQ56">
        <v>2954.3747409863245</v>
      </c>
      <c r="AR56">
        <v>0.19992618110236224</v>
      </c>
      <c r="AS56">
        <v>5649.9357322316628</v>
      </c>
      <c r="AT56">
        <v>12.562163282221304</v>
      </c>
      <c r="AU56">
        <v>4344.7455315963261</v>
      </c>
      <c r="AV56">
        <v>7803.8313971364787</v>
      </c>
      <c r="AW56">
        <v>275.47357726294399</v>
      </c>
      <c r="AX56">
        <v>8.355279868454474</v>
      </c>
      <c r="AY56">
        <v>12432.405785864205</v>
      </c>
      <c r="AZ56">
        <v>1017.3481604273151</v>
      </c>
      <c r="BA56">
        <v>4937.4481972648155</v>
      </c>
      <c r="BB56">
        <v>7972.7647119767926</v>
      </c>
      <c r="BC56">
        <v>2913.0944363862413</v>
      </c>
      <c r="BD56">
        <v>20.073559883961877</v>
      </c>
      <c r="BE56">
        <v>15843.380905511813</v>
      </c>
      <c r="BF56">
        <v>484.46214668803867</v>
      </c>
      <c r="BG56">
        <v>310.08864724069167</v>
      </c>
      <c r="BH56">
        <f t="shared" si="47"/>
        <v>407.73780693120602</v>
      </c>
      <c r="BI56">
        <v>117.81317618086362</v>
      </c>
      <c r="BJ56">
        <v>53.882060515317214</v>
      </c>
      <c r="BK56">
        <v>346.38976115358247</v>
      </c>
      <c r="BL56">
        <v>15.35757407639217</v>
      </c>
      <c r="BM56">
        <v>1.0960960960960962</v>
      </c>
      <c r="BN56">
        <v>1.7961538461538462</v>
      </c>
      <c r="BO56">
        <v>1.6147540983606559</v>
      </c>
      <c r="BP56">
        <v>47.706048224367983</v>
      </c>
      <c r="BQ56">
        <v>34.946941134565876</v>
      </c>
      <c r="BR56">
        <v>31.164107122786579</v>
      </c>
      <c r="BS56">
        <v>52.290413218901854</v>
      </c>
      <c r="BT56">
        <v>62.770082730162571</v>
      </c>
      <c r="BU56">
        <v>50.32236969827013</v>
      </c>
      <c r="BV56">
        <v>4409.4488188976375</v>
      </c>
      <c r="BW56">
        <v>5130.5428926647337</v>
      </c>
      <c r="BX56">
        <v>10808.122668876917</v>
      </c>
      <c r="BY56">
        <v>14381.125428782801</v>
      </c>
      <c r="BZ56">
        <v>1268.1309573145463</v>
      </c>
      <c r="CA56">
        <v>26083.71322005802</v>
      </c>
      <c r="CB56">
        <v>1.1635338345864665</v>
      </c>
      <c r="CC56">
        <v>16.904988878296791</v>
      </c>
      <c r="CD56">
        <v>19.669526533206231</v>
      </c>
      <c r="CE56">
        <v>-64.70328730131132</v>
      </c>
      <c r="CF56">
        <v>2673.288504471745</v>
      </c>
      <c r="CG56">
        <v>1340.4542598558874</v>
      </c>
      <c r="CH56">
        <f t="shared" si="48"/>
        <v>527.999378367178</v>
      </c>
      <c r="CI56">
        <f t="shared" si="49"/>
        <v>2842.2218193120589</v>
      </c>
      <c r="CJ56">
        <f t="shared" si="50"/>
        <v>3370.2211976792369</v>
      </c>
      <c r="CK56">
        <v>13651.307434193815</v>
      </c>
      <c r="CL56">
        <v>52.336518650635014</v>
      </c>
      <c r="CM56">
        <v>2.981055736541748</v>
      </c>
      <c r="CN56">
        <v>1.4197890758514404</v>
      </c>
      <c r="CP56">
        <v>2.1645574618694408</v>
      </c>
      <c r="CQ56">
        <v>5.963658332824707</v>
      </c>
      <c r="CR56">
        <v>2.1419098377227783</v>
      </c>
      <c r="CS56">
        <v>0.78014733691135107</v>
      </c>
      <c r="CT56">
        <v>3.2544698715209961</v>
      </c>
      <c r="CU56">
        <v>3.2544698715209961</v>
      </c>
      <c r="CV56">
        <v>1.3125298694372969</v>
      </c>
      <c r="CW56">
        <v>2.0636346340179443</v>
      </c>
      <c r="CX56">
        <v>2.5208828449249268</v>
      </c>
      <c r="CY56">
        <v>0.61367231607437134</v>
      </c>
      <c r="CZ56">
        <v>1.5801115036010742</v>
      </c>
      <c r="DA56">
        <v>1.5801115036010742</v>
      </c>
      <c r="DB56">
        <v>1.3869593913355702</v>
      </c>
      <c r="DC56">
        <v>0.96529197692871094</v>
      </c>
      <c r="DD56">
        <v>0.44897758960723877</v>
      </c>
      <c r="DE56">
        <v>0.67679723516746537</v>
      </c>
      <c r="DF56">
        <v>1.2957537174224854</v>
      </c>
      <c r="DG56">
        <v>0.59536689519882202</v>
      </c>
      <c r="DH56">
        <v>0.99484701644229045</v>
      </c>
      <c r="DI56">
        <v>80.350215650610139</v>
      </c>
      <c r="DJ56">
        <v>41.945889832238123</v>
      </c>
      <c r="DL56">
        <v>122.29610548284826</v>
      </c>
      <c r="DM56">
        <v>0.74916449736323654</v>
      </c>
      <c r="DN56">
        <v>93.060531965282536</v>
      </c>
      <c r="DO56">
        <v>60.881382821812117</v>
      </c>
      <c r="DP56">
        <v>8.9652045760236234</v>
      </c>
      <c r="DQ56">
        <v>0.27192006600010993</v>
      </c>
      <c r="DR56">
        <v>163.1790394291184</v>
      </c>
      <c r="DS56">
        <v>20.994348987122514</v>
      </c>
      <c r="DT56">
        <v>124.4672845819038</v>
      </c>
      <c r="DU56">
        <v>48.926649863148164</v>
      </c>
      <c r="DV56">
        <v>46.03014030010187</v>
      </c>
      <c r="DW56">
        <v>0.31718462890873206</v>
      </c>
      <c r="DX56">
        <v>219.74125937406257</v>
      </c>
      <c r="DY56">
        <v>2.9202095675907245</v>
      </c>
      <c r="DZ56">
        <v>5.1420199949949241</v>
      </c>
      <c r="EA56">
        <f t="shared" si="51"/>
        <v>3.8978061556485724</v>
      </c>
      <c r="EB56">
        <v>0.90787973676231404</v>
      </c>
      <c r="EC56">
        <v>2.8551593287837509</v>
      </c>
      <c r="ED56">
        <v>1.3525352135409996</v>
      </c>
      <c r="EE56">
        <v>-1.0867939053330866</v>
      </c>
      <c r="EF56">
        <v>0.52203829812520997</v>
      </c>
      <c r="EG56">
        <v>0.65421271011565596</v>
      </c>
      <c r="EH56">
        <v>0.39308843305690283</v>
      </c>
      <c r="EI56">
        <v>65.701369093784479</v>
      </c>
      <c r="EJ56">
        <v>57.02970938599384</v>
      </c>
      <c r="EK56">
        <v>56.642655519701393</v>
      </c>
      <c r="EL56">
        <v>34.298630906215514</v>
      </c>
      <c r="EM56">
        <v>37.309560734519295</v>
      </c>
      <c r="EN56">
        <v>22.265572702421345</v>
      </c>
      <c r="EO56">
        <v>42.564055675596698</v>
      </c>
      <c r="EP56">
        <v>23.034987813251625</v>
      </c>
      <c r="EQ56">
        <v>73.14907539646704</v>
      </c>
      <c r="ER56">
        <v>186.34396735064348</v>
      </c>
      <c r="ES56">
        <v>7.5500319076187141</v>
      </c>
      <c r="ET56">
        <v>259.49304274711051</v>
      </c>
      <c r="EU56">
        <v>0.54118404479153759</v>
      </c>
      <c r="EV56">
        <v>16.402773355691693</v>
      </c>
      <c r="EW56">
        <v>8.8769192304320939</v>
      </c>
      <c r="EX56">
        <f t="shared" si="52"/>
        <v>2.9095315341369723</v>
      </c>
      <c r="EY56">
        <v>50.496476289685837</v>
      </c>
      <c r="EZ56">
        <v>37.846395008560492</v>
      </c>
      <c r="FA56">
        <f t="shared" si="53"/>
        <v>1.3342479852642244</v>
      </c>
      <c r="FB56">
        <v>88.342871298246322</v>
      </c>
      <c r="FC56">
        <v>57.159650289392658</v>
      </c>
      <c r="FD56">
        <v>42.840349710607349</v>
      </c>
      <c r="FE56">
        <f t="shared" si="54"/>
        <v>100.24485904858493</v>
      </c>
      <c r="FF56">
        <f t="shared" si="55"/>
        <v>81.903228906307106</v>
      </c>
      <c r="FG56">
        <f t="shared" si="56"/>
        <v>25.891662049896539</v>
      </c>
      <c r="FH56">
        <f t="shared" si="57"/>
        <v>31.406752616621269</v>
      </c>
      <c r="FI56">
        <f t="shared" si="58"/>
        <v>11.954732958663953</v>
      </c>
      <c r="FJ56">
        <f t="shared" si="59"/>
        <v>11.954732958663953</v>
      </c>
      <c r="FK56">
        <f t="shared" si="60"/>
        <v>-31.406752616621262</v>
      </c>
      <c r="FL56">
        <f t="shared" si="61"/>
        <v>-33.748735315996228</v>
      </c>
      <c r="FM56">
        <f t="shared" si="62"/>
        <v>19.636106153589044</v>
      </c>
      <c r="FN56">
        <f t="shared" si="90"/>
        <v>31.5875077559168</v>
      </c>
      <c r="FO56">
        <v>96.314003317992103</v>
      </c>
      <c r="FP56">
        <v>37.116217952654367</v>
      </c>
      <c r="FQ56">
        <v>1.2082207783335714</v>
      </c>
      <c r="FR56">
        <v>0.98087958090106087</v>
      </c>
      <c r="FS56">
        <v>1.1337793378455312</v>
      </c>
      <c r="FT56">
        <v>1.7915247781575887</v>
      </c>
      <c r="FU56">
        <v>1.3381151927248538</v>
      </c>
      <c r="FV56">
        <v>1.2233062863635753</v>
      </c>
      <c r="FW56">
        <v>55.134502160236579</v>
      </c>
      <c r="FX56">
        <v>71.810775879739239</v>
      </c>
      <c r="FY56">
        <v>25.103745895640234</v>
      </c>
      <c r="FZ56">
        <v>55.42008092601526</v>
      </c>
      <c r="GA56">
        <v>57.140979770624945</v>
      </c>
      <c r="GB56">
        <f t="shared" si="87"/>
        <v>239.67104384384382</v>
      </c>
      <c r="GC56">
        <f t="shared" si="65"/>
        <v>121.80230030769231</v>
      </c>
      <c r="GD56">
        <f t="shared" si="66"/>
        <v>95.271885639344262</v>
      </c>
      <c r="GE56">
        <f t="shared" si="88"/>
        <v>1.2438113877803427</v>
      </c>
      <c r="GF56">
        <f t="shared" si="68"/>
        <v>1.7585134536145604</v>
      </c>
      <c r="GG56">
        <f t="shared" si="69"/>
        <v>2.6459881926425131</v>
      </c>
      <c r="GH56">
        <f t="shared" si="70"/>
        <v>75.500908501109706</v>
      </c>
      <c r="GI56">
        <f t="shared" si="71"/>
        <v>69.962686567164184</v>
      </c>
      <c r="GJ56">
        <f t="shared" si="72"/>
        <v>69.962686567164184</v>
      </c>
      <c r="GK56">
        <f t="shared" si="73"/>
        <v>54.261968230016365</v>
      </c>
      <c r="GL56">
        <f t="shared" si="74"/>
        <v>62.164151427587441</v>
      </c>
      <c r="GM56">
        <f t="shared" si="31"/>
        <v>37.835848572412559</v>
      </c>
      <c r="GN56">
        <f t="shared" si="75"/>
        <v>65.803017380371898</v>
      </c>
      <c r="GO56">
        <f t="shared" si="76"/>
        <v>26.206896551724139</v>
      </c>
      <c r="GP56">
        <f t="shared" si="77"/>
        <v>51.686139716429899</v>
      </c>
      <c r="GQ56">
        <f t="shared" si="78"/>
        <v>1.2167479159277361</v>
      </c>
      <c r="GR56">
        <v>43.93299869272731</v>
      </c>
      <c r="GS56">
        <f t="shared" si="79"/>
        <v>124.32405785864206</v>
      </c>
      <c r="GT56" s="23">
        <f t="shared" si="80"/>
        <v>260.83713220058019</v>
      </c>
      <c r="GU56">
        <v>33.299999999999997</v>
      </c>
      <c r="GV56">
        <v>36.5</v>
      </c>
      <c r="GW56">
        <v>2.47E-3</v>
      </c>
      <c r="GX56">
        <v>69.80247</v>
      </c>
      <c r="GY56">
        <v>0.1552</v>
      </c>
      <c r="GZ56">
        <v>52</v>
      </c>
      <c r="HA56">
        <v>93.4</v>
      </c>
      <c r="HB56">
        <v>3.2969999999999997</v>
      </c>
      <c r="HC56">
        <v>0.1</v>
      </c>
      <c r="HD56">
        <v>148.797</v>
      </c>
      <c r="HE56">
        <v>14.14</v>
      </c>
      <c r="HF56">
        <v>61</v>
      </c>
      <c r="HG56">
        <v>98.5</v>
      </c>
      <c r="HH56">
        <v>35.99</v>
      </c>
      <c r="HI56">
        <v>0.248</v>
      </c>
      <c r="HJ56">
        <v>195.738</v>
      </c>
      <c r="HK56">
        <v>53.2</v>
      </c>
      <c r="HL56">
        <v>61.9</v>
      </c>
      <c r="HM56">
        <v>130.4</v>
      </c>
      <c r="HN56">
        <v>173.50827829826449</v>
      </c>
      <c r="HO56">
        <v>15.3</v>
      </c>
      <c r="HP56">
        <v>314.7</v>
      </c>
      <c r="HQ56">
        <v>-1.2000000000000028</v>
      </c>
      <c r="HR56">
        <v>31.500000000000007</v>
      </c>
      <c r="HS56">
        <v>30.300000000000011</v>
      </c>
      <c r="HT56">
        <v>165.90299999999999</v>
      </c>
      <c r="HU56">
        <v>52.717826501429933</v>
      </c>
      <c r="HV56">
        <v>0.992691560268402</v>
      </c>
      <c r="HW56">
        <v>0.51822301268577575</v>
      </c>
      <c r="HX56">
        <v>0</v>
      </c>
      <c r="HY56">
        <v>1.510914572954178</v>
      </c>
      <c r="HZ56">
        <v>9.2555977325439447E-3</v>
      </c>
      <c r="IA56">
        <v>1.1137931156158447</v>
      </c>
      <c r="IB56">
        <v>0.7286576126752019</v>
      </c>
      <c r="IC56">
        <v>0.10729987166404722</v>
      </c>
      <c r="ID56">
        <v>3.2544698715209958E-3</v>
      </c>
      <c r="IE56">
        <v>1.9530050698266146</v>
      </c>
      <c r="IF56">
        <v>0.29179793725013736</v>
      </c>
      <c r="IG56">
        <v>1.5377385354042055</v>
      </c>
      <c r="IH56">
        <v>0.60446723133325575</v>
      </c>
      <c r="II56">
        <v>0.56868213014602653</v>
      </c>
      <c r="IJ56">
        <v>3.9186765289306634E-3</v>
      </c>
      <c r="IK56">
        <v>2.7148065734124187</v>
      </c>
      <c r="IL56">
        <v>0.51353533172607424</v>
      </c>
      <c r="IM56">
        <v>0.27791712796688078</v>
      </c>
      <c r="IN56">
        <v>0.88254359465837484</v>
      </c>
      <c r="IO56">
        <v>2.2482399660855132</v>
      </c>
      <c r="IP56">
        <v>9.1091134965419776E-2</v>
      </c>
      <c r="IQ56">
        <v>3.1307835607438883</v>
      </c>
      <c r="IR56">
        <v>0.60025778388977047</v>
      </c>
      <c r="IS56">
        <v>0.45074048470832112</v>
      </c>
      <c r="IT56">
        <v>1.0509982685980914</v>
      </c>
      <c r="IU56">
        <v>57.113108729517137</v>
      </c>
      <c r="IV56">
        <v>0.78920670706788176</v>
      </c>
      <c r="IW56">
        <v>1.1777784909172737</v>
      </c>
      <c r="IX56">
        <v>37.619288209033144</v>
      </c>
      <c r="IY56">
        <f t="shared" si="81"/>
        <v>1.6198689877897103</v>
      </c>
      <c r="IZ56">
        <f t="shared" si="82"/>
        <v>51.740050257732349</v>
      </c>
      <c r="JA56">
        <f t="shared" si="83"/>
        <v>0.41597698733146959</v>
      </c>
      <c r="JB56">
        <f t="shared" si="84"/>
        <v>13.286673424100629</v>
      </c>
      <c r="JC56">
        <f t="shared" si="85"/>
        <v>1.2038920004582407</v>
      </c>
      <c r="JD56">
        <f t="shared" si="86"/>
        <v>72.050537852955216</v>
      </c>
      <c r="JE56">
        <f t="shared" si="44"/>
        <v>100.5179674334389</v>
      </c>
    </row>
    <row r="57" spans="1:265" x14ac:dyDescent="0.2">
      <c r="A57" s="6">
        <v>2016</v>
      </c>
      <c r="B57">
        <v>221</v>
      </c>
      <c r="C57">
        <v>2</v>
      </c>
      <c r="D57" t="s">
        <v>116</v>
      </c>
      <c r="E57">
        <v>2003</v>
      </c>
      <c r="F57" t="s">
        <v>122</v>
      </c>
      <c r="G57">
        <v>3</v>
      </c>
      <c r="H57">
        <v>33</v>
      </c>
      <c r="I57">
        <v>259.39999999999998</v>
      </c>
      <c r="J57">
        <v>0</v>
      </c>
      <c r="K57">
        <v>0</v>
      </c>
      <c r="L57">
        <v>13.3</v>
      </c>
      <c r="M57">
        <v>12.3</v>
      </c>
      <c r="N57" s="2">
        <v>10.9</v>
      </c>
      <c r="O57">
        <f t="shared" si="45"/>
        <v>1</v>
      </c>
      <c r="P57" s="2">
        <f t="shared" si="45"/>
        <v>1.4000000000000004</v>
      </c>
      <c r="Q57" s="2">
        <f t="shared" si="46"/>
        <v>2.4000000000000004</v>
      </c>
      <c r="R57" s="2"/>
      <c r="S57">
        <v>5.2840000000000007</v>
      </c>
      <c r="T57">
        <v>5.3759999999999994</v>
      </c>
      <c r="U57">
        <v>4.13</v>
      </c>
      <c r="V57">
        <v>5.3179999999999996</v>
      </c>
      <c r="W57">
        <v>3.9699999999999998</v>
      </c>
      <c r="X57">
        <v>3.4099999999999993</v>
      </c>
      <c r="Y57">
        <v>17.600000000000001</v>
      </c>
      <c r="Z57">
        <v>39</v>
      </c>
      <c r="AA57">
        <v>684.4</v>
      </c>
      <c r="AB57">
        <v>1</v>
      </c>
      <c r="AC57">
        <v>60</v>
      </c>
      <c r="AD57">
        <v>58.1</v>
      </c>
      <c r="AE57">
        <v>56.5</v>
      </c>
      <c r="AF57">
        <v>58.3</v>
      </c>
      <c r="AG57">
        <v>34.1</v>
      </c>
      <c r="AH57">
        <v>210.29632250453807</v>
      </c>
      <c r="AI57">
        <v>13211.235572380092</v>
      </c>
      <c r="AJ57">
        <v>239.43088879189079</v>
      </c>
      <c r="AK57">
        <v>0</v>
      </c>
      <c r="AL57">
        <v>597.5</v>
      </c>
      <c r="AM57">
        <v>597.5</v>
      </c>
      <c r="AN57">
        <v>13805.783962658057</v>
      </c>
      <c r="AO57">
        <f t="shared" ref="AO57:AO58" si="91">AN57/AN$69</f>
        <v>0.8504325151100095</v>
      </c>
      <c r="AP57">
        <v>2849.1504351429758</v>
      </c>
      <c r="AQ57">
        <v>3266.9144285656994</v>
      </c>
      <c r="AR57">
        <v>1.1572062617809449</v>
      </c>
      <c r="AS57">
        <v>6117.2220699704567</v>
      </c>
      <c r="AT57">
        <v>29.334476133067096</v>
      </c>
      <c r="AU57">
        <v>4473.1250698925787</v>
      </c>
      <c r="AV57">
        <v>7301.7188640893564</v>
      </c>
      <c r="AW57">
        <v>199.2349640505463</v>
      </c>
      <c r="AX57">
        <v>10.360547036883547</v>
      </c>
      <c r="AY57">
        <v>11984.439445069365</v>
      </c>
      <c r="AZ57">
        <v>955.72292593860539</v>
      </c>
      <c r="BA57">
        <v>4526.7620899614267</v>
      </c>
      <c r="BB57">
        <v>6367.751601899964</v>
      </c>
      <c r="BC57">
        <v>2659.4727278523387</v>
      </c>
      <c r="BD57">
        <v>9.1650993018585218</v>
      </c>
      <c r="BE57">
        <v>13563.15151901559</v>
      </c>
      <c r="BF57">
        <v>533.38339773626444</v>
      </c>
      <c r="BG57">
        <v>112.76514813901602</v>
      </c>
      <c r="BH57">
        <f t="shared" si="47"/>
        <v>297.83717796180531</v>
      </c>
      <c r="BI57">
        <v>147.63405770450936</v>
      </c>
      <c r="BJ57">
        <v>3.8312157192034255</v>
      </c>
      <c r="BK57">
        <v>366.80040322942335</v>
      </c>
      <c r="BL57">
        <v>-66.711947299242311</v>
      </c>
      <c r="BM57">
        <v>1.1466275659824046</v>
      </c>
      <c r="BN57">
        <v>1.6323529411764706</v>
      </c>
      <c r="BO57">
        <v>1.4066901408450703</v>
      </c>
      <c r="BP57">
        <v>46.575886939424713</v>
      </c>
      <c r="BQ57">
        <v>37.324441334074329</v>
      </c>
      <c r="BR57">
        <v>33.375444369362754</v>
      </c>
      <c r="BS57">
        <v>53.40519587482423</v>
      </c>
      <c r="BT57">
        <v>60.926661589444862</v>
      </c>
      <c r="BU57">
        <v>46.948908540705695</v>
      </c>
      <c r="BV57">
        <v>4027.2448965950566</v>
      </c>
      <c r="BW57">
        <v>4085.7318556742384</v>
      </c>
      <c r="BX57">
        <v>9178.2749354972402</v>
      </c>
      <c r="BY57">
        <v>11953.059707929058</v>
      </c>
      <c r="BZ57">
        <v>1065.2981832279456</v>
      </c>
      <c r="CA57">
        <v>21748.793497586998</v>
      </c>
      <c r="CB57">
        <v>1.0145228215767637</v>
      </c>
      <c r="CC57">
        <v>18.517095658855165</v>
      </c>
      <c r="CD57">
        <v>18.786016135228582</v>
      </c>
      <c r="CE57">
        <v>445.88017329752211</v>
      </c>
      <c r="CF57">
        <v>3215.987008415118</v>
      </c>
      <c r="CG57">
        <v>2596.568998484694</v>
      </c>
      <c r="CH57">
        <f t="shared" si="48"/>
        <v>499.51719336637007</v>
      </c>
      <c r="CI57">
        <f t="shared" si="49"/>
        <v>2282.0197462257256</v>
      </c>
      <c r="CJ57">
        <f t="shared" si="50"/>
        <v>2781.5369395920957</v>
      </c>
      <c r="CK57">
        <v>9764.3540525176322</v>
      </c>
      <c r="CL57">
        <v>44.896072297532164</v>
      </c>
      <c r="CM57">
        <v>2.8835442066192627</v>
      </c>
      <c r="CN57">
        <v>1.3123055696487427</v>
      </c>
      <c r="CO57">
        <v>6.9316296580000003</v>
      </c>
      <c r="CP57">
        <v>2.0451869187284371</v>
      </c>
      <c r="CQ57">
        <v>4.5956764221191406</v>
      </c>
      <c r="CR57">
        <v>2.8328127861022949</v>
      </c>
      <c r="CS57">
        <v>0.90502365113446503</v>
      </c>
      <c r="CT57">
        <v>3.1492378711700439</v>
      </c>
      <c r="CU57">
        <v>3.1492378711700439</v>
      </c>
      <c r="CV57">
        <v>1.6638091727443602</v>
      </c>
      <c r="CW57">
        <v>2.248715877532959</v>
      </c>
      <c r="CX57">
        <v>2.3372228145599365</v>
      </c>
      <c r="CY57">
        <v>0.50317937135696411</v>
      </c>
      <c r="CZ57">
        <v>1.3237060308456421</v>
      </c>
      <c r="DA57">
        <v>1.3237060308456421</v>
      </c>
      <c r="DB57">
        <v>1.2767434502529136</v>
      </c>
      <c r="DC57">
        <v>1.2081077098846436</v>
      </c>
      <c r="DD57">
        <v>0.59215909242630005</v>
      </c>
      <c r="DE57">
        <v>0.84666836561535941</v>
      </c>
      <c r="DF57">
        <v>1.1916857957839966</v>
      </c>
      <c r="DG57">
        <v>0.45640382170677185</v>
      </c>
      <c r="DH57">
        <v>1.0122513927655574</v>
      </c>
      <c r="DI57">
        <v>82.156512310432788</v>
      </c>
      <c r="DJ57">
        <v>42.871900001726068</v>
      </c>
      <c r="DK57">
        <v>8.0213252445841099E-2</v>
      </c>
      <c r="DL57">
        <v>125.10862556460469</v>
      </c>
      <c r="DM57">
        <v>1.3481176031995312</v>
      </c>
      <c r="DN57">
        <v>126.71525891826418</v>
      </c>
      <c r="DO57">
        <v>66.082282659355485</v>
      </c>
      <c r="DP57">
        <v>6.2743829404918259</v>
      </c>
      <c r="DQ57">
        <v>0.32627827094592243</v>
      </c>
      <c r="DR57">
        <v>199.39820278905739</v>
      </c>
      <c r="DS57">
        <v>21.491493180803982</v>
      </c>
      <c r="DT57">
        <v>105.80051632742865</v>
      </c>
      <c r="DU57">
        <v>32.04121248001325</v>
      </c>
      <c r="DV57">
        <v>35.203600887276515</v>
      </c>
      <c r="DW57">
        <v>0.12131897219169309</v>
      </c>
      <c r="DX57">
        <v>173.16664866691011</v>
      </c>
      <c r="DY57">
        <v>6.7535979294957</v>
      </c>
      <c r="DZ57">
        <v>-1.8736824372962348</v>
      </c>
      <c r="EA57">
        <f t="shared" si="51"/>
        <v>1.9223209240922166</v>
      </c>
      <c r="EB57">
        <v>4.0507951461664904</v>
      </c>
      <c r="EC57">
        <v>-1.4939101850596808</v>
      </c>
      <c r="ED57">
        <v>2.1100347870572196</v>
      </c>
      <c r="EE57">
        <v>-2.4315050128101596</v>
      </c>
      <c r="EF57">
        <v>0.52183203493025965</v>
      </c>
      <c r="EG57">
        <v>0.5215021712734762</v>
      </c>
      <c r="EH57">
        <v>0.30284552091270472</v>
      </c>
      <c r="EI57">
        <v>65.66814393465468</v>
      </c>
      <c r="EJ57">
        <v>63.5488470537098</v>
      </c>
      <c r="EK57">
        <v>61.097513373339162</v>
      </c>
      <c r="EL57">
        <v>34.26774117951404</v>
      </c>
      <c r="EM57">
        <v>33.140861720435701</v>
      </c>
      <c r="EN57">
        <v>18.503108264019843</v>
      </c>
      <c r="EO57">
        <v>48.653456091700718</v>
      </c>
      <c r="EP57">
        <v>24.194032675532796</v>
      </c>
      <c r="EQ57">
        <v>77.709550388058673</v>
      </c>
      <c r="ER57">
        <v>142.44291470097068</v>
      </c>
      <c r="ES57">
        <v>4.8620616208251528</v>
      </c>
      <c r="ET57">
        <v>220.15246508902936</v>
      </c>
      <c r="EU57">
        <v>0.49727264246002456</v>
      </c>
      <c r="EV57">
        <v>22.099891578332009</v>
      </c>
      <c r="EW57">
        <v>10.989671483237201</v>
      </c>
      <c r="EX57">
        <f t="shared" si="52"/>
        <v>2.2084974696326665</v>
      </c>
      <c r="EY57">
        <v>78.061802826563465</v>
      </c>
      <c r="EZ57">
        <v>41.888249983822689</v>
      </c>
      <c r="FA57">
        <f t="shared" si="53"/>
        <v>1.8635727884719715</v>
      </c>
      <c r="FB57">
        <v>119.95005281038614</v>
      </c>
      <c r="FC57">
        <v>65.078589794338399</v>
      </c>
      <c r="FD57">
        <v>34.921410205661616</v>
      </c>
      <c r="FE57">
        <f t="shared" si="54"/>
        <v>60.132178419383237</v>
      </c>
      <c r="FF57">
        <f t="shared" si="55"/>
        <v>57.147060235727935</v>
      </c>
      <c r="FG57">
        <f t="shared" si="56"/>
        <v>7.8471798044804544</v>
      </c>
      <c r="FH57">
        <f t="shared" si="57"/>
        <v>-20.91474259083553</v>
      </c>
      <c r="FI57">
        <f t="shared" si="58"/>
        <v>34.041070179342235</v>
      </c>
      <c r="FJ57">
        <f t="shared" si="59"/>
        <v>34.041070179342235</v>
      </c>
      <c r="FK57">
        <f t="shared" si="60"/>
        <v>20.91474259083553</v>
      </c>
      <c r="FL57">
        <f t="shared" si="61"/>
        <v>16.505307071444548</v>
      </c>
      <c r="FM57">
        <f t="shared" si="62"/>
        <v>51.513157247940391</v>
      </c>
      <c r="FN57">
        <f t="shared" si="90"/>
        <v>81.266393779852237</v>
      </c>
      <c r="FO57">
        <v>20.75426229997197</v>
      </c>
      <c r="FP57">
        <v>9.4272223077670159</v>
      </c>
      <c r="FQ57">
        <v>1.1756530110801549</v>
      </c>
      <c r="FR57">
        <v>1.2266287953301582</v>
      </c>
      <c r="FS57">
        <v>0.98536730603553602</v>
      </c>
      <c r="FT57">
        <v>1.7396178119336252</v>
      </c>
      <c r="FU57">
        <v>1.3564080503234321</v>
      </c>
      <c r="FV57">
        <v>1.2957030768452038</v>
      </c>
      <c r="FW57">
        <v>54.95964504539176</v>
      </c>
      <c r="FX57">
        <v>64.701939468798102</v>
      </c>
      <c r="FY57">
        <v>24.242590521406242</v>
      </c>
      <c r="FZ57">
        <v>54.294462263210441</v>
      </c>
      <c r="GA57">
        <v>51.152803739169286</v>
      </c>
      <c r="GB57">
        <f t="shared" si="87"/>
        <v>185.45879272727277</v>
      </c>
      <c r="GC57">
        <f t="shared" si="65"/>
        <v>92.329186764705895</v>
      </c>
      <c r="GD57">
        <f t="shared" si="66"/>
        <v>117.47911408450703</v>
      </c>
      <c r="GE57">
        <f t="shared" si="88"/>
        <v>1.55481665992492</v>
      </c>
      <c r="GF57">
        <f t="shared" si="68"/>
        <v>3.0681660755027647</v>
      </c>
      <c r="GG57">
        <f t="shared" si="69"/>
        <v>1.9894794345135138</v>
      </c>
      <c r="GH57">
        <f t="shared" si="70"/>
        <v>62.753563466627533</v>
      </c>
      <c r="GI57">
        <f t="shared" si="71"/>
        <v>87.302746931618941</v>
      </c>
      <c r="GJ57">
        <f t="shared" si="72"/>
        <v>87.302746931618941</v>
      </c>
      <c r="GK57">
        <f t="shared" si="73"/>
        <v>61.60410631912616</v>
      </c>
      <c r="GL57">
        <f t="shared" si="74"/>
        <v>63.388019145389542</v>
      </c>
      <c r="GM57">
        <f t="shared" si="31"/>
        <v>36.611980854610451</v>
      </c>
      <c r="GN57">
        <f t="shared" si="75"/>
        <v>54.013971027202466</v>
      </c>
      <c r="GO57">
        <f t="shared" si="76"/>
        <v>18.045112781954888</v>
      </c>
      <c r="GP57">
        <f t="shared" si="77"/>
        <v>14.570231410625958</v>
      </c>
      <c r="GQ57">
        <f t="shared" si="78"/>
        <v>1.4138962893401419</v>
      </c>
      <c r="GR57">
        <v>47.392496108366664</v>
      </c>
      <c r="GS57">
        <f t="shared" si="79"/>
        <v>119.84439445069364</v>
      </c>
      <c r="GT57" s="23">
        <f t="shared" si="80"/>
        <v>217.48793497586996</v>
      </c>
      <c r="GU57">
        <v>34.1</v>
      </c>
      <c r="GV57">
        <v>39.1</v>
      </c>
      <c r="GW57">
        <v>1.3850000000000001E-2</v>
      </c>
      <c r="GX57">
        <v>73.213850000000008</v>
      </c>
      <c r="GY57">
        <v>0.37374000000000002</v>
      </c>
      <c r="GZ57">
        <v>54.4</v>
      </c>
      <c r="HA57">
        <v>88.8</v>
      </c>
      <c r="HB57">
        <v>2.423</v>
      </c>
      <c r="HC57">
        <v>0.126</v>
      </c>
      <c r="HD57">
        <v>145.749</v>
      </c>
      <c r="HE57">
        <v>12.729999999999999</v>
      </c>
      <c r="HF57">
        <v>56.8</v>
      </c>
      <c r="HG57">
        <v>79.900000000000006</v>
      </c>
      <c r="HH57">
        <v>33.370000000000005</v>
      </c>
      <c r="HI57">
        <v>0.11499999999999999</v>
      </c>
      <c r="HJ57">
        <v>170.185</v>
      </c>
      <c r="HK57">
        <v>48.2</v>
      </c>
      <c r="HL57">
        <v>48.9</v>
      </c>
      <c r="HM57">
        <v>109.85</v>
      </c>
      <c r="HN57">
        <v>143.05995605315474</v>
      </c>
      <c r="HO57">
        <v>12.75</v>
      </c>
      <c r="HP57">
        <v>260.3</v>
      </c>
      <c r="HQ57">
        <v>6.1999999999999957</v>
      </c>
      <c r="HR57">
        <v>39.9</v>
      </c>
      <c r="HS57">
        <v>46.099999999999994</v>
      </c>
      <c r="HT57">
        <v>114.55100000000002</v>
      </c>
      <c r="HU57">
        <v>44.007299270072998</v>
      </c>
      <c r="HV57">
        <v>0.98328857445716866</v>
      </c>
      <c r="HW57">
        <v>0.51311147773265842</v>
      </c>
      <c r="HX57">
        <v>9.6003070763300011E-4</v>
      </c>
      <c r="HY57">
        <v>1.4973600828974598</v>
      </c>
      <c r="HZ57">
        <v>1.7175881060028077E-2</v>
      </c>
      <c r="IA57">
        <v>1.5410501556396483</v>
      </c>
      <c r="IB57">
        <v>0.80366100220740488</v>
      </c>
      <c r="IC57">
        <v>7.6306033618450161E-2</v>
      </c>
      <c r="ID57">
        <v>3.9680397176742547E-3</v>
      </c>
      <c r="IE57">
        <v>2.4249852311831774</v>
      </c>
      <c r="IF57">
        <v>0.28626153120994563</v>
      </c>
      <c r="IG57">
        <v>1.3275425586700438</v>
      </c>
      <c r="IH57">
        <v>0.40204031771421439</v>
      </c>
      <c r="II57">
        <v>0.44172070249319079</v>
      </c>
      <c r="IJ57">
        <v>1.5222619354724881E-3</v>
      </c>
      <c r="IK57">
        <v>2.1728258408129211</v>
      </c>
      <c r="IL57">
        <v>0.58230791616439825</v>
      </c>
      <c r="IM57">
        <v>0.28956579619646072</v>
      </c>
      <c r="IN57">
        <v>0.93006519962847223</v>
      </c>
      <c r="IO57">
        <v>1.7048251757402728</v>
      </c>
      <c r="IP57">
        <v>5.8191487267613411E-2</v>
      </c>
      <c r="IQ57">
        <v>2.6348903753687458</v>
      </c>
      <c r="IR57">
        <v>0.95874223947525006</v>
      </c>
      <c r="IS57">
        <v>0.51409520601094416</v>
      </c>
      <c r="IT57">
        <v>1.4728374454861939</v>
      </c>
      <c r="IU57">
        <v>65.094912029396596</v>
      </c>
      <c r="IV57">
        <v>0.78976250214268795</v>
      </c>
      <c r="IW57">
        <v>0.20990514418556838</v>
      </c>
      <c r="IX57">
        <v>7.9663710546664674</v>
      </c>
      <c r="IY57">
        <f t="shared" si="81"/>
        <v>1.137530292471286</v>
      </c>
      <c r="IZ57">
        <f t="shared" si="82"/>
        <v>43.171826164194464</v>
      </c>
      <c r="JA57">
        <f t="shared" si="83"/>
        <v>0.46206453455582475</v>
      </c>
      <c r="JB57">
        <f t="shared" si="84"/>
        <v>17.536385531453469</v>
      </c>
      <c r="JC57">
        <f t="shared" si="85"/>
        <v>0.67546575791546126</v>
      </c>
      <c r="JD57">
        <f t="shared" si="86"/>
        <v>66.724160849944354</v>
      </c>
      <c r="JE57">
        <f t="shared" si="44"/>
        <v>98.789688722276239</v>
      </c>
    </row>
    <row r="58" spans="1:265" x14ac:dyDescent="0.2">
      <c r="A58" s="6">
        <v>2016</v>
      </c>
      <c r="B58">
        <v>222</v>
      </c>
      <c r="C58">
        <v>2</v>
      </c>
      <c r="D58" t="s">
        <v>116</v>
      </c>
      <c r="E58">
        <v>2003</v>
      </c>
      <c r="F58" t="s">
        <v>114</v>
      </c>
      <c r="G58">
        <v>0</v>
      </c>
      <c r="H58">
        <v>31</v>
      </c>
      <c r="I58">
        <v>258.2</v>
      </c>
      <c r="J58">
        <v>0</v>
      </c>
      <c r="K58">
        <v>0</v>
      </c>
      <c r="L58">
        <v>10.7</v>
      </c>
      <c r="M58">
        <v>9.1999999999999993</v>
      </c>
      <c r="N58" s="2">
        <v>6</v>
      </c>
      <c r="O58">
        <f t="shared" si="45"/>
        <v>1.5</v>
      </c>
      <c r="P58" s="2">
        <f t="shared" si="45"/>
        <v>3.1999999999999993</v>
      </c>
      <c r="Q58" s="2">
        <f t="shared" si="46"/>
        <v>4.6999999999999993</v>
      </c>
      <c r="R58" s="2"/>
      <c r="S58">
        <v>5.2620000000000005</v>
      </c>
      <c r="T58">
        <v>5.29</v>
      </c>
      <c r="U58">
        <v>3.75</v>
      </c>
      <c r="V58">
        <v>4.0520000000000005</v>
      </c>
      <c r="W58">
        <v>2.8660000000000001</v>
      </c>
      <c r="X58">
        <v>2.6360000000000001</v>
      </c>
      <c r="Y58">
        <v>18.399999999999999</v>
      </c>
      <c r="Z58">
        <v>40</v>
      </c>
      <c r="AA58">
        <v>737.2</v>
      </c>
      <c r="AB58">
        <v>1</v>
      </c>
      <c r="AC58">
        <v>61</v>
      </c>
      <c r="AD58">
        <v>43.8</v>
      </c>
      <c r="AE58">
        <v>43.4</v>
      </c>
      <c r="AF58">
        <v>35.1</v>
      </c>
      <c r="AG58">
        <v>4.5999999999999996</v>
      </c>
      <c r="AH58">
        <v>119.1898794978502</v>
      </c>
      <c r="AI58">
        <v>7487.7466098139457</v>
      </c>
      <c r="AJ58">
        <v>204.56004582378839</v>
      </c>
      <c r="AK58">
        <v>0</v>
      </c>
      <c r="AL58">
        <v>400.1</v>
      </c>
      <c r="AM58">
        <v>400.1</v>
      </c>
      <c r="AN58">
        <v>7533.7409429598383</v>
      </c>
      <c r="AO58">
        <f t="shared" si="91"/>
        <v>0.46407638100365062</v>
      </c>
      <c r="AP58">
        <v>2902.4767801857579</v>
      </c>
      <c r="AQ58">
        <v>3694.7539065356768</v>
      </c>
      <c r="AR58">
        <v>2.828581702055045</v>
      </c>
      <c r="AS58">
        <v>6600.0592684234907</v>
      </c>
      <c r="AT58">
        <v>26.985300581446452</v>
      </c>
      <c r="AU58">
        <v>3814.5650453980329</v>
      </c>
      <c r="AV58">
        <v>6812.8445666779689</v>
      </c>
      <c r="AW58">
        <v>172.91125092617011</v>
      </c>
      <c r="AX58">
        <v>10.988458978512853</v>
      </c>
      <c r="AY58">
        <v>10811.309321980683</v>
      </c>
      <c r="AZ58">
        <v>685.1329492132669</v>
      </c>
      <c r="BA58">
        <v>3917.5818483215921</v>
      </c>
      <c r="BB58">
        <v>5949.2203688354757</v>
      </c>
      <c r="BC58">
        <v>1080.5726792374637</v>
      </c>
      <c r="BD58">
        <v>2.832962080397845</v>
      </c>
      <c r="BE58">
        <v>10950.207858474929</v>
      </c>
      <c r="BF58">
        <v>382.8409139597448</v>
      </c>
      <c r="BG58">
        <v>9.9213240353032486</v>
      </c>
      <c r="BH58">
        <f t="shared" si="47"/>
        <v>174.00594360205753</v>
      </c>
      <c r="BI58">
        <v>82.917115019297725</v>
      </c>
      <c r="BJ58">
        <v>7.3583430659685165</v>
      </c>
      <c r="BK58">
        <v>283.4627872856629</v>
      </c>
      <c r="BL58">
        <v>-61.687442703035231</v>
      </c>
      <c r="BM58">
        <v>1.2729658792650922</v>
      </c>
      <c r="BN58">
        <v>1.786008230452675</v>
      </c>
      <c r="BO58">
        <v>1.5185950413223142</v>
      </c>
      <c r="BP58">
        <v>43.976525999880181</v>
      </c>
      <c r="BQ58">
        <v>35.283099685646455</v>
      </c>
      <c r="BR58">
        <v>35.776324056621213</v>
      </c>
      <c r="BS58">
        <v>55.980617086461656</v>
      </c>
      <c r="BT58">
        <v>63.015906434446769</v>
      </c>
      <c r="BU58">
        <v>54.329748309125179</v>
      </c>
      <c r="BV58">
        <v>3155.982020466065</v>
      </c>
      <c r="BW58">
        <v>5076.6680480729374</v>
      </c>
      <c r="BX58">
        <v>8858.2677165354326</v>
      </c>
      <c r="BY58">
        <v>6522.71943113406</v>
      </c>
      <c r="BZ58">
        <v>625.61764799642958</v>
      </c>
      <c r="CA58">
        <v>15899.454875832827</v>
      </c>
      <c r="CB58">
        <v>1.6085858585858583</v>
      </c>
      <c r="CC58">
        <v>19.849624060150376</v>
      </c>
      <c r="CD58">
        <v>31.929824561403507</v>
      </c>
      <c r="CE58">
        <v>658.58302493196788</v>
      </c>
      <c r="CF58">
        <v>1736.1765186050316</v>
      </c>
      <c r="CG58">
        <v>1769.1418955405697</v>
      </c>
      <c r="CH58">
        <f t="shared" si="48"/>
        <v>761.59982785552711</v>
      </c>
      <c r="CI58">
        <f t="shared" si="49"/>
        <v>872.55232076253833</v>
      </c>
      <c r="CJ58">
        <f t="shared" si="50"/>
        <v>1634.1521486180654</v>
      </c>
      <c r="CK58">
        <v>5088.1455538521441</v>
      </c>
      <c r="CL58">
        <v>32.002012607275773</v>
      </c>
      <c r="CM58">
        <v>2.3493106365203857</v>
      </c>
      <c r="CN58">
        <v>0.64326733350753784</v>
      </c>
      <c r="CO58">
        <v>6.2757201189999998</v>
      </c>
      <c r="CP58">
        <v>1.3959398056533119</v>
      </c>
      <c r="CQ58">
        <v>4.3109927177429199</v>
      </c>
      <c r="CR58">
        <v>1.8897571563720703</v>
      </c>
      <c r="CS58">
        <v>0.39202140786273942</v>
      </c>
      <c r="CT58">
        <v>2.9849228858947754</v>
      </c>
      <c r="CU58">
        <v>2.9849228858947754</v>
      </c>
      <c r="CV58">
        <v>0.96457410049018733</v>
      </c>
      <c r="CW58">
        <v>2.0819563865661621</v>
      </c>
      <c r="CX58">
        <v>0.85380738973617554</v>
      </c>
      <c r="CY58">
        <v>0.18801303207874298</v>
      </c>
      <c r="CZ58">
        <v>1.4168027639389038</v>
      </c>
      <c r="DA58">
        <v>1.4168027639389038</v>
      </c>
      <c r="DB58">
        <v>0.54778534587234895</v>
      </c>
      <c r="DC58">
        <v>0.56379777193069458</v>
      </c>
      <c r="DD58">
        <v>0.28598809242248535</v>
      </c>
      <c r="DE58">
        <v>0.40500770304796135</v>
      </c>
      <c r="DF58">
        <v>1.0684733390808105</v>
      </c>
      <c r="DG58">
        <v>0.56977999210357666</v>
      </c>
      <c r="DH58">
        <v>0.66398619033006512</v>
      </c>
      <c r="DI58">
        <v>68.188195719438426</v>
      </c>
      <c r="DJ58">
        <v>23.767144934237635</v>
      </c>
      <c r="DK58">
        <v>0.1775138709582211</v>
      </c>
      <c r="DL58">
        <v>92.132854524634283</v>
      </c>
      <c r="DM58">
        <v>1.1633343429271945</v>
      </c>
      <c r="DN58">
        <v>72.086015929876837</v>
      </c>
      <c r="DO58">
        <v>26.707809185791124</v>
      </c>
      <c r="DP58">
        <v>5.161267501182194</v>
      </c>
      <c r="DQ58">
        <v>0.32799702685678939</v>
      </c>
      <c r="DR58">
        <v>104.28308964370694</v>
      </c>
      <c r="DS58">
        <v>14.264169192614711</v>
      </c>
      <c r="DT58">
        <v>33.448603319932801</v>
      </c>
      <c r="DU58">
        <v>11.185309600493754</v>
      </c>
      <c r="DV58">
        <v>15.309583585805051</v>
      </c>
      <c r="DW58">
        <v>4.0137485056417739E-2</v>
      </c>
      <c r="DX58">
        <v>59.983633991288023</v>
      </c>
      <c r="DY58">
        <v>1.1045668290066055</v>
      </c>
      <c r="DZ58">
        <v>-3.1642468323156372</v>
      </c>
      <c r="EA58">
        <f t="shared" si="51"/>
        <v>-1.2859688213338503</v>
      </c>
      <c r="EB58">
        <v>0.35434729185803737</v>
      </c>
      <c r="EC58">
        <v>-2.7598151864245741</v>
      </c>
      <c r="ED58">
        <v>0.26733311377758989</v>
      </c>
      <c r="EE58">
        <v>-1.1087499703783836</v>
      </c>
      <c r="EF58">
        <v>0.34855218976651009</v>
      </c>
      <c r="EG58">
        <v>0.37049917159760498</v>
      </c>
      <c r="EH58">
        <v>0.33440288951700919</v>
      </c>
      <c r="EI58">
        <v>74.010727303804984</v>
      </c>
      <c r="EJ58">
        <v>69.12531665120926</v>
      </c>
      <c r="EK58">
        <v>55.762882463558064</v>
      </c>
      <c r="EL58">
        <v>25.796601067953262</v>
      </c>
      <c r="EM58">
        <v>25.610872555695163</v>
      </c>
      <c r="EN58">
        <v>18.647269023611173</v>
      </c>
      <c r="EO58">
        <v>17.793356313920992</v>
      </c>
      <c r="EP58">
        <v>14.518666109305615</v>
      </c>
      <c r="EQ58">
        <v>35.876666608579249</v>
      </c>
      <c r="ER58">
        <v>69.693518104710932</v>
      </c>
      <c r="ES58">
        <v>3.5646441853526385</v>
      </c>
      <c r="ET58">
        <v>105.57018471329017</v>
      </c>
      <c r="EU58">
        <v>0.81595994893592072</v>
      </c>
      <c r="EV58">
        <v>16.85452797325739</v>
      </c>
      <c r="EW58">
        <v>13.752619784398149</v>
      </c>
      <c r="EX58">
        <f t="shared" si="52"/>
        <v>3.3765633687518664</v>
      </c>
      <c r="EY58">
        <v>54.292659615955841</v>
      </c>
      <c r="EZ58">
        <v>12.189143076485509</v>
      </c>
      <c r="FA58">
        <f t="shared" si="53"/>
        <v>4.454181830115167</v>
      </c>
      <c r="FB58">
        <v>66.481802692441349</v>
      </c>
      <c r="FC58">
        <v>81.6654444030722</v>
      </c>
      <c r="FD58">
        <v>18.33455559692781</v>
      </c>
      <c r="FE58">
        <f t="shared" si="54"/>
        <v>8.7572463118473038</v>
      </c>
      <c r="FF58">
        <f t="shared" si="55"/>
        <v>15.655247006011809</v>
      </c>
      <c r="FG58">
        <f t="shared" si="56"/>
        <v>-3.3333565088118604</v>
      </c>
      <c r="FH58">
        <f t="shared" si="57"/>
        <v>-38.637412609944036</v>
      </c>
      <c r="FI58">
        <f t="shared" si="58"/>
        <v>15.52249958529737</v>
      </c>
      <c r="FJ58">
        <f t="shared" si="59"/>
        <v>15.52249958529737</v>
      </c>
      <c r="FK58">
        <f t="shared" si="60"/>
        <v>38.637412609944036</v>
      </c>
      <c r="FL58">
        <f t="shared" si="61"/>
        <v>53.599040134954024</v>
      </c>
      <c r="FM58">
        <f t="shared" si="62"/>
        <v>58.119703781452529</v>
      </c>
      <c r="FN58">
        <f t="shared" si="90"/>
        <v>127.34693068983948</v>
      </c>
      <c r="FO58">
        <v>1.2870950695832306</v>
      </c>
      <c r="FP58">
        <v>1.2191842546063092</v>
      </c>
      <c r="FQ58">
        <v>0.82531639702784643</v>
      </c>
      <c r="FR58">
        <v>0.68452867897885405</v>
      </c>
      <c r="FS58">
        <v>0.39058698457075575</v>
      </c>
      <c r="FT58">
        <v>1.6913995780047641</v>
      </c>
      <c r="FU58">
        <v>1.409106922925554</v>
      </c>
      <c r="FV58">
        <v>1.4024669728161829</v>
      </c>
      <c r="FW58">
        <v>41.024799164961273</v>
      </c>
      <c r="FX58">
        <v>66.0162888735926</v>
      </c>
      <c r="FZ58">
        <v>61.785621090354297</v>
      </c>
      <c r="GB58">
        <f t="shared" si="87"/>
        <v>181.29344000000006</v>
      </c>
      <c r="GC58">
        <f t="shared" si="65"/>
        <v>98.307407407407425</v>
      </c>
      <c r="GD58">
        <f t="shared" si="66"/>
        <v>103.43115107438017</v>
      </c>
      <c r="GE58">
        <f t="shared" si="88"/>
        <v>1.2958608080471004</v>
      </c>
      <c r="GF58">
        <f t="shared" si="68"/>
        <v>1.922293758130049</v>
      </c>
      <c r="GG58">
        <f t="shared" si="69"/>
        <v>0.82548379368047375</v>
      </c>
      <c r="GI58">
        <f t="shared" si="71"/>
        <v>54.272924579489967</v>
      </c>
      <c r="GJ58">
        <f t="shared" si="72"/>
        <v>54.272924579489967</v>
      </c>
      <c r="GK58">
        <f t="shared" si="73"/>
        <v>75.316493657757633</v>
      </c>
      <c r="GL58">
        <f t="shared" si="74"/>
        <v>45.638872854349586</v>
      </c>
      <c r="GM58">
        <f t="shared" si="31"/>
        <v>54.361127145650421</v>
      </c>
      <c r="GN58">
        <f t="shared" si="75"/>
        <v>46.80388850999492</v>
      </c>
      <c r="GO58">
        <f t="shared" si="76"/>
        <v>43.925233644859809</v>
      </c>
      <c r="GP58">
        <f t="shared" si="77"/>
        <v>1.8467930800242232</v>
      </c>
      <c r="GQ58">
        <f t="shared" si="78"/>
        <v>1.480645721161844</v>
      </c>
      <c r="GS58">
        <f t="shared" si="79"/>
        <v>108.11309321980683</v>
      </c>
      <c r="GT58" s="23">
        <f t="shared" si="80"/>
        <v>158.99454875832828</v>
      </c>
      <c r="GU58">
        <v>38.1</v>
      </c>
      <c r="GV58">
        <v>48.5</v>
      </c>
      <c r="GW58">
        <v>3.7130000000000003E-2</v>
      </c>
      <c r="GX58">
        <v>86.637129999999999</v>
      </c>
      <c r="GY58">
        <v>0.34381</v>
      </c>
      <c r="GZ58">
        <v>48.6</v>
      </c>
      <c r="HA58">
        <v>86.8</v>
      </c>
      <c r="HB58">
        <v>2.2030000000000003</v>
      </c>
      <c r="HC58">
        <v>0.13999999999999999</v>
      </c>
      <c r="HD58">
        <v>137.74299999999999</v>
      </c>
      <c r="HE58">
        <v>8.1999999999999993</v>
      </c>
      <c r="HF58">
        <v>48.4</v>
      </c>
      <c r="HG58">
        <v>73.5</v>
      </c>
      <c r="HH58">
        <v>13.35</v>
      </c>
      <c r="HI58">
        <v>3.4999999999999996E-2</v>
      </c>
      <c r="HJ58">
        <v>135.285</v>
      </c>
      <c r="HK58">
        <v>39.6</v>
      </c>
      <c r="HL58">
        <v>63.7</v>
      </c>
      <c r="HM58">
        <v>111.15</v>
      </c>
      <c r="HN58">
        <v>81.844474334097725</v>
      </c>
      <c r="HO58">
        <v>7.85</v>
      </c>
      <c r="HP58">
        <v>199.5</v>
      </c>
      <c r="HQ58">
        <v>9</v>
      </c>
      <c r="HR58">
        <v>23.099999999999994</v>
      </c>
      <c r="HS58">
        <v>32.099999999999994</v>
      </c>
      <c r="HT58">
        <v>61.757000000000005</v>
      </c>
      <c r="HU58">
        <v>30.955889724310779</v>
      </c>
      <c r="HV58">
        <v>0.89508735251426697</v>
      </c>
      <c r="HW58">
        <v>0.31198465675115589</v>
      </c>
      <c r="HX58">
        <v>2.3301748801847003E-3</v>
      </c>
      <c r="HY58">
        <v>1.2094021841456071</v>
      </c>
      <c r="HZ58">
        <v>1.4821624062871934E-2</v>
      </c>
      <c r="IA58">
        <v>0.91842197799682623</v>
      </c>
      <c r="IB58">
        <v>0.34027458202485783</v>
      </c>
      <c r="IC58">
        <v>6.5757851176261914E-2</v>
      </c>
      <c r="ID58">
        <v>4.1788920402526849E-3</v>
      </c>
      <c r="IE58">
        <v>1.3286333032381987</v>
      </c>
      <c r="IF58">
        <v>0.17072042369842527</v>
      </c>
      <c r="IG58">
        <v>0.41324277663230891</v>
      </c>
      <c r="IH58">
        <v>0.13818957857787609</v>
      </c>
      <c r="II58">
        <v>0.18914316898584366</v>
      </c>
      <c r="IJ58">
        <v>4.9588096737861632E-4</v>
      </c>
      <c r="IK58">
        <v>0.74107140516340719</v>
      </c>
      <c r="IL58">
        <v>0.22326391768455509</v>
      </c>
      <c r="IM58">
        <v>0.18217441487312316</v>
      </c>
      <c r="IN58">
        <v>0.45016606193780906</v>
      </c>
      <c r="IO58">
        <v>0.87448638777067089</v>
      </c>
      <c r="IP58">
        <v>4.4727729380130768E-2</v>
      </c>
      <c r="IQ58">
        <v>1.3246524497084797</v>
      </c>
      <c r="IR58">
        <v>0.69515806031227112</v>
      </c>
      <c r="IS58">
        <v>0.15810016715173467</v>
      </c>
      <c r="IT58">
        <v>0.85325822746400593</v>
      </c>
      <c r="IU58">
        <v>81.471005838217465</v>
      </c>
      <c r="IV58">
        <v>0.19405697220147858</v>
      </c>
      <c r="IW58">
        <v>-3.9808535297189973E-3</v>
      </c>
      <c r="IX58">
        <v>-0.30052060301515887</v>
      </c>
      <c r="IY58">
        <f t="shared" si="81"/>
        <v>0.11525026556287266</v>
      </c>
      <c r="IZ58">
        <f t="shared" si="82"/>
        <v>8.7004153873143188</v>
      </c>
      <c r="JA58">
        <f t="shared" si="83"/>
        <v>0.58358104454507254</v>
      </c>
      <c r="JB58">
        <f t="shared" si="84"/>
        <v>44.055408244894949</v>
      </c>
      <c r="JC58">
        <f t="shared" si="85"/>
        <v>-0.46833077898219988</v>
      </c>
      <c r="JD58">
        <f t="shared" si="86"/>
        <v>13.179194916536128</v>
      </c>
      <c r="JE58">
        <f t="shared" si="44"/>
        <v>150.60554188678287</v>
      </c>
    </row>
    <row r="59" spans="1:265" x14ac:dyDescent="0.2">
      <c r="A59" s="6">
        <v>2016</v>
      </c>
      <c r="B59">
        <v>223</v>
      </c>
      <c r="C59">
        <v>2</v>
      </c>
      <c r="D59">
        <v>1311</v>
      </c>
      <c r="E59">
        <v>2015</v>
      </c>
      <c r="F59" t="s">
        <v>114</v>
      </c>
      <c r="G59">
        <v>0</v>
      </c>
      <c r="H59">
        <v>32</v>
      </c>
      <c r="I59">
        <v>293</v>
      </c>
      <c r="J59">
        <v>0</v>
      </c>
      <c r="K59">
        <v>0</v>
      </c>
      <c r="L59">
        <v>12.7</v>
      </c>
      <c r="M59">
        <v>10.9</v>
      </c>
      <c r="N59" s="2">
        <v>8.5</v>
      </c>
      <c r="O59">
        <f t="shared" si="45"/>
        <v>1.7999999999999989</v>
      </c>
      <c r="P59" s="2">
        <f t="shared" si="45"/>
        <v>2.4000000000000004</v>
      </c>
      <c r="Q59" s="2">
        <f t="shared" si="46"/>
        <v>4.1999999999999993</v>
      </c>
      <c r="R59" s="2"/>
      <c r="S59">
        <v>6.508</v>
      </c>
      <c r="T59">
        <v>5.2419999999999991</v>
      </c>
      <c r="U59">
        <v>3.508</v>
      </c>
      <c r="V59">
        <v>4.8620000000000001</v>
      </c>
      <c r="W59">
        <v>4.1339999999999995</v>
      </c>
      <c r="X59">
        <v>4.242</v>
      </c>
      <c r="Y59">
        <v>17.2</v>
      </c>
      <c r="Z59">
        <v>42.8</v>
      </c>
      <c r="AA59">
        <v>732</v>
      </c>
      <c r="AB59">
        <v>1</v>
      </c>
      <c r="AC59">
        <v>63</v>
      </c>
      <c r="AD59">
        <v>45.5</v>
      </c>
      <c r="AE59">
        <v>47.9</v>
      </c>
      <c r="AF59">
        <v>39.6</v>
      </c>
      <c r="AG59">
        <v>12.7</v>
      </c>
      <c r="AH59">
        <v>130.40751986475064</v>
      </c>
      <c r="AI59">
        <v>8192.4612129433644</v>
      </c>
      <c r="AJ59">
        <v>257.12887918611227</v>
      </c>
      <c r="AK59">
        <v>0</v>
      </c>
      <c r="AL59">
        <v>420.8</v>
      </c>
      <c r="AM59">
        <v>420.8</v>
      </c>
      <c r="AN59">
        <v>10115.358732124096</v>
      </c>
      <c r="AO59">
        <f>AN59/AN$65</f>
        <v>0.59893991555979387</v>
      </c>
      <c r="AP59">
        <v>3229.5767716535438</v>
      </c>
      <c r="AQ59">
        <v>3958.0527351844185</v>
      </c>
      <c r="AR59">
        <v>1.1113305532532118</v>
      </c>
      <c r="AS59">
        <v>7188.7408373912149</v>
      </c>
      <c r="AT59">
        <v>7.1479925655226104</v>
      </c>
      <c r="AU59">
        <v>3841.3720552137461</v>
      </c>
      <c r="AV59">
        <v>7571.1689884918223</v>
      </c>
      <c r="AW59">
        <v>203.5449010169275</v>
      </c>
      <c r="AX59">
        <v>8.3681341451751727</v>
      </c>
      <c r="AY59">
        <v>11624.454078867671</v>
      </c>
      <c r="AZ59">
        <v>832.08143389970985</v>
      </c>
      <c r="BA59">
        <v>4807.9413593037716</v>
      </c>
      <c r="BB59">
        <v>8328.9085163696654</v>
      </c>
      <c r="BC59">
        <v>1875.4208972233737</v>
      </c>
      <c r="BD59">
        <v>5.2612152921674271</v>
      </c>
      <c r="BE59">
        <v>15017.531988188977</v>
      </c>
      <c r="BF59">
        <v>316.83666010546119</v>
      </c>
      <c r="BG59">
        <v>308.46162812011875</v>
      </c>
      <c r="BH59">
        <f t="shared" si="47"/>
        <v>313.1516460319105</v>
      </c>
      <c r="BI59">
        <v>43.699663111443023</v>
      </c>
      <c r="BJ59">
        <v>87.869936735456861</v>
      </c>
      <c r="BK59">
        <v>258.07973237910028</v>
      </c>
      <c r="BL59">
        <v>68.88541162525847</v>
      </c>
      <c r="BM59">
        <v>1.2255639097744362</v>
      </c>
      <c r="BN59">
        <v>1.9709543568464729</v>
      </c>
      <c r="BO59">
        <v>1.7323232323232325</v>
      </c>
      <c r="BP59">
        <v>44.925486183273691</v>
      </c>
      <c r="BQ59">
        <v>33.045612543620898</v>
      </c>
      <c r="BR59">
        <v>32.015522677661892</v>
      </c>
      <c r="BS59">
        <v>55.059054495290319</v>
      </c>
      <c r="BT59">
        <v>65.131394017510061</v>
      </c>
      <c r="BU59">
        <v>55.461233729485002</v>
      </c>
      <c r="BV59">
        <v>3593.8147534189807</v>
      </c>
      <c r="BW59">
        <v>5301.6861790302528</v>
      </c>
      <c r="BX59">
        <v>9866.8022171570665</v>
      </c>
      <c r="BY59">
        <v>8757.8863481593889</v>
      </c>
      <c r="BZ59">
        <v>971.30128470783256</v>
      </c>
      <c r="CA59">
        <v>19223.671259842522</v>
      </c>
      <c r="CB59">
        <v>1.4752252252252251</v>
      </c>
      <c r="CC59">
        <v>18.694736842105261</v>
      </c>
      <c r="CD59">
        <v>27.578947368421048</v>
      </c>
      <c r="CE59">
        <v>247.55730179476541</v>
      </c>
      <c r="CF59">
        <v>2269.4828094615696</v>
      </c>
      <c r="CG59">
        <v>1545.7388265485024</v>
      </c>
      <c r="CH59">
        <f t="shared" si="48"/>
        <v>1214.1266058847909</v>
      </c>
      <c r="CI59">
        <f t="shared" si="49"/>
        <v>3027.2223373394127</v>
      </c>
      <c r="CJ59">
        <f t="shared" si="50"/>
        <v>4241.348943224204</v>
      </c>
      <c r="CK59">
        <v>7599.2171809748506</v>
      </c>
      <c r="CL59">
        <v>39.530519838056691</v>
      </c>
      <c r="CM59">
        <v>2.1198375225067139</v>
      </c>
      <c r="CN59">
        <v>0.57756292819976807</v>
      </c>
      <c r="CO59">
        <v>6.9891948700000004</v>
      </c>
      <c r="CP59">
        <v>1.2714284827644515</v>
      </c>
      <c r="CQ59">
        <v>5.5966458320617676</v>
      </c>
      <c r="CR59">
        <v>1.7822411060333252</v>
      </c>
      <c r="CS59">
        <v>0.31039536792513134</v>
      </c>
      <c r="CT59">
        <v>3.0331175327301025</v>
      </c>
      <c r="CU59">
        <v>3.0331175327301025</v>
      </c>
      <c r="CV59">
        <v>0.84641085420318996</v>
      </c>
      <c r="CW59">
        <v>2.1391816139221191</v>
      </c>
      <c r="CX59">
        <v>1.2630292177200317</v>
      </c>
      <c r="CY59">
        <v>0.19285891950130463</v>
      </c>
      <c r="CZ59">
        <v>1.3479244709014893</v>
      </c>
      <c r="DA59">
        <v>1.3479244709014893</v>
      </c>
      <c r="DB59">
        <v>0.68013120667610016</v>
      </c>
      <c r="DC59">
        <v>0.59825921058654785</v>
      </c>
      <c r="DD59">
        <v>0.20324596762657166</v>
      </c>
      <c r="DE59">
        <v>0.38421123601355639</v>
      </c>
      <c r="DF59">
        <v>1.0686126947402954</v>
      </c>
      <c r="DG59">
        <v>0.58000248670578003</v>
      </c>
      <c r="DH59">
        <v>0.68403816463301215</v>
      </c>
      <c r="DI59">
        <v>68.46178022367279</v>
      </c>
      <c r="DJ59">
        <v>22.860245277022138</v>
      </c>
      <c r="DK59">
        <v>7.7673058016716104E-2</v>
      </c>
      <c r="DL59">
        <v>91.399698558711648</v>
      </c>
      <c r="DM59">
        <v>0.40004782799440619</v>
      </c>
      <c r="DN59">
        <v>68.462511803696543</v>
      </c>
      <c r="DO59">
        <v>23.500557838062637</v>
      </c>
      <c r="DP59">
        <v>6.173756079722561</v>
      </c>
      <c r="DQ59">
        <v>0.25381534391968247</v>
      </c>
      <c r="DR59">
        <v>98.390641065401425</v>
      </c>
      <c r="DS59">
        <v>17.799733046842125</v>
      </c>
      <c r="DT59">
        <v>60.725704138852294</v>
      </c>
      <c r="DU59">
        <v>16.063042970922677</v>
      </c>
      <c r="DV59">
        <v>25.279257206074124</v>
      </c>
      <c r="DW59">
        <v>7.0917208389936037E-2</v>
      </c>
      <c r="DX59">
        <v>102.13892152423902</v>
      </c>
      <c r="DY59">
        <v>0.4993530361921269</v>
      </c>
      <c r="DZ59">
        <v>0.34075276898523621</v>
      </c>
      <c r="EA59">
        <f t="shared" si="51"/>
        <v>0.42956891862109503</v>
      </c>
      <c r="EB59">
        <v>5.225571598239347E-5</v>
      </c>
      <c r="EC59">
        <v>-0.7033461513494772</v>
      </c>
      <c r="ED59">
        <v>4.57366115028928E-2</v>
      </c>
      <c r="EE59">
        <v>-0.6761377151945418</v>
      </c>
      <c r="EF59">
        <v>0.33391251589332022</v>
      </c>
      <c r="EG59">
        <v>0.34326169488852665</v>
      </c>
      <c r="EH59">
        <v>0.26451801916028411</v>
      </c>
      <c r="EI59">
        <v>74.903726492812865</v>
      </c>
      <c r="EJ59">
        <v>69.582341432442433</v>
      </c>
      <c r="EK59">
        <v>59.454029113124342</v>
      </c>
      <c r="EL59">
        <v>25.011291763000287</v>
      </c>
      <c r="EM59">
        <v>23.884952454412343</v>
      </c>
      <c r="EN59">
        <v>15.726662012101517</v>
      </c>
      <c r="EO59">
        <v>21.500327773747287</v>
      </c>
      <c r="EP59">
        <v>10.775463375094251</v>
      </c>
      <c r="EQ59">
        <v>37.909362753552152</v>
      </c>
      <c r="ER59">
        <v>93.587885307358491</v>
      </c>
      <c r="ES59">
        <v>5.6335716047106175</v>
      </c>
      <c r="ET59">
        <v>131.49724806091064</v>
      </c>
      <c r="EU59">
        <v>0.50117670244318313</v>
      </c>
      <c r="EV59">
        <v>16.350401313180452</v>
      </c>
      <c r="EW59">
        <v>8.194440213762471</v>
      </c>
      <c r="EX59">
        <f t="shared" si="52"/>
        <v>4.2841745266799043</v>
      </c>
      <c r="EY59">
        <v>46.962184029949256</v>
      </c>
      <c r="EZ59">
        <v>12.725094462968386</v>
      </c>
      <c r="FA59">
        <f t="shared" si="53"/>
        <v>3.6905175176982046</v>
      </c>
      <c r="FB59">
        <v>59.687278492917642</v>
      </c>
      <c r="FC59">
        <v>78.680390890198964</v>
      </c>
      <c r="FD59">
        <v>21.319609109801039</v>
      </c>
      <c r="FE59">
        <f t="shared" si="54"/>
        <v>38.879384356222822</v>
      </c>
      <c r="FF59">
        <f t="shared" si="55"/>
        <v>39.225376365105006</v>
      </c>
      <c r="FG59">
        <f t="shared" si="56"/>
        <v>5.2875795958284257</v>
      </c>
      <c r="FH59">
        <f t="shared" si="57"/>
        <v>-7.7368076648442496</v>
      </c>
      <c r="FI59">
        <f t="shared" si="58"/>
        <v>7.43751486713996</v>
      </c>
      <c r="FJ59">
        <f t="shared" si="59"/>
        <v>7.43751486713996</v>
      </c>
      <c r="FK59">
        <f t="shared" si="60"/>
        <v>7.7368076648442496</v>
      </c>
      <c r="FL59">
        <f t="shared" si="61"/>
        <v>11.300794348632868</v>
      </c>
      <c r="FM59">
        <f t="shared" si="62"/>
        <v>31.64824817517226</v>
      </c>
      <c r="FN59">
        <f t="shared" si="90"/>
        <v>58.447620084739306</v>
      </c>
      <c r="FO59">
        <v>33.10660699550921</v>
      </c>
      <c r="FP59">
        <v>25.176653872006472</v>
      </c>
      <c r="FQ59">
        <v>0.77584428486244472</v>
      </c>
      <c r="FR59">
        <v>0.61700709278970256</v>
      </c>
      <c r="FS59">
        <v>0.54507373359701472</v>
      </c>
      <c r="FT59">
        <v>1.6387676078452684</v>
      </c>
      <c r="FU59">
        <v>1.3718008497702574</v>
      </c>
      <c r="FV59">
        <v>1.2477783550269852</v>
      </c>
      <c r="FW59">
        <v>45.557824152217286</v>
      </c>
      <c r="FX59">
        <v>71.170983946377191</v>
      </c>
      <c r="FZ59">
        <v>66.601289968461259</v>
      </c>
      <c r="GB59">
        <f t="shared" si="87"/>
        <v>201.51247238095235</v>
      </c>
      <c r="GC59">
        <f t="shared" si="65"/>
        <v>91.321536929460592</v>
      </c>
      <c r="GD59">
        <f t="shared" si="66"/>
        <v>101.12436148148147</v>
      </c>
      <c r="GE59">
        <f t="shared" si="88"/>
        <v>1.0519634330619667</v>
      </c>
      <c r="GF59">
        <f t="shared" si="68"/>
        <v>1.9516109408123301</v>
      </c>
      <c r="GG59">
        <f t="shared" si="69"/>
        <v>1.2489860991125523</v>
      </c>
      <c r="GI59">
        <f t="shared" si="71"/>
        <v>57.486338797814206</v>
      </c>
      <c r="GJ59">
        <f t="shared" si="72"/>
        <v>57.486338797814206</v>
      </c>
      <c r="GK59">
        <f t="shared" si="73"/>
        <v>68.59547333671388</v>
      </c>
      <c r="GL59">
        <f t="shared" si="74"/>
        <v>54.148052785190529</v>
      </c>
      <c r="GM59">
        <f t="shared" si="31"/>
        <v>45.851947214809471</v>
      </c>
      <c r="GN59">
        <f t="shared" si="75"/>
        <v>64.594354106482271</v>
      </c>
      <c r="GO59">
        <f t="shared" si="76"/>
        <v>33.070866141732282</v>
      </c>
      <c r="GP59">
        <f t="shared" si="77"/>
        <v>35.374885207397831</v>
      </c>
      <c r="GQ59">
        <f t="shared" si="78"/>
        <v>1.3311053614112482</v>
      </c>
      <c r="GS59">
        <f t="shared" si="79"/>
        <v>116.24454078867673</v>
      </c>
      <c r="GT59" s="23">
        <f t="shared" si="80"/>
        <v>192.23671259842521</v>
      </c>
      <c r="GU59">
        <v>39.9</v>
      </c>
      <c r="GV59">
        <v>48.9</v>
      </c>
      <c r="GW59">
        <v>1.3730000000000001E-2</v>
      </c>
      <c r="GX59">
        <v>88.813729999999993</v>
      </c>
      <c r="GY59">
        <v>9.1069999999999998E-2</v>
      </c>
      <c r="GZ59">
        <v>48.2</v>
      </c>
      <c r="HA59">
        <v>95</v>
      </c>
      <c r="HB59">
        <v>2.5539999999999998</v>
      </c>
      <c r="HC59">
        <v>0.10500000000000001</v>
      </c>
      <c r="HD59">
        <v>145.85899999999998</v>
      </c>
      <c r="HE59">
        <v>10.279999999999998</v>
      </c>
      <c r="HF59">
        <v>59.4</v>
      </c>
      <c r="HG59">
        <v>102.9</v>
      </c>
      <c r="HH59">
        <v>23.17</v>
      </c>
      <c r="HI59">
        <v>6.5000000000000002E-2</v>
      </c>
      <c r="HJ59">
        <v>185.53500000000003</v>
      </c>
      <c r="HK59">
        <v>44.4</v>
      </c>
      <c r="HL59">
        <v>65.5</v>
      </c>
      <c r="HM59">
        <v>121.9</v>
      </c>
      <c r="HN59">
        <v>108.19983236151604</v>
      </c>
      <c r="HO59">
        <v>12</v>
      </c>
      <c r="HP59">
        <v>237.5</v>
      </c>
      <c r="HQ59">
        <v>3.8000000000000043</v>
      </c>
      <c r="HR59">
        <v>29.5</v>
      </c>
      <c r="HS59">
        <v>33.299999999999983</v>
      </c>
      <c r="HT59">
        <v>91.64100000000002</v>
      </c>
      <c r="HU59">
        <v>38.585684210526324</v>
      </c>
      <c r="HV59">
        <v>0.84581517148017871</v>
      </c>
      <c r="HW59">
        <v>0.28242827188968656</v>
      </c>
      <c r="HX59">
        <v>9.5961645565100005E-4</v>
      </c>
      <c r="HY59">
        <v>1.1292030598255163</v>
      </c>
      <c r="HZ59">
        <v>5.0968653592586514E-3</v>
      </c>
      <c r="IA59">
        <v>0.85904021310806278</v>
      </c>
      <c r="IB59">
        <v>0.29487559952887477</v>
      </c>
      <c r="IC59">
        <v>7.7465821785926814E-2</v>
      </c>
      <c r="ID59">
        <v>3.184773409366608E-3</v>
      </c>
      <c r="IE59">
        <v>1.2345664078322307</v>
      </c>
      <c r="IF59">
        <v>0.21990786991119379</v>
      </c>
      <c r="IG59">
        <v>0.75023935532569885</v>
      </c>
      <c r="IH59">
        <v>0.19845182816684245</v>
      </c>
      <c r="II59">
        <v>0.31231409990787512</v>
      </c>
      <c r="IJ59">
        <v>8.761509060859681E-4</v>
      </c>
      <c r="IK59">
        <v>1.2618814343065026</v>
      </c>
      <c r="IL59">
        <v>0.26562708950042724</v>
      </c>
      <c r="IM59">
        <v>0.13312610879540443</v>
      </c>
      <c r="IN59">
        <v>0.46835349670052523</v>
      </c>
      <c r="IO59">
        <v>1.1562371443028787</v>
      </c>
      <c r="IP59">
        <v>6.9600298404693603E-2</v>
      </c>
      <c r="IQ59">
        <v>1.6245906410034039</v>
      </c>
      <c r="IR59">
        <v>0.59341312360763554</v>
      </c>
      <c r="IS59">
        <v>0.16174949073347034</v>
      </c>
      <c r="IT59">
        <v>0.75516261434110588</v>
      </c>
      <c r="IU59">
        <v>78.580839720912309</v>
      </c>
      <c r="IV59">
        <v>0.20583833324757</v>
      </c>
      <c r="IW59">
        <v>0.39002423317117318</v>
      </c>
      <c r="IX59">
        <v>24.007539088756573</v>
      </c>
      <c r="IY59">
        <f t="shared" si="81"/>
        <v>0.49538758117788761</v>
      </c>
      <c r="IZ59">
        <f t="shared" si="82"/>
        <v>30.493071218969902</v>
      </c>
      <c r="JA59">
        <f t="shared" si="83"/>
        <v>0.36270920669690132</v>
      </c>
      <c r="JB59">
        <f t="shared" si="84"/>
        <v>22.326190828778838</v>
      </c>
      <c r="JC59">
        <f t="shared" si="85"/>
        <v>0.13267837448098629</v>
      </c>
      <c r="JD59">
        <f t="shared" si="86"/>
        <v>42.844807712570756</v>
      </c>
      <c r="JE59">
        <f t="shared" si="44"/>
        <v>146.19067351841429</v>
      </c>
    </row>
    <row r="60" spans="1:265" x14ac:dyDescent="0.2">
      <c r="A60" s="6">
        <v>2016</v>
      </c>
      <c r="B60">
        <v>224</v>
      </c>
      <c r="C60">
        <v>2</v>
      </c>
      <c r="D60" t="s">
        <v>113</v>
      </c>
      <c r="E60">
        <v>1946</v>
      </c>
      <c r="F60" t="s">
        <v>114</v>
      </c>
      <c r="G60">
        <v>0</v>
      </c>
      <c r="H60">
        <v>32.5</v>
      </c>
      <c r="I60">
        <v>289.39999999999998</v>
      </c>
      <c r="J60">
        <v>1</v>
      </c>
      <c r="K60">
        <v>0</v>
      </c>
      <c r="L60">
        <v>10.9</v>
      </c>
      <c r="M60">
        <v>9.8000000000000007</v>
      </c>
      <c r="N60" s="2">
        <v>6.1</v>
      </c>
      <c r="O60">
        <f t="shared" si="45"/>
        <v>1.0999999999999996</v>
      </c>
      <c r="P60" s="2">
        <f t="shared" si="45"/>
        <v>3.7000000000000011</v>
      </c>
      <c r="Q60" s="2">
        <f t="shared" si="46"/>
        <v>4.8000000000000007</v>
      </c>
      <c r="R60" s="2"/>
      <c r="S60">
        <v>6.128000000000001</v>
      </c>
      <c r="T60">
        <v>6.4680000000000009</v>
      </c>
      <c r="U60">
        <v>4.5280000000000005</v>
      </c>
      <c r="V60">
        <v>4.5239999999999991</v>
      </c>
      <c r="W60">
        <v>3.9240000000000004</v>
      </c>
      <c r="X60">
        <v>3.2039999999999997</v>
      </c>
      <c r="Y60">
        <v>16</v>
      </c>
      <c r="Z60">
        <v>45.8</v>
      </c>
      <c r="AA60">
        <v>730.8</v>
      </c>
      <c r="AB60">
        <v>3</v>
      </c>
      <c r="AC60">
        <v>65</v>
      </c>
      <c r="AD60">
        <v>43.2</v>
      </c>
      <c r="AE60">
        <v>42.9</v>
      </c>
      <c r="AF60">
        <v>35.299999999999997</v>
      </c>
      <c r="AG60">
        <v>18.5</v>
      </c>
      <c r="AH60">
        <v>83.079100853488939</v>
      </c>
      <c r="AI60">
        <v>5219.1952738178825</v>
      </c>
      <c r="AJ60">
        <v>194.71906954326082</v>
      </c>
      <c r="AK60">
        <v>20</v>
      </c>
      <c r="AL60">
        <v>315.89999999999998</v>
      </c>
      <c r="AM60">
        <v>394.875</v>
      </c>
      <c r="AN60">
        <v>5888.609693275348</v>
      </c>
      <c r="AO60">
        <f>AN60/AN$71</f>
        <v>0.71598730123269083</v>
      </c>
      <c r="AP60">
        <v>2566.5900614097877</v>
      </c>
      <c r="AQ60">
        <v>3445.6667796908159</v>
      </c>
      <c r="AR60">
        <v>0.26529279533838168</v>
      </c>
      <c r="AS60">
        <v>6012.5221338959418</v>
      </c>
      <c r="AT60">
        <v>7.8662839965114344</v>
      </c>
      <c r="AU60">
        <v>3108.1641110650644</v>
      </c>
      <c r="AV60">
        <v>5982.3803858134033</v>
      </c>
      <c r="AW60">
        <v>38.684945790944212</v>
      </c>
      <c r="AY60">
        <v>9129.2294426694134</v>
      </c>
      <c r="AZ60">
        <v>527.59093372437746</v>
      </c>
      <c r="BA60">
        <v>3573.6379634467885</v>
      </c>
      <c r="BB60">
        <v>7184.814140795329</v>
      </c>
      <c r="BC60">
        <v>904.67095503222276</v>
      </c>
      <c r="BD60">
        <v>1.5766049838735832</v>
      </c>
      <c r="BE60">
        <v>11664.699664258214</v>
      </c>
      <c r="BF60">
        <v>283.33702807031563</v>
      </c>
      <c r="BG60">
        <v>181.1050158277715</v>
      </c>
      <c r="BH60">
        <f t="shared" si="47"/>
        <v>226.0871012144909</v>
      </c>
      <c r="BI60">
        <v>49.234004514116059</v>
      </c>
      <c r="BJ60">
        <v>33.248132312980296</v>
      </c>
      <c r="BK60">
        <v>230.61032782932614</v>
      </c>
      <c r="BL60">
        <v>85.888125355851827</v>
      </c>
      <c r="BM60">
        <v>1.3425076452599389</v>
      </c>
      <c r="BN60">
        <v>1.9247311827956988</v>
      </c>
      <c r="BO60">
        <v>2.0105042016806722</v>
      </c>
      <c r="BP60">
        <v>42.687411443202642</v>
      </c>
      <c r="BQ60">
        <v>34.046291974410366</v>
      </c>
      <c r="BR60">
        <v>30.636347838399701</v>
      </c>
      <c r="BS60">
        <v>57.308176218856147</v>
      </c>
      <c r="BT60">
        <v>65.52995982171457</v>
      </c>
      <c r="BU60">
        <v>61.59450605325317</v>
      </c>
      <c r="BV60">
        <v>3564.0281806879402</v>
      </c>
      <c r="BW60">
        <v>6506.423539162869</v>
      </c>
      <c r="BX60">
        <v>11089.92954828015</v>
      </c>
      <c r="BY60">
        <v>5098.3633708011694</v>
      </c>
      <c r="BZ60">
        <v>1019.4778284293411</v>
      </c>
      <c r="CA60">
        <v>16552.009946125156</v>
      </c>
      <c r="CB60">
        <v>1.8255813953488376</v>
      </c>
      <c r="CC60">
        <v>21.532298447671504</v>
      </c>
      <c r="CD60">
        <v>39.308963445167763</v>
      </c>
      <c r="CE60">
        <v>-455.86406962287583</v>
      </c>
      <c r="CF60">
        <v>-524.04315334946568</v>
      </c>
      <c r="CG60">
        <v>-1999.3850514016813</v>
      </c>
      <c r="CH60">
        <f t="shared" si="48"/>
        <v>9.6097827588482687</v>
      </c>
      <c r="CI60">
        <f t="shared" si="49"/>
        <v>678.39060163245995</v>
      </c>
      <c r="CJ60">
        <f t="shared" si="50"/>
        <v>688.00038439130822</v>
      </c>
      <c r="CK60">
        <v>7422.7805034557423</v>
      </c>
      <c r="CL60">
        <v>44.84519117385755</v>
      </c>
      <c r="CM60">
        <v>2.0265483856201172</v>
      </c>
      <c r="CN60">
        <v>0.73962032794952393</v>
      </c>
      <c r="CP60">
        <v>1.2889439683570352</v>
      </c>
      <c r="CQ60">
        <v>4.884239673614502</v>
      </c>
      <c r="CR60">
        <v>1.6598340272903442</v>
      </c>
      <c r="CS60">
        <v>0.42172705927524923</v>
      </c>
      <c r="CT60">
        <v>3.0201735496520996</v>
      </c>
      <c r="CU60">
        <v>3.0201735496520996</v>
      </c>
      <c r="CV60">
        <v>0.85426744289281431</v>
      </c>
      <c r="CW60">
        <v>2.4192440509796143</v>
      </c>
      <c r="CX60">
        <v>0.96911048889160156</v>
      </c>
      <c r="CY60">
        <v>0.25588798522949219</v>
      </c>
      <c r="CZ60">
        <v>1.6165180206298828</v>
      </c>
      <c r="DA60">
        <v>1.6165180206298828</v>
      </c>
      <c r="DB60">
        <v>0.58010264775747034</v>
      </c>
      <c r="DC60">
        <v>0.56829261779785156</v>
      </c>
      <c r="DD60">
        <v>0.43172314763069153</v>
      </c>
      <c r="DE60">
        <v>0.48297974906071062</v>
      </c>
      <c r="DF60">
        <v>0.98009628057479858</v>
      </c>
      <c r="DG60">
        <v>0.51185697317123413</v>
      </c>
      <c r="DH60">
        <v>0.62548889233201543</v>
      </c>
      <c r="DI60">
        <v>52.013189454986431</v>
      </c>
      <c r="DJ60">
        <v>25.48485193599701</v>
      </c>
      <c r="DL60">
        <v>77.498041390983445</v>
      </c>
      <c r="DM60">
        <v>0.38420816379679984</v>
      </c>
      <c r="DN60">
        <v>51.590365539484388</v>
      </c>
      <c r="DO60">
        <v>25.229316875750175</v>
      </c>
      <c r="DP60">
        <v>1.1683525004753503</v>
      </c>
      <c r="DR60">
        <v>77.988034915709918</v>
      </c>
      <c r="DS60">
        <v>12.7637122776348</v>
      </c>
      <c r="DT60">
        <v>34.632500338775046</v>
      </c>
      <c r="DU60">
        <v>18.385076147364817</v>
      </c>
      <c r="DV60">
        <v>14.624169015500343</v>
      </c>
      <c r="DW60">
        <v>2.5486103678465329E-2</v>
      </c>
      <c r="DX60">
        <v>67.667231605318662</v>
      </c>
      <c r="DY60">
        <v>4.4544865884224745E-2</v>
      </c>
      <c r="DZ60">
        <v>-0.73720023645651822</v>
      </c>
      <c r="EA60">
        <f t="shared" si="51"/>
        <v>-0.39323239142659133</v>
      </c>
      <c r="EB60">
        <v>-3.843853777291302E-2</v>
      </c>
      <c r="EC60">
        <v>-1.2112760857649529</v>
      </c>
      <c r="ED60">
        <v>-2.3230460022439559E-2</v>
      </c>
      <c r="EE60">
        <v>-0.48887433774181133</v>
      </c>
      <c r="EF60">
        <v>0.48996902906814177</v>
      </c>
      <c r="EG60">
        <v>0.48903155874018889</v>
      </c>
      <c r="EH60">
        <v>0.53086193510494595</v>
      </c>
      <c r="EI60">
        <v>67.115489012910629</v>
      </c>
      <c r="EJ60">
        <v>66.151641845115932</v>
      </c>
      <c r="EK60">
        <v>51.180607684344693</v>
      </c>
      <c r="EL60">
        <v>32.884510987089364</v>
      </c>
      <c r="EM60">
        <v>32.350240524739746</v>
      </c>
      <c r="EN60">
        <v>27.169836435158288</v>
      </c>
      <c r="EO60">
        <v>20.254109047084636</v>
      </c>
      <c r="EP60">
        <v>28.089736501458177</v>
      </c>
      <c r="EQ60">
        <v>53.562113903293067</v>
      </c>
      <c r="ER60">
        <v>49.968869767410183</v>
      </c>
      <c r="ES60">
        <v>5.2182683547502533</v>
      </c>
      <c r="ET60">
        <v>103.53098367070325</v>
      </c>
      <c r="EU60">
        <v>1.3868660643703503</v>
      </c>
      <c r="EV60">
        <v>19.563331023209489</v>
      </c>
      <c r="EW60">
        <v>27.131719902132918</v>
      </c>
      <c r="EX60">
        <f t="shared" si="52"/>
        <v>5.040296314915528</v>
      </c>
      <c r="EY60">
        <v>31.336256492399752</v>
      </c>
      <c r="EZ60">
        <v>-2.8604196257080012</v>
      </c>
      <c r="FA60">
        <f t="shared" si="53"/>
        <v>-10.955125678332426</v>
      </c>
      <c r="FB60">
        <v>28.475836866691751</v>
      </c>
      <c r="FC60">
        <v>110.04507659985173</v>
      </c>
      <c r="FD60">
        <v>-10.045076599851717</v>
      </c>
      <c r="FE60">
        <f t="shared" si="54"/>
        <v>-0.54453741715320803</v>
      </c>
      <c r="FF60">
        <f t="shared" si="55"/>
        <v>14.378391291690409</v>
      </c>
      <c r="FG60">
        <f t="shared" si="56"/>
        <v>-9.7046603540933596</v>
      </c>
      <c r="FH60">
        <f t="shared" si="57"/>
        <v>-16.957865200709342</v>
      </c>
      <c r="FI60">
        <f t="shared" si="58"/>
        <v>6.8442407283853584</v>
      </c>
      <c r="FJ60">
        <f t="shared" si="59"/>
        <v>6.8442407283853584</v>
      </c>
      <c r="FK60">
        <f t="shared" si="60"/>
        <v>16.957865200709342</v>
      </c>
      <c r="FL60">
        <f t="shared" si="61"/>
        <v>32.870217187607906</v>
      </c>
      <c r="FM60">
        <f t="shared" si="62"/>
        <v>27.128125434755155</v>
      </c>
      <c r="FN60">
        <f t="shared" si="90"/>
        <v>-239.27400954995531</v>
      </c>
      <c r="FO60">
        <v>25.542948754993333</v>
      </c>
      <c r="FP60">
        <v>24.671791814744793</v>
      </c>
      <c r="FQ60">
        <v>0.73621743161237019</v>
      </c>
      <c r="FR60">
        <v>0.56947618031458069</v>
      </c>
      <c r="FS60">
        <v>0.42341783612563139</v>
      </c>
      <c r="FT60">
        <v>1.7507653486744443</v>
      </c>
      <c r="FU60">
        <v>1.5000933707550574</v>
      </c>
      <c r="FV60">
        <v>1.3700477359799963</v>
      </c>
      <c r="FW60">
        <v>30.802080154589937</v>
      </c>
      <c r="FX60">
        <v>48.264652759742063</v>
      </c>
      <c r="FZ60">
        <v>49.244807593225659</v>
      </c>
      <c r="GB60">
        <f t="shared" si="87"/>
        <v>238.76037284403677</v>
      </c>
      <c r="GC60">
        <f t="shared" si="65"/>
        <v>145.68085333333332</v>
      </c>
      <c r="GD60">
        <f t="shared" si="66"/>
        <v>126.59368537815125</v>
      </c>
      <c r="GE60">
        <f t="shared" si="88"/>
        <v>0.84877920128894302</v>
      </c>
      <c r="GF60">
        <f t="shared" si="68"/>
        <v>1.139363196543383</v>
      </c>
      <c r="GG60">
        <f t="shared" si="69"/>
        <v>0.76552830103393132</v>
      </c>
      <c r="GI60">
        <f t="shared" si="71"/>
        <v>54.033251231527103</v>
      </c>
      <c r="GJ60">
        <f t="shared" si="72"/>
        <v>43.226600985221673</v>
      </c>
      <c r="GK60">
        <f t="shared" si="73"/>
        <v>60.740520375682792</v>
      </c>
      <c r="GL60">
        <f t="shared" si="74"/>
        <v>-11.337681633613192</v>
      </c>
      <c r="GM60">
        <f t="shared" si="31"/>
        <v>111.3376816336132</v>
      </c>
      <c r="GN60">
        <f t="shared" si="75"/>
        <v>41.517046563317741</v>
      </c>
      <c r="GO60">
        <f t="shared" si="76"/>
        <v>44.036697247706428</v>
      </c>
      <c r="GP60">
        <f t="shared" si="77"/>
        <v>51.117723642515735</v>
      </c>
      <c r="GQ60">
        <f t="shared" si="78"/>
        <v>0.79331588621458671</v>
      </c>
      <c r="GS60">
        <f t="shared" si="79"/>
        <v>91.292294426694127</v>
      </c>
      <c r="GT60" s="23">
        <f t="shared" si="80"/>
        <v>165.52009946125153</v>
      </c>
      <c r="GU60">
        <v>32.700000000000003</v>
      </c>
      <c r="GV60">
        <v>43.9</v>
      </c>
      <c r="GW60">
        <v>3.3799999999999998E-3</v>
      </c>
      <c r="GX60">
        <v>76.603380000000001</v>
      </c>
      <c r="GY60">
        <v>0.10174000000000001</v>
      </c>
      <c r="GZ60">
        <v>37.200000000000003</v>
      </c>
      <c r="HA60">
        <v>71.599999999999994</v>
      </c>
      <c r="HB60">
        <v>0.46299999999999997</v>
      </c>
      <c r="HC60">
        <v>0</v>
      </c>
      <c r="HD60">
        <v>109.26300000000001</v>
      </c>
      <c r="HE60">
        <v>6.6199999999999992</v>
      </c>
      <c r="HF60">
        <v>47.6</v>
      </c>
      <c r="HG60">
        <v>95.7</v>
      </c>
      <c r="HH60">
        <v>12.05</v>
      </c>
      <c r="HI60">
        <v>2.0999999999999998E-2</v>
      </c>
      <c r="HJ60">
        <v>155.37100000000001</v>
      </c>
      <c r="HK60">
        <v>43</v>
      </c>
      <c r="HL60">
        <v>78.5</v>
      </c>
      <c r="HM60">
        <v>133.80000000000001</v>
      </c>
      <c r="HN60">
        <v>61.511754068716094</v>
      </c>
      <c r="HO60">
        <v>12.3</v>
      </c>
      <c r="HP60">
        <v>199.7</v>
      </c>
      <c r="HQ60">
        <v>-5.7999999999999972</v>
      </c>
      <c r="HR60">
        <v>-6.9000000000000057</v>
      </c>
      <c r="HS60">
        <v>-12.700000000000003</v>
      </c>
      <c r="HT60">
        <v>90.436999999999983</v>
      </c>
      <c r="HU60">
        <v>45.286429644466693</v>
      </c>
      <c r="HV60">
        <v>0.66268132209777841</v>
      </c>
      <c r="HW60">
        <v>0.32469332396984096</v>
      </c>
      <c r="HX60">
        <v>0</v>
      </c>
      <c r="HY60">
        <v>0.98737464606761949</v>
      </c>
      <c r="HZ60">
        <v>4.9692254439353944E-3</v>
      </c>
      <c r="IA60">
        <v>0.61745825815200805</v>
      </c>
      <c r="IB60">
        <v>0.30195657444107843</v>
      </c>
      <c r="IC60">
        <v>1.398340353488922E-2</v>
      </c>
      <c r="ID60">
        <v>0</v>
      </c>
      <c r="IE60">
        <v>0.93339823612797579</v>
      </c>
      <c r="IF60">
        <v>0.16015395617485045</v>
      </c>
      <c r="IG60">
        <v>0.46129659271240236</v>
      </c>
      <c r="IH60">
        <v>0.24488480186462402</v>
      </c>
      <c r="II60">
        <v>0.19479042148590087</v>
      </c>
      <c r="IJ60">
        <v>3.3946878433227534E-4</v>
      </c>
      <c r="IK60">
        <v>0.90131128484725931</v>
      </c>
      <c r="IL60">
        <v>0.24436582565307616</v>
      </c>
      <c r="IM60">
        <v>0.33890267089009285</v>
      </c>
      <c r="IN60">
        <v>0.64622690424323093</v>
      </c>
      <c r="IO60">
        <v>0.60287441374380379</v>
      </c>
      <c r="IP60">
        <v>6.2958407700061808E-2</v>
      </c>
      <c r="IQ60">
        <v>1.2491013179870347</v>
      </c>
      <c r="IR60">
        <v>0.37309243249893187</v>
      </c>
      <c r="IS60">
        <v>-3.6946096449014421E-2</v>
      </c>
      <c r="IT60">
        <v>0.33614633604991739</v>
      </c>
      <c r="IU60">
        <v>110.99107516183903</v>
      </c>
      <c r="IV60">
        <v>-3.3287448017908054E-2</v>
      </c>
      <c r="IW60">
        <v>0.31570308185905893</v>
      </c>
      <c r="IX60">
        <v>25.274417480226841</v>
      </c>
      <c r="IY60">
        <f t="shared" si="81"/>
        <v>0.26172667191941523</v>
      </c>
      <c r="IZ60">
        <f t="shared" si="82"/>
        <v>20.953197963252158</v>
      </c>
      <c r="JA60">
        <f t="shared" si="83"/>
        <v>0.34779003313977541</v>
      </c>
      <c r="JB60">
        <f t="shared" si="84"/>
        <v>27.843220412276064</v>
      </c>
      <c r="JC60">
        <f t="shared" si="85"/>
        <v>-8.6063361220360179E-2</v>
      </c>
      <c r="JD60">
        <f t="shared" si="86"/>
        <v>43.413133142292885</v>
      </c>
      <c r="JE60">
        <f t="shared" si="44"/>
        <v>159.87494138731893</v>
      </c>
    </row>
    <row r="61" spans="1:265" x14ac:dyDescent="0.2">
      <c r="A61" s="6">
        <v>2016</v>
      </c>
      <c r="B61">
        <v>225</v>
      </c>
      <c r="C61">
        <v>2</v>
      </c>
      <c r="D61">
        <v>3335</v>
      </c>
      <c r="E61">
        <v>1995</v>
      </c>
      <c r="F61" t="s">
        <v>114</v>
      </c>
      <c r="G61">
        <v>0</v>
      </c>
      <c r="H61">
        <v>30</v>
      </c>
      <c r="I61">
        <v>283.39999999999998</v>
      </c>
      <c r="J61">
        <v>0</v>
      </c>
      <c r="K61">
        <v>0</v>
      </c>
      <c r="L61">
        <v>10.5</v>
      </c>
      <c r="M61">
        <v>9.1999999999999993</v>
      </c>
      <c r="N61" s="2">
        <v>6.2</v>
      </c>
      <c r="O61">
        <f t="shared" si="45"/>
        <v>1.3000000000000007</v>
      </c>
      <c r="P61" s="2">
        <f t="shared" si="45"/>
        <v>2.9999999999999991</v>
      </c>
      <c r="Q61" s="2">
        <f t="shared" si="46"/>
        <v>4.3</v>
      </c>
      <c r="R61" s="2"/>
      <c r="S61">
        <v>5.863999999999999</v>
      </c>
      <c r="T61">
        <v>5.016</v>
      </c>
      <c r="U61">
        <v>3.6420000000000003</v>
      </c>
      <c r="V61">
        <v>4.0640000000000001</v>
      </c>
      <c r="W61">
        <v>2.1960000000000002</v>
      </c>
      <c r="X61">
        <v>3.66</v>
      </c>
      <c r="Y61">
        <v>15.2</v>
      </c>
      <c r="Z61">
        <v>45</v>
      </c>
      <c r="AA61">
        <v>684</v>
      </c>
      <c r="AB61">
        <v>1</v>
      </c>
      <c r="AC61">
        <v>63</v>
      </c>
      <c r="AD61">
        <v>49.5</v>
      </c>
      <c r="AE61">
        <v>48.5</v>
      </c>
      <c r="AF61">
        <v>35.700000000000003</v>
      </c>
      <c r="AG61">
        <v>5.9</v>
      </c>
      <c r="AH61">
        <v>137.57040922044328</v>
      </c>
      <c r="AI61">
        <v>8642.4482480466886</v>
      </c>
      <c r="AJ61">
        <v>238.23633933002193</v>
      </c>
      <c r="AK61">
        <v>0</v>
      </c>
      <c r="AL61">
        <v>350.6</v>
      </c>
      <c r="AM61">
        <v>350.6</v>
      </c>
      <c r="AN61">
        <v>9004.5416491486703</v>
      </c>
      <c r="AO61">
        <f>AN61/AN$66</f>
        <v>0.7311022385325856</v>
      </c>
      <c r="AP61">
        <v>2832.4398754060667</v>
      </c>
      <c r="AQ61">
        <v>3985.4684972527843</v>
      </c>
      <c r="AR61">
        <v>0.52554710372578639</v>
      </c>
      <c r="AS61">
        <v>6818.4339197625777</v>
      </c>
      <c r="AT61">
        <v>14.939756466200238</v>
      </c>
      <c r="AU61">
        <v>3539.8535709352118</v>
      </c>
      <c r="AV61">
        <v>6389.0040060781866</v>
      </c>
      <c r="AW61">
        <v>112.81484551273195</v>
      </c>
      <c r="AX61">
        <v>8.6337891974029564</v>
      </c>
      <c r="AY61">
        <v>10050.306211723535</v>
      </c>
      <c r="AZ61">
        <v>990.10066441185518</v>
      </c>
      <c r="BA61">
        <v>4829.3517639666861</v>
      </c>
      <c r="BB61">
        <v>7795.4761172680246</v>
      </c>
      <c r="BC61">
        <v>3041.3218721174285</v>
      </c>
      <c r="BD61">
        <v>33.254013876448809</v>
      </c>
      <c r="BE61">
        <v>15699.403767228589</v>
      </c>
      <c r="BF61">
        <v>293.80657199645066</v>
      </c>
      <c r="BG61">
        <v>403.50696825036096</v>
      </c>
      <c r="BH61">
        <f t="shared" si="47"/>
        <v>355.23879389864044</v>
      </c>
      <c r="BI61">
        <v>64.310335957195008</v>
      </c>
      <c r="BJ61">
        <v>92.107013787962458</v>
      </c>
      <c r="BK61">
        <v>218.50322807503656</v>
      </c>
      <c r="BL61">
        <v>100.462293656417</v>
      </c>
      <c r="BM61">
        <v>1.4070796460176993</v>
      </c>
      <c r="BN61">
        <v>1.8048780487804876</v>
      </c>
      <c r="BO61">
        <v>1.6141868512110726</v>
      </c>
      <c r="BP61">
        <v>41.540915534819675</v>
      </c>
      <c r="BQ61">
        <v>35.221350438119231</v>
      </c>
      <c r="BR61">
        <v>30.76137053081991</v>
      </c>
      <c r="BS61">
        <v>58.451376725985206</v>
      </c>
      <c r="BT61">
        <v>63.570242254166423</v>
      </c>
      <c r="BU61">
        <v>49.654599836081275</v>
      </c>
      <c r="BV61">
        <v>3826.8687253353642</v>
      </c>
      <c r="BW61">
        <v>5665.6324787282101</v>
      </c>
      <c r="BX61">
        <v>10724.566257098375</v>
      </c>
      <c r="BY61">
        <v>7796.1399559728743</v>
      </c>
      <c r="BZ61">
        <v>1232.0650530348003</v>
      </c>
      <c r="CA61">
        <v>19125.009800517466</v>
      </c>
      <c r="CB61">
        <v>1.4804878048780488</v>
      </c>
      <c r="CC61">
        <v>20.009760858955588</v>
      </c>
      <c r="CD61">
        <v>29.624206930209862</v>
      </c>
      <c r="CE61">
        <v>-287.01515440015237</v>
      </c>
      <c r="CF61">
        <v>723.37152734997653</v>
      </c>
      <c r="CG61">
        <v>-795.70868008497746</v>
      </c>
      <c r="CH61">
        <f t="shared" si="48"/>
        <v>1002.483038631322</v>
      </c>
      <c r="CI61">
        <f t="shared" si="49"/>
        <v>2129.8436385398145</v>
      </c>
      <c r="CJ61">
        <f t="shared" si="50"/>
        <v>3132.3266771711365</v>
      </c>
      <c r="CK61">
        <v>9074.703588793931</v>
      </c>
      <c r="CL61">
        <v>47.449406214413528</v>
      </c>
      <c r="CM61">
        <v>2.2752737998962402</v>
      </c>
      <c r="CN61">
        <v>0.64262360334396362</v>
      </c>
      <c r="CP61">
        <v>1.3207919107214601</v>
      </c>
      <c r="CQ61">
        <v>4.9444446563720703</v>
      </c>
      <c r="CR61">
        <v>2.0439178943634033</v>
      </c>
      <c r="CS61">
        <v>0.38782673312931404</v>
      </c>
      <c r="CT61">
        <v>3.2345321178436279</v>
      </c>
      <c r="CU61">
        <v>3.2345321178436279</v>
      </c>
      <c r="CV61">
        <v>1.005524200500276</v>
      </c>
      <c r="CW61">
        <v>2.2429633140563965</v>
      </c>
      <c r="CX61">
        <v>1.4811090230941772</v>
      </c>
      <c r="CY61">
        <v>0.22954718768596649</v>
      </c>
      <c r="CZ61">
        <v>1.3706481456756592</v>
      </c>
      <c r="DA61">
        <v>1.3706481456756592</v>
      </c>
      <c r="DB61">
        <v>0.83801831105449254</v>
      </c>
      <c r="DC61">
        <v>0.52848845720291138</v>
      </c>
      <c r="DD61">
        <v>0.31052687764167786</v>
      </c>
      <c r="DE61">
        <v>0.41377073985478274</v>
      </c>
      <c r="DF61">
        <v>1.0857589244842529</v>
      </c>
      <c r="DG61">
        <v>0.53221589326858521</v>
      </c>
      <c r="DH61">
        <v>0.67462659539123238</v>
      </c>
      <c r="DI61">
        <v>64.445762382927938</v>
      </c>
      <c r="DJ61">
        <v>25.611561267184364</v>
      </c>
      <c r="DL61">
        <v>90.057323650112295</v>
      </c>
      <c r="DM61">
        <v>0.73868799026803855</v>
      </c>
      <c r="DN61">
        <v>72.351700570606724</v>
      </c>
      <c r="DO61">
        <v>24.778265516274033</v>
      </c>
      <c r="DP61">
        <v>3.6490324118049853</v>
      </c>
      <c r="DQ61">
        <v>0.27926268457691217</v>
      </c>
      <c r="DR61">
        <v>101.05826118326264</v>
      </c>
      <c r="DS61">
        <v>22.207594674986545</v>
      </c>
      <c r="DT61">
        <v>71.527964733068401</v>
      </c>
      <c r="DU61">
        <v>17.894296193919928</v>
      </c>
      <c r="DV61">
        <v>41.685821844205776</v>
      </c>
      <c r="DW61">
        <v>0.455795524560272</v>
      </c>
      <c r="DX61">
        <v>131.56387829575439</v>
      </c>
      <c r="DY61">
        <v>1.0000852302863954</v>
      </c>
      <c r="DZ61">
        <v>2.1789726508922675</v>
      </c>
      <c r="EA61">
        <f t="shared" si="51"/>
        <v>1.6602621858256839</v>
      </c>
      <c r="EB61">
        <v>0.71872165342534411</v>
      </c>
      <c r="EC61">
        <v>-5.883827410988017E-2</v>
      </c>
      <c r="ED61">
        <v>-7.5754159173666444E-2</v>
      </c>
      <c r="EE61">
        <v>-0.4917120944538646</v>
      </c>
      <c r="EF61">
        <v>0.39741265088934719</v>
      </c>
      <c r="EG61">
        <v>0.34246970452468312</v>
      </c>
      <c r="EH61">
        <v>0.25017203076724953</v>
      </c>
      <c r="EI61">
        <v>71.560823452083099</v>
      </c>
      <c r="EJ61">
        <v>71.594048545325322</v>
      </c>
      <c r="EK61">
        <v>54.367479630141482</v>
      </c>
      <c r="EL61">
        <v>28.439176547916912</v>
      </c>
      <c r="EM61">
        <v>24.518792651043388</v>
      </c>
      <c r="EN61">
        <v>13.601222786769569</v>
      </c>
      <c r="EO61">
        <v>20.224559485705583</v>
      </c>
      <c r="EP61">
        <v>17.59331163484751</v>
      </c>
      <c r="EQ61">
        <v>44.375117148212325</v>
      </c>
      <c r="ER61">
        <v>84.647285337258182</v>
      </c>
      <c r="ES61">
        <v>6.5572460276592297</v>
      </c>
      <c r="ET61">
        <v>129.02240248547051</v>
      </c>
      <c r="EU61">
        <v>0.86989838504429229</v>
      </c>
      <c r="EV61">
        <v>15.67523088711909</v>
      </c>
      <c r="EW61">
        <v>13.635858033901307</v>
      </c>
      <c r="EX61">
        <f t="shared" si="52"/>
        <v>5.0822538577342451</v>
      </c>
      <c r="EY61">
        <v>52.12714108490114</v>
      </c>
      <c r="EZ61">
        <v>7.184953881426523</v>
      </c>
      <c r="FA61">
        <f t="shared" si="53"/>
        <v>7.2550418478888909</v>
      </c>
      <c r="FB61">
        <v>59.312094966327663</v>
      </c>
      <c r="FC61">
        <v>87.886191028144395</v>
      </c>
      <c r="FD61">
        <v>12.113808971855615</v>
      </c>
      <c r="FE61">
        <f t="shared" si="54"/>
        <v>45.047143778776004</v>
      </c>
      <c r="FF61">
        <f t="shared" si="55"/>
        <v>51.303405247362818</v>
      </c>
      <c r="FG61">
        <f t="shared" si="56"/>
        <v>0.30098455907241828</v>
      </c>
      <c r="FH61">
        <f t="shared" si="57"/>
        <v>-0.82373583753832236</v>
      </c>
      <c r="FI61">
        <f t="shared" si="58"/>
        <v>6.8839693223541047</v>
      </c>
      <c r="FJ61">
        <f t="shared" si="59"/>
        <v>6.8839693223541047</v>
      </c>
      <c r="FK61">
        <f t="shared" si="60"/>
        <v>0.82373583753832236</v>
      </c>
      <c r="FL61">
        <f t="shared" si="61"/>
        <v>1.1385162076936304</v>
      </c>
      <c r="FM61">
        <f t="shared" si="62"/>
        <v>27.782288949292301</v>
      </c>
      <c r="FN61">
        <f t="shared" si="90"/>
        <v>95.810904787426978</v>
      </c>
      <c r="FO61">
        <v>27.964141302207864</v>
      </c>
      <c r="FP61">
        <v>21.673864975004605</v>
      </c>
      <c r="FQ61">
        <v>0.79034880075917435</v>
      </c>
      <c r="FR61">
        <v>0.69457628202249122</v>
      </c>
      <c r="FS61">
        <v>0.68273373103043078</v>
      </c>
      <c r="FT61">
        <v>1.6711506482362792</v>
      </c>
      <c r="FU61">
        <v>1.4476800122980817</v>
      </c>
      <c r="FV61">
        <v>1.2274453025628236</v>
      </c>
      <c r="FW61">
        <v>40.764109599368332</v>
      </c>
      <c r="FX61">
        <v>65.606657221245356</v>
      </c>
      <c r="FZ61">
        <v>60.424699941940816</v>
      </c>
      <c r="GB61">
        <f t="shared" si="87"/>
        <v>207.02999032448375</v>
      </c>
      <c r="GC61">
        <f t="shared" si="65"/>
        <v>102.88561170731708</v>
      </c>
      <c r="GD61">
        <f t="shared" si="66"/>
        <v>84.152080830449833</v>
      </c>
      <c r="GE61">
        <f t="shared" si="88"/>
        <v>1.0990068619189624</v>
      </c>
      <c r="GF61">
        <f t="shared" si="68"/>
        <v>1.9865925472434574</v>
      </c>
      <c r="GG61">
        <f t="shared" si="69"/>
        <v>1.7600385022900689</v>
      </c>
      <c r="GI61">
        <f t="shared" si="71"/>
        <v>51.257309941520468</v>
      </c>
      <c r="GJ61">
        <f t="shared" si="72"/>
        <v>51.257309941520468</v>
      </c>
      <c r="GK61">
        <f t="shared" si="73"/>
        <v>72.046877507780479</v>
      </c>
      <c r="GL61">
        <f t="shared" si="74"/>
        <v>28.997000926911294</v>
      </c>
      <c r="GM61">
        <f t="shared" si="31"/>
        <v>71.002999073088702</v>
      </c>
      <c r="GN61">
        <f t="shared" si="75"/>
        <v>71.724961613013036</v>
      </c>
      <c r="GO61">
        <f t="shared" si="76"/>
        <v>40.952380952380949</v>
      </c>
      <c r="GP61">
        <f t="shared" si="77"/>
        <v>33.036075747486755</v>
      </c>
      <c r="GQ61">
        <f t="shared" si="78"/>
        <v>0.99226840425599117</v>
      </c>
      <c r="GS61">
        <f t="shared" si="79"/>
        <v>100.50306211723534</v>
      </c>
      <c r="GT61" s="23">
        <f t="shared" si="80"/>
        <v>191.25009800517466</v>
      </c>
      <c r="GU61">
        <v>33.9</v>
      </c>
      <c r="GV61">
        <v>47.7</v>
      </c>
      <c r="GW61">
        <v>6.2899999999999996E-3</v>
      </c>
      <c r="GX61">
        <v>81.606290000000001</v>
      </c>
      <c r="GY61">
        <v>0.19611000000000001</v>
      </c>
      <c r="GZ61">
        <v>49.2</v>
      </c>
      <c r="HA61">
        <v>88.8</v>
      </c>
      <c r="HB61">
        <v>1.5680000000000001</v>
      </c>
      <c r="HC61">
        <v>0.12</v>
      </c>
      <c r="HD61">
        <v>139.68800000000002</v>
      </c>
      <c r="HE61">
        <v>11.85</v>
      </c>
      <c r="HF61">
        <v>57.8</v>
      </c>
      <c r="HG61">
        <v>93.3</v>
      </c>
      <c r="HH61">
        <v>36.4</v>
      </c>
      <c r="HI61">
        <v>0.39800000000000002</v>
      </c>
      <c r="HJ61">
        <v>187.898</v>
      </c>
      <c r="HK61">
        <v>41</v>
      </c>
      <c r="HL61">
        <v>60.7</v>
      </c>
      <c r="HM61">
        <v>114.9</v>
      </c>
      <c r="HN61">
        <v>83.525660569105696</v>
      </c>
      <c r="HO61">
        <v>13.2</v>
      </c>
      <c r="HP61">
        <v>204.9</v>
      </c>
      <c r="HQ61">
        <v>8.2000000000000028</v>
      </c>
      <c r="HR61">
        <v>28.099999999999994</v>
      </c>
      <c r="HS61">
        <v>36.299999999999997</v>
      </c>
      <c r="HT61">
        <v>65.211999999999989</v>
      </c>
      <c r="HU61">
        <v>31.826256710590528</v>
      </c>
      <c r="HV61">
        <v>0.77131781816482536</v>
      </c>
      <c r="HW61">
        <v>0.30653145879507071</v>
      </c>
      <c r="HX61">
        <v>0</v>
      </c>
      <c r="HY61">
        <v>1.0778492769598957</v>
      </c>
      <c r="HZ61">
        <v>9.6965504156112676E-3</v>
      </c>
      <c r="IA61">
        <v>1.0056076040267945</v>
      </c>
      <c r="IB61">
        <v>0.34439013901883087</v>
      </c>
      <c r="IC61">
        <v>5.0717463607788081E-2</v>
      </c>
      <c r="ID61">
        <v>3.881438541412353E-3</v>
      </c>
      <c r="IE61">
        <v>1.4045966451948257</v>
      </c>
      <c r="IF61">
        <v>0.26579115271568299</v>
      </c>
      <c r="IG61">
        <v>0.85608101534843439</v>
      </c>
      <c r="IH61">
        <v>0.21416752611100676</v>
      </c>
      <c r="II61">
        <v>0.49891592502593995</v>
      </c>
      <c r="IJ61">
        <v>5.4551796197891238E-3</v>
      </c>
      <c r="IK61">
        <v>1.5746196461051702</v>
      </c>
      <c r="IL61">
        <v>0.21668026745319366</v>
      </c>
      <c r="IM61">
        <v>0.18848981472849846</v>
      </c>
      <c r="IN61">
        <v>0.47542258009314542</v>
      </c>
      <c r="IO61">
        <v>0.90688731386348975</v>
      </c>
      <c r="IP61">
        <v>7.0252497911453243E-2</v>
      </c>
      <c r="IQ61">
        <v>1.3823098939566352</v>
      </c>
      <c r="IR61">
        <v>0.78892733657360081</v>
      </c>
      <c r="IS61">
        <v>0.1559003242903324</v>
      </c>
      <c r="IT61">
        <v>0.94482766086393322</v>
      </c>
      <c r="IU61">
        <v>83.499602017601816</v>
      </c>
      <c r="IV61">
        <v>0.18670786509553475</v>
      </c>
      <c r="IW61">
        <v>-2.2286751238190572E-2</v>
      </c>
      <c r="IX61">
        <v>-1.612283275669713</v>
      </c>
      <c r="IY61">
        <f t="shared" si="81"/>
        <v>0.30446061699673943</v>
      </c>
      <c r="IZ61">
        <f t="shared" si="82"/>
        <v>22.025496477151798</v>
      </c>
      <c r="JA61">
        <f t="shared" si="83"/>
        <v>-0.19230975214853507</v>
      </c>
      <c r="JB61">
        <f t="shared" si="84"/>
        <v>-13.912202537889677</v>
      </c>
      <c r="JC61">
        <f t="shared" si="85"/>
        <v>0.4967703691452745</v>
      </c>
      <c r="JD61">
        <f t="shared" si="86"/>
        <v>33.572044987561569</v>
      </c>
      <c r="JE61">
        <f t="shared" si="44"/>
        <v>148.23014788204068</v>
      </c>
    </row>
    <row r="62" spans="1:265" x14ac:dyDescent="0.2">
      <c r="A62" s="6">
        <v>2016</v>
      </c>
      <c r="B62">
        <v>226</v>
      </c>
      <c r="C62">
        <v>2</v>
      </c>
      <c r="D62" t="s">
        <v>115</v>
      </c>
      <c r="E62">
        <v>1958</v>
      </c>
      <c r="F62" t="s">
        <v>114</v>
      </c>
      <c r="G62">
        <v>0</v>
      </c>
      <c r="H62">
        <v>31</v>
      </c>
      <c r="I62">
        <v>263.8</v>
      </c>
      <c r="J62">
        <v>1</v>
      </c>
      <c r="K62">
        <v>0</v>
      </c>
      <c r="L62">
        <v>10.3</v>
      </c>
      <c r="M62">
        <v>8.9</v>
      </c>
      <c r="N62" s="2">
        <v>5.9</v>
      </c>
      <c r="O62">
        <f t="shared" si="45"/>
        <v>1.4000000000000004</v>
      </c>
      <c r="P62" s="2">
        <f t="shared" si="45"/>
        <v>3</v>
      </c>
      <c r="Q62" s="2">
        <f t="shared" si="46"/>
        <v>4.4000000000000004</v>
      </c>
      <c r="R62" s="2"/>
      <c r="S62">
        <v>6.4960000000000004</v>
      </c>
      <c r="T62">
        <v>5.976</v>
      </c>
      <c r="U62">
        <v>5.0140000000000002</v>
      </c>
      <c r="V62">
        <v>4.8899999999999997</v>
      </c>
      <c r="W62">
        <v>4.3379999999999992</v>
      </c>
      <c r="X62">
        <v>4.0960000000000001</v>
      </c>
      <c r="Y62">
        <v>15.6</v>
      </c>
      <c r="Z62">
        <v>43.4</v>
      </c>
      <c r="AA62">
        <v>682</v>
      </c>
      <c r="AB62">
        <v>2</v>
      </c>
      <c r="AC62">
        <v>62</v>
      </c>
      <c r="AD62">
        <v>46.8</v>
      </c>
      <c r="AE62">
        <v>48</v>
      </c>
      <c r="AF62">
        <v>39.299999999999997</v>
      </c>
      <c r="AG62">
        <v>5.4</v>
      </c>
      <c r="AH62">
        <v>85.061692717227373</v>
      </c>
      <c r="AI62">
        <v>5343.745659881658</v>
      </c>
      <c r="AJ62">
        <v>210.53184653184653</v>
      </c>
      <c r="AK62">
        <v>0</v>
      </c>
      <c r="AL62">
        <v>429</v>
      </c>
      <c r="AM62">
        <v>429</v>
      </c>
      <c r="AN62">
        <v>7831.7835529542035</v>
      </c>
      <c r="AO62">
        <f>AN62/AN$70</f>
        <v>0.90756994786128009</v>
      </c>
      <c r="AP62">
        <v>2721.6992612765507</v>
      </c>
      <c r="AQ62">
        <v>3576.8555246383671</v>
      </c>
      <c r="AR62">
        <v>0.67672461994882205</v>
      </c>
      <c r="AS62">
        <v>6299.2315105348662</v>
      </c>
      <c r="AT62">
        <v>14.209412943570586</v>
      </c>
      <c r="AU62">
        <v>3294.9936477957517</v>
      </c>
      <c r="AV62">
        <v>6182.3592154518228</v>
      </c>
      <c r="AW62">
        <v>93.83938094882231</v>
      </c>
      <c r="AX62">
        <v>15.540820555325324</v>
      </c>
      <c r="AY62">
        <v>9586.7330647517192</v>
      </c>
      <c r="AZ62">
        <v>688.81449440530457</v>
      </c>
      <c r="BA62">
        <v>4128.0304600082891</v>
      </c>
      <c r="BB62">
        <v>6451.0593659345213</v>
      </c>
      <c r="BC62">
        <v>1677.1135515955243</v>
      </c>
      <c r="BD62">
        <v>10.603372358060508</v>
      </c>
      <c r="BE62">
        <v>12266.806749896396</v>
      </c>
      <c r="BF62">
        <v>298.86377765607756</v>
      </c>
      <c r="BG62">
        <v>191.43383465319116</v>
      </c>
      <c r="BH62">
        <f t="shared" si="47"/>
        <v>238.70300957446116</v>
      </c>
      <c r="BI62">
        <v>52.117671501745548</v>
      </c>
      <c r="BJ62">
        <v>59.502629443752667</v>
      </c>
      <c r="BK62">
        <v>236.86397189213233</v>
      </c>
      <c r="BL62">
        <v>19.192867891621322</v>
      </c>
      <c r="BM62">
        <v>1.3141993957703928</v>
      </c>
      <c r="BN62">
        <v>1.8762886597938144</v>
      </c>
      <c r="BO62">
        <v>1.5627450980392155</v>
      </c>
      <c r="BP62">
        <v>43.206846052963243</v>
      </c>
      <c r="BQ62">
        <v>34.370349372829715</v>
      </c>
      <c r="BR62">
        <v>33.652037927826278</v>
      </c>
      <c r="BS62">
        <v>56.782410975948672</v>
      </c>
      <c r="BT62">
        <v>64.488696761391836</v>
      </c>
      <c r="BU62">
        <v>52.589557310740275</v>
      </c>
      <c r="BV62">
        <v>3236.6282208621715</v>
      </c>
      <c r="BW62">
        <v>4579.6620960137425</v>
      </c>
      <c r="BX62">
        <v>9138.4696287487332</v>
      </c>
      <c r="BY62">
        <v>6780.7649809127315</v>
      </c>
      <c r="BZ62">
        <v>1189.961380685538</v>
      </c>
      <c r="CA62">
        <v>16329.957229793265</v>
      </c>
      <c r="CB62">
        <v>1.4149484536082473</v>
      </c>
      <c r="CC62">
        <v>19.820187985288111</v>
      </c>
      <c r="CD62">
        <v>28.044544340008169</v>
      </c>
      <c r="CE62">
        <v>58.365426933580238</v>
      </c>
      <c r="CF62">
        <v>1602.6971194380803</v>
      </c>
      <c r="CG62">
        <v>338.88323449884228</v>
      </c>
      <c r="CH62">
        <f t="shared" si="48"/>
        <v>891.40223914611761</v>
      </c>
      <c r="CI62">
        <f t="shared" si="49"/>
        <v>1871.3972699207789</v>
      </c>
      <c r="CJ62">
        <f t="shared" si="50"/>
        <v>2762.7995090668965</v>
      </c>
      <c r="CK62">
        <v>6743.2241650415453</v>
      </c>
      <c r="CL62">
        <v>41.293581300622392</v>
      </c>
      <c r="CM62">
        <v>2.1060097217559814</v>
      </c>
      <c r="CN62">
        <v>0.80213016271591187</v>
      </c>
      <c r="CO62">
        <v>6.9129014020000001</v>
      </c>
      <c r="CP62">
        <v>1.3661518748939065</v>
      </c>
      <c r="CQ62">
        <v>4.5340514183044434</v>
      </c>
      <c r="CR62">
        <v>1.7479561567306519</v>
      </c>
      <c r="CS62">
        <v>0.40747270106911082</v>
      </c>
      <c r="CT62">
        <v>3.0786173343658447</v>
      </c>
      <c r="CU62">
        <v>3.0786173343658447</v>
      </c>
      <c r="CV62">
        <v>0.89867807601909688</v>
      </c>
      <c r="CW62">
        <v>2.0460338592529297</v>
      </c>
      <c r="CX62">
        <v>1.1710927486419678</v>
      </c>
      <c r="CY62">
        <v>0.27868032455444336</v>
      </c>
      <c r="CZ62">
        <v>1.5980875492095947</v>
      </c>
      <c r="DA62">
        <v>1.5980875492095947</v>
      </c>
      <c r="DB62">
        <v>0.76052467840066218</v>
      </c>
      <c r="DC62">
        <v>0.45303252339363098</v>
      </c>
      <c r="DD62">
        <v>0.30523023009300232</v>
      </c>
      <c r="DE62">
        <v>0.39178956473107651</v>
      </c>
      <c r="DF62">
        <v>1.091105580329895</v>
      </c>
      <c r="DG62">
        <v>0.60187488794326782</v>
      </c>
      <c r="DH62">
        <v>0.67231575644941455</v>
      </c>
      <c r="DI62">
        <v>57.319251039444886</v>
      </c>
      <c r="DJ62">
        <v>28.691037039894812</v>
      </c>
      <c r="DK62">
        <v>4.6781305740121293E-2</v>
      </c>
      <c r="DL62">
        <v>86.057069385079828</v>
      </c>
      <c r="DM62">
        <v>0.64426208910069727</v>
      </c>
      <c r="DN62">
        <v>57.595044330529731</v>
      </c>
      <c r="DO62">
        <v>25.191426084996628</v>
      </c>
      <c r="DP62">
        <v>2.8889554483520441</v>
      </c>
      <c r="DQ62">
        <v>0.47844239551893575</v>
      </c>
      <c r="DR62">
        <v>86.153868259397356</v>
      </c>
      <c r="DS62">
        <v>14.093377782974409</v>
      </c>
      <c r="DT62">
        <v>48.343065378888738</v>
      </c>
      <c r="DU62">
        <v>17.977833178186142</v>
      </c>
      <c r="DV62">
        <v>26.801742854154906</v>
      </c>
      <c r="DW62">
        <v>0.16945117345049676</v>
      </c>
      <c r="DX62">
        <v>93.29209258468029</v>
      </c>
      <c r="DY62">
        <v>8.7998976652298461E-3</v>
      </c>
      <c r="DZ62">
        <v>0.50987316609163813</v>
      </c>
      <c r="EA62">
        <f t="shared" si="51"/>
        <v>0.28940092798401851</v>
      </c>
      <c r="EB62">
        <v>2.5072117371349571E-2</v>
      </c>
      <c r="EC62">
        <v>-0.66085563940292802</v>
      </c>
      <c r="ED62">
        <v>-0.3181464504452895</v>
      </c>
      <c r="EE62">
        <v>-0.51525663620074902</v>
      </c>
      <c r="EF62">
        <v>0.50054800995481874</v>
      </c>
      <c r="EG62">
        <v>0.43738877845855334</v>
      </c>
      <c r="EH62">
        <v>0.3718802901157568</v>
      </c>
      <c r="EI62">
        <v>66.606092269954331</v>
      </c>
      <c r="EJ62">
        <v>66.851373587914864</v>
      </c>
      <c r="EK62">
        <v>51.819038505335513</v>
      </c>
      <c r="EL62">
        <v>33.339546936592676</v>
      </c>
      <c r="EM62">
        <v>29.24004063189448</v>
      </c>
      <c r="EN62">
        <v>19.270479072883742</v>
      </c>
      <c r="EO62">
        <v>14.662978501842279</v>
      </c>
      <c r="EP62">
        <v>13.97851315314476</v>
      </c>
      <c r="EQ62">
        <v>35.803570381556284</v>
      </c>
      <c r="ER62">
        <v>73.98530509579416</v>
      </c>
      <c r="ES62">
        <v>7.1620787265692449</v>
      </c>
      <c r="ET62">
        <v>109.78887547735044</v>
      </c>
      <c r="EU62">
        <v>0.95332016966324262</v>
      </c>
      <c r="EV62">
        <v>13.355614071179064</v>
      </c>
      <c r="EW62">
        <v>12.732176272293216</v>
      </c>
      <c r="EX62">
        <f t="shared" si="52"/>
        <v>6.5235013068758398</v>
      </c>
      <c r="EY62">
        <v>42.932065828687456</v>
      </c>
      <c r="EZ62">
        <v>11.212912931851868</v>
      </c>
      <c r="FA62">
        <f t="shared" si="53"/>
        <v>3.828805778624468</v>
      </c>
      <c r="FB62">
        <v>54.144978760539331</v>
      </c>
      <c r="FC62">
        <v>79.290945922350602</v>
      </c>
      <c r="FD62">
        <v>20.709054077649391</v>
      </c>
      <c r="FE62">
        <f t="shared" si="54"/>
        <v>30.5173281755186</v>
      </c>
      <c r="FF62">
        <f t="shared" si="55"/>
        <v>33.680086877046463</v>
      </c>
      <c r="FG62">
        <f t="shared" si="56"/>
        <v>3.9993200250413814</v>
      </c>
      <c r="FH62">
        <f t="shared" si="57"/>
        <v>-9.2519789516409929</v>
      </c>
      <c r="FI62">
        <f t="shared" si="58"/>
        <v>7.2135929068104865</v>
      </c>
      <c r="FJ62">
        <f t="shared" si="59"/>
        <v>7.2135929068104865</v>
      </c>
      <c r="FK62">
        <f t="shared" si="60"/>
        <v>9.2519789516409929</v>
      </c>
      <c r="FL62">
        <f t="shared" si="61"/>
        <v>16.063845525571971</v>
      </c>
      <c r="FM62">
        <f t="shared" si="62"/>
        <v>28.635111336974759</v>
      </c>
      <c r="FN62">
        <f t="shared" si="90"/>
        <v>64.332907520571695</v>
      </c>
      <c r="FO62">
        <v>23.635007217953088</v>
      </c>
      <c r="FP62">
        <v>21.52768858883978</v>
      </c>
      <c r="FQ62">
        <v>0.79388293442921198</v>
      </c>
      <c r="FR62">
        <v>0.61001900384107022</v>
      </c>
      <c r="FS62">
        <v>0.56554225316287654</v>
      </c>
      <c r="FT62">
        <v>1.7208480188280479</v>
      </c>
      <c r="FU62">
        <v>1.4731968518364909</v>
      </c>
      <c r="FV62">
        <v>1.3447707472736445</v>
      </c>
      <c r="FW62">
        <v>41.523470548603363</v>
      </c>
      <c r="FX62">
        <v>67.388708349651864</v>
      </c>
      <c r="FZ62">
        <v>61.761858398045163</v>
      </c>
      <c r="GB62">
        <f t="shared" si="87"/>
        <v>238.67442271903329</v>
      </c>
      <c r="GC62">
        <f t="shared" si="65"/>
        <v>152.17024783505153</v>
      </c>
      <c r="GD62">
        <f t="shared" si="66"/>
        <v>118.45842823529411</v>
      </c>
      <c r="GE62">
        <f t="shared" si="88"/>
        <v>0.88237763299638061</v>
      </c>
      <c r="GF62">
        <f t="shared" si="68"/>
        <v>1.1486845698151122</v>
      </c>
      <c r="GG62">
        <f t="shared" si="69"/>
        <v>0.98861074394455506</v>
      </c>
      <c r="GI62">
        <f t="shared" si="71"/>
        <v>62.903225806451616</v>
      </c>
      <c r="GJ62">
        <f t="shared" si="72"/>
        <v>62.903225806451616</v>
      </c>
      <c r="GK62">
        <f t="shared" si="73"/>
        <v>74.541249733755677</v>
      </c>
      <c r="GL62">
        <f t="shared" si="74"/>
        <v>44.51083036751934</v>
      </c>
      <c r="GM62">
        <f t="shared" si="31"/>
        <v>55.48916963248066</v>
      </c>
      <c r="GN62">
        <f t="shared" si="75"/>
        <v>69.668910345421438</v>
      </c>
      <c r="GO62">
        <f t="shared" si="76"/>
        <v>42.71844660194175</v>
      </c>
      <c r="GP62">
        <f t="shared" si="77"/>
        <v>31.945542682227401</v>
      </c>
      <c r="GQ62">
        <f t="shared" si="78"/>
        <v>1.1614301054317615</v>
      </c>
      <c r="GS62">
        <f t="shared" si="79"/>
        <v>95.867330647517193</v>
      </c>
      <c r="GT62" s="23">
        <f t="shared" si="80"/>
        <v>163.29957229793263</v>
      </c>
      <c r="GU62">
        <v>33.1</v>
      </c>
      <c r="GV62">
        <v>43.5</v>
      </c>
      <c r="GW62">
        <v>8.2299999999999995E-3</v>
      </c>
      <c r="GX62">
        <v>76.608230000000006</v>
      </c>
      <c r="GY62">
        <v>0.18378</v>
      </c>
      <c r="GZ62">
        <v>38.799999999999997</v>
      </c>
      <c r="HA62">
        <v>72.8</v>
      </c>
      <c r="HB62">
        <v>1.105</v>
      </c>
      <c r="HC62">
        <v>0.183</v>
      </c>
      <c r="HD62">
        <v>112.88799999999999</v>
      </c>
      <c r="HE62">
        <v>8.51</v>
      </c>
      <c r="HF62">
        <v>51</v>
      </c>
      <c r="HG62">
        <v>79.7</v>
      </c>
      <c r="HH62">
        <v>20.72</v>
      </c>
      <c r="HI62">
        <v>0.13100000000000001</v>
      </c>
      <c r="HJ62">
        <v>151.55099999999999</v>
      </c>
      <c r="HK62">
        <v>38.799999999999997</v>
      </c>
      <c r="HL62">
        <v>54.9</v>
      </c>
      <c r="HM62">
        <v>109.55</v>
      </c>
      <c r="HN62">
        <v>90.318162162162167</v>
      </c>
      <c r="HO62">
        <v>15.85</v>
      </c>
      <c r="HP62">
        <v>207.1</v>
      </c>
      <c r="HQ62">
        <v>0</v>
      </c>
      <c r="HR62">
        <v>17.899999999999999</v>
      </c>
      <c r="HS62">
        <v>17.900000000000006</v>
      </c>
      <c r="HT62">
        <v>94.212000000000003</v>
      </c>
      <c r="HU62">
        <v>45.491067117334623</v>
      </c>
      <c r="HV62">
        <v>0.69708921790122991</v>
      </c>
      <c r="HW62">
        <v>0.34892662078142161</v>
      </c>
      <c r="HX62">
        <v>5.6893178538459997E-4</v>
      </c>
      <c r="HY62">
        <v>1.0465847704680362</v>
      </c>
      <c r="HZ62">
        <v>8.3326796965599061E-3</v>
      </c>
      <c r="IA62">
        <v>0.67820698881149288</v>
      </c>
      <c r="IB62">
        <v>0.29664012637831266</v>
      </c>
      <c r="IC62">
        <v>3.4018721544742586E-2</v>
      </c>
      <c r="ID62">
        <v>5.6338697218894958E-3</v>
      </c>
      <c r="IE62">
        <v>1.0144997064564381</v>
      </c>
      <c r="IF62">
        <v>0.17411748142242431</v>
      </c>
      <c r="IG62">
        <v>0.59725730180740355</v>
      </c>
      <c r="IH62">
        <v>0.22210821866989139</v>
      </c>
      <c r="II62">
        <v>0.33112374019622798</v>
      </c>
      <c r="IJ62">
        <v>2.0934946894645692E-3</v>
      </c>
      <c r="IK62">
        <v>1.1525827553629875</v>
      </c>
      <c r="IL62">
        <v>0.17577661907672879</v>
      </c>
      <c r="IM62">
        <v>0.16757139632105827</v>
      </c>
      <c r="IN62">
        <v>0.42920546816289429</v>
      </c>
      <c r="IO62">
        <v>0.98546650740275521</v>
      </c>
      <c r="IP62">
        <v>9.5397169739007956E-2</v>
      </c>
      <c r="IQ62">
        <v>1.3923659316067374</v>
      </c>
      <c r="IR62">
        <v>0.50243036973476407</v>
      </c>
      <c r="IS62">
        <v>0.12906873005725439</v>
      </c>
      <c r="IT62">
        <v>0.63149909979201846</v>
      </c>
      <c r="IU62">
        <v>79.561533801115061</v>
      </c>
      <c r="IV62">
        <v>0.16222504002989127</v>
      </c>
      <c r="IW62">
        <v>0.37786622515029933</v>
      </c>
      <c r="IX62">
        <v>27.138427950061665</v>
      </c>
      <c r="IY62">
        <f t="shared" si="81"/>
        <v>0.34578116113870117</v>
      </c>
      <c r="IZ62">
        <f t="shared" si="82"/>
        <v>24.834072228389186</v>
      </c>
      <c r="JA62">
        <f t="shared" si="83"/>
        <v>0.2397831762437499</v>
      </c>
      <c r="JB62">
        <f t="shared" si="84"/>
        <v>17.22127572936586</v>
      </c>
      <c r="JC62">
        <f t="shared" si="85"/>
        <v>0.10599798489495127</v>
      </c>
      <c r="JD62">
        <f t="shared" si="86"/>
        <v>35.088068294682508</v>
      </c>
      <c r="JE62">
        <f t="shared" si="44"/>
        <v>148.73963467420842</v>
      </c>
    </row>
    <row r="63" spans="1:265" x14ac:dyDescent="0.2">
      <c r="A63" s="6">
        <v>2016</v>
      </c>
      <c r="B63">
        <v>227</v>
      </c>
      <c r="C63">
        <v>2</v>
      </c>
      <c r="D63">
        <v>3390</v>
      </c>
      <c r="E63">
        <v>1967</v>
      </c>
      <c r="F63" t="s">
        <v>114</v>
      </c>
      <c r="G63">
        <v>0</v>
      </c>
      <c r="H63">
        <v>29.5</v>
      </c>
      <c r="I63">
        <v>255.8</v>
      </c>
      <c r="J63">
        <v>2</v>
      </c>
      <c r="K63">
        <v>0</v>
      </c>
      <c r="L63">
        <v>13.1</v>
      </c>
      <c r="M63">
        <v>11.4</v>
      </c>
      <c r="N63" s="2">
        <v>8.5</v>
      </c>
      <c r="O63">
        <f t="shared" si="45"/>
        <v>1.6999999999999993</v>
      </c>
      <c r="P63" s="2">
        <f t="shared" si="45"/>
        <v>2.9000000000000004</v>
      </c>
      <c r="Q63" s="2">
        <f t="shared" si="46"/>
        <v>4.5999999999999996</v>
      </c>
      <c r="R63" s="2"/>
      <c r="S63">
        <v>6.0739999999999998</v>
      </c>
      <c r="T63">
        <v>5.0959999999999992</v>
      </c>
      <c r="U63">
        <v>4.5380000000000003</v>
      </c>
      <c r="V63">
        <v>4.444</v>
      </c>
      <c r="W63">
        <v>4.3980000000000006</v>
      </c>
      <c r="X63">
        <v>3.7</v>
      </c>
      <c r="Y63">
        <v>16.399999999999999</v>
      </c>
      <c r="Z63">
        <v>40.200000000000003</v>
      </c>
      <c r="AA63">
        <v>661.2</v>
      </c>
      <c r="AB63">
        <v>1</v>
      </c>
      <c r="AC63">
        <v>65</v>
      </c>
      <c r="AD63">
        <v>45.4</v>
      </c>
      <c r="AE63">
        <v>46.8</v>
      </c>
      <c r="AF63">
        <v>44.8</v>
      </c>
      <c r="AG63">
        <v>37.9</v>
      </c>
      <c r="AH63">
        <v>106.76004525809562</v>
      </c>
      <c r="AI63">
        <v>6706.8795632040828</v>
      </c>
      <c r="AJ63">
        <v>227.90995771807764</v>
      </c>
      <c r="AK63">
        <v>0</v>
      </c>
      <c r="AL63">
        <v>396.2</v>
      </c>
      <c r="AM63">
        <v>396.2</v>
      </c>
      <c r="AN63">
        <v>8644.3517332223146</v>
      </c>
      <c r="AO63">
        <f>AN63/AN$68</f>
        <v>0.77552392443611595</v>
      </c>
      <c r="AP63">
        <v>2698.7553975107953</v>
      </c>
      <c r="AQ63">
        <v>3383.8883467240621</v>
      </c>
      <c r="AR63">
        <v>0.15791478951378957</v>
      </c>
      <c r="AS63">
        <v>6082.8016590243715</v>
      </c>
      <c r="AT63">
        <v>4.5277261607154804</v>
      </c>
      <c r="AU63">
        <v>3318.6127227517613</v>
      </c>
      <c r="AV63">
        <v>6896.2391214256113</v>
      </c>
      <c r="AW63">
        <v>113.88507563199339</v>
      </c>
      <c r="AX63">
        <v>4.4517975549109003</v>
      </c>
      <c r="AY63">
        <v>10333.188717364275</v>
      </c>
      <c r="AZ63">
        <v>379.10183475869349</v>
      </c>
      <c r="BA63">
        <v>4225.1605884790724</v>
      </c>
      <c r="BB63">
        <v>7325.2305221715706</v>
      </c>
      <c r="BC63">
        <v>1359.8217985909655</v>
      </c>
      <c r="BD63">
        <v>3.8852051388313305</v>
      </c>
      <c r="BE63">
        <v>12914.09811438044</v>
      </c>
      <c r="BF63">
        <v>303.5990755957074</v>
      </c>
      <c r="BG63">
        <v>234.62812700146952</v>
      </c>
      <c r="BH63">
        <f t="shared" si="47"/>
        <v>273.25185821424276</v>
      </c>
      <c r="BI63">
        <v>44.275523231497573</v>
      </c>
      <c r="BJ63">
        <v>82.413442338846465</v>
      </c>
      <c r="BK63">
        <v>250.88219819296779</v>
      </c>
      <c r="BL63">
        <v>38.999218249632662</v>
      </c>
      <c r="BM63">
        <v>1.2538699690402477</v>
      </c>
      <c r="BN63">
        <v>2.0780487804878049</v>
      </c>
      <c r="BO63">
        <v>1.7337164750957852</v>
      </c>
      <c r="BP63">
        <v>44.366980033073318</v>
      </c>
      <c r="BQ63">
        <v>32.116056461593899</v>
      </c>
      <c r="BR63">
        <v>32.717426730513708</v>
      </c>
      <c r="BS63">
        <v>55.630423880478915</v>
      </c>
      <c r="BT63">
        <v>66.738731964092693</v>
      </c>
      <c r="BU63">
        <v>56.722741745430838</v>
      </c>
      <c r="BV63">
        <v>3750.5180273518436</v>
      </c>
      <c r="BW63">
        <v>4164.9399088271857</v>
      </c>
      <c r="BX63">
        <v>9251.968503937007</v>
      </c>
      <c r="BY63">
        <v>7484.2872149110963</v>
      </c>
      <c r="BZ63">
        <v>1069.2084542063822</v>
      </c>
      <c r="CA63">
        <v>16983.008702859508</v>
      </c>
      <c r="CB63">
        <v>1.1104972375690609</v>
      </c>
      <c r="CC63">
        <v>22.083943387018056</v>
      </c>
      <c r="CD63">
        <v>24.524158125915083</v>
      </c>
      <c r="CE63">
        <v>-431.90530460008222</v>
      </c>
      <c r="CF63">
        <v>2731.2992125984256</v>
      </c>
      <c r="CG63">
        <v>962.88334024036521</v>
      </c>
      <c r="CH63">
        <f t="shared" si="48"/>
        <v>474.64256112722887</v>
      </c>
      <c r="CI63">
        <f t="shared" si="49"/>
        <v>3160.2906133443848</v>
      </c>
      <c r="CJ63">
        <f t="shared" si="50"/>
        <v>3634.9331744716137</v>
      </c>
      <c r="CK63">
        <v>6649.8199854952327</v>
      </c>
      <c r="CL63">
        <v>39.155723828696928</v>
      </c>
      <c r="CM63">
        <v>2.7307853698730469</v>
      </c>
      <c r="CN63">
        <v>0.85508644580841064</v>
      </c>
      <c r="CP63">
        <v>1.6872552141454027</v>
      </c>
      <c r="CQ63">
        <v>6.5012211799621582</v>
      </c>
      <c r="CR63">
        <v>1.8304561376571655</v>
      </c>
      <c r="CS63">
        <v>0.37075304505689127</v>
      </c>
      <c r="CT63">
        <v>2.8598287105560303</v>
      </c>
      <c r="CU63">
        <v>2.8598287105560303</v>
      </c>
      <c r="CV63">
        <v>0.86805729706274282</v>
      </c>
      <c r="CW63">
        <v>2.1834516525268555</v>
      </c>
      <c r="CX63">
        <v>1.2038390636444092</v>
      </c>
      <c r="CY63">
        <v>0.27639541029930115</v>
      </c>
      <c r="CZ63">
        <v>1.7520973682403564</v>
      </c>
      <c r="DA63">
        <v>1.7520973682403564</v>
      </c>
      <c r="DB63">
        <v>0.73566274860504954</v>
      </c>
      <c r="DC63">
        <v>0.61594235897064209</v>
      </c>
      <c r="DD63">
        <v>0.29116687178611755</v>
      </c>
      <c r="DE63">
        <v>0.4371022015509653</v>
      </c>
      <c r="DF63">
        <v>1.1706315279006958</v>
      </c>
      <c r="DG63">
        <v>0.48751986026763916</v>
      </c>
      <c r="DH63">
        <v>0.75401235455022586</v>
      </c>
      <c r="DI63">
        <v>73.697217563883996</v>
      </c>
      <c r="DJ63">
        <v>28.935170594127772</v>
      </c>
      <c r="DL63">
        <v>102.63238815801176</v>
      </c>
      <c r="DM63">
        <v>0.29435749213112228</v>
      </c>
      <c r="DN63">
        <v>60.745750268681192</v>
      </c>
      <c r="DO63">
        <v>25.56801653709006</v>
      </c>
      <c r="DP63">
        <v>3.2569180899621966</v>
      </c>
      <c r="DQ63">
        <v>0.12731378461117329</v>
      </c>
      <c r="DR63">
        <v>89.697998680344625</v>
      </c>
      <c r="DS63">
        <v>8.2775052757983225</v>
      </c>
      <c r="DT63">
        <v>50.864133665819075</v>
      </c>
      <c r="DU63">
        <v>20.246600957125754</v>
      </c>
      <c r="DV63">
        <v>23.825401945870986</v>
      </c>
      <c r="DW63">
        <v>6.8072576988202821E-2</v>
      </c>
      <c r="DX63">
        <v>95.004209145804012</v>
      </c>
      <c r="DY63">
        <v>-0.9238849626905099</v>
      </c>
      <c r="DZ63">
        <v>0.48238276958721699</v>
      </c>
      <c r="EA63">
        <f t="shared" si="51"/>
        <v>-0.30512716048831012</v>
      </c>
      <c r="EB63">
        <v>-0.92510480680020024</v>
      </c>
      <c r="EC63">
        <v>-0.8983287820783743</v>
      </c>
      <c r="ED63">
        <v>-0.24051100407412232</v>
      </c>
      <c r="EE63">
        <v>-0.48376505272402781</v>
      </c>
      <c r="EF63">
        <v>0.39262229363063117</v>
      </c>
      <c r="EG63">
        <v>0.42090214416649019</v>
      </c>
      <c r="EH63">
        <v>0.39805260599044784</v>
      </c>
      <c r="EI63">
        <v>71.806979148161815</v>
      </c>
      <c r="EJ63">
        <v>67.722525766890172</v>
      </c>
      <c r="EK63">
        <v>53.538821198708497</v>
      </c>
      <c r="EL63">
        <v>28.193020851838195</v>
      </c>
      <c r="EM63">
        <v>28.50455630365445</v>
      </c>
      <c r="EN63">
        <v>21.311267299802552</v>
      </c>
      <c r="EO63">
        <v>23.101029211290136</v>
      </c>
      <c r="EP63">
        <v>12.126925244303694</v>
      </c>
      <c r="EQ63">
        <v>40.440558017510568</v>
      </c>
      <c r="ER63">
        <v>87.613425776390201</v>
      </c>
      <c r="ES63">
        <v>5.2126035619167386</v>
      </c>
      <c r="ET63">
        <v>128.05398379390076</v>
      </c>
      <c r="EU63">
        <v>0.52495172978600091</v>
      </c>
      <c r="EV63">
        <v>18.040070700549688</v>
      </c>
      <c r="EW63">
        <v>9.470166319715311</v>
      </c>
      <c r="EX63">
        <f t="shared" si="52"/>
        <v>4.0706297512042076</v>
      </c>
      <c r="EY63">
        <v>37.644721057391052</v>
      </c>
      <c r="EZ63">
        <v>13.441091292786366</v>
      </c>
      <c r="FA63">
        <f t="shared" si="53"/>
        <v>2.8007190961938049</v>
      </c>
      <c r="FB63">
        <v>51.08581235017742</v>
      </c>
      <c r="FC63">
        <v>73.68918947465913</v>
      </c>
      <c r="FD63">
        <v>26.310810525340866</v>
      </c>
      <c r="FE63">
        <f t="shared" si="54"/>
        <v>30.670176605434264</v>
      </c>
      <c r="FF63">
        <f t="shared" si="55"/>
        <v>27.763104454528939</v>
      </c>
      <c r="FG63">
        <f t="shared" si="56"/>
        <v>8.11967571282206</v>
      </c>
      <c r="FH63">
        <f t="shared" si="57"/>
        <v>-9.8816166028621133</v>
      </c>
      <c r="FI63">
        <f t="shared" si="58"/>
        <v>5.3214155799643059</v>
      </c>
      <c r="FJ63">
        <f t="shared" si="59"/>
        <v>5.3214155799643059</v>
      </c>
      <c r="FK63">
        <f t="shared" si="60"/>
        <v>9.8816166028621168</v>
      </c>
      <c r="FL63">
        <f t="shared" si="61"/>
        <v>16.267173521036916</v>
      </c>
      <c r="FM63">
        <f t="shared" si="62"/>
        <v>20.812782142270724</v>
      </c>
      <c r="FN63">
        <f t="shared" si="90"/>
        <v>39.590651265200691</v>
      </c>
      <c r="FO63">
        <v>38.35598511355613</v>
      </c>
      <c r="FP63">
        <v>29.952980748563824</v>
      </c>
      <c r="FQ63">
        <v>0.9678770998559918</v>
      </c>
      <c r="FR63">
        <v>0.60580965249355656</v>
      </c>
      <c r="FS63">
        <v>0.55756250242008554</v>
      </c>
      <c r="FT63">
        <v>1.7432535746495557</v>
      </c>
      <c r="FU63">
        <v>1.4328878608813114</v>
      </c>
      <c r="FV63">
        <v>1.3194265134615841</v>
      </c>
      <c r="FW63">
        <v>44.069265616350606</v>
      </c>
      <c r="FX63">
        <v>68.419133228530811</v>
      </c>
      <c r="FZ63">
        <v>58.446344214927699</v>
      </c>
      <c r="GB63">
        <f t="shared" si="87"/>
        <v>225.06671058823525</v>
      </c>
      <c r="GC63">
        <f t="shared" si="65"/>
        <v>136.7438860487805</v>
      </c>
      <c r="GD63">
        <f t="shared" si="66"/>
        <v>105.17943417624519</v>
      </c>
      <c r="GE63">
        <f t="shared" si="88"/>
        <v>1.213322646754758</v>
      </c>
      <c r="GF63">
        <f t="shared" si="68"/>
        <v>1.3386018128841162</v>
      </c>
      <c r="GG63">
        <f t="shared" si="69"/>
        <v>1.1445574632272519</v>
      </c>
      <c r="GI63">
        <f t="shared" si="71"/>
        <v>59.92135511191772</v>
      </c>
      <c r="GJ63">
        <f t="shared" si="72"/>
        <v>59.92135511191772</v>
      </c>
      <c r="GK63">
        <f t="shared" si="73"/>
        <v>61.970954166977535</v>
      </c>
      <c r="GL63">
        <f t="shared" si="74"/>
        <v>52.569941329974277</v>
      </c>
      <c r="GM63">
        <f t="shared" si="31"/>
        <v>47.430058670025723</v>
      </c>
      <c r="GN63">
        <f t="shared" si="75"/>
        <v>54.582870981219266</v>
      </c>
      <c r="GO63">
        <f t="shared" si="76"/>
        <v>35.114503816793892</v>
      </c>
      <c r="GP63">
        <f t="shared" si="77"/>
        <v>43.778661516386208</v>
      </c>
      <c r="GQ63">
        <f t="shared" si="78"/>
        <v>1.2999377053931698</v>
      </c>
      <c r="GS63">
        <f t="shared" si="79"/>
        <v>103.33188717364274</v>
      </c>
      <c r="GT63" s="23">
        <f t="shared" si="80"/>
        <v>169.8300870285951</v>
      </c>
      <c r="GU63">
        <v>32.299999999999997</v>
      </c>
      <c r="GV63">
        <v>40.5</v>
      </c>
      <c r="GW63">
        <v>1.89E-3</v>
      </c>
      <c r="GX63">
        <v>72.80189</v>
      </c>
      <c r="GY63">
        <v>5.4190000000000002E-2</v>
      </c>
      <c r="GZ63">
        <v>41</v>
      </c>
      <c r="HA63">
        <v>85.2</v>
      </c>
      <c r="HB63">
        <v>1.407</v>
      </c>
      <c r="HC63">
        <v>5.5000000000000007E-2</v>
      </c>
      <c r="HD63">
        <v>127.66199999999999</v>
      </c>
      <c r="HE63">
        <v>4.83</v>
      </c>
      <c r="HF63">
        <v>52.2</v>
      </c>
      <c r="HG63">
        <v>90.5</v>
      </c>
      <c r="HH63">
        <v>16.8</v>
      </c>
      <c r="HI63">
        <v>4.8000000000000001E-2</v>
      </c>
      <c r="HJ63">
        <v>159.548</v>
      </c>
      <c r="HK63">
        <v>36.200000000000003</v>
      </c>
      <c r="HL63">
        <v>40.200000000000003</v>
      </c>
      <c r="HM63">
        <v>89.3</v>
      </c>
      <c r="HN63">
        <v>90.29792524790237</v>
      </c>
      <c r="HO63">
        <v>12.9</v>
      </c>
      <c r="HP63">
        <v>185.8</v>
      </c>
      <c r="HQ63">
        <v>4.7999999999999972</v>
      </c>
      <c r="HR63">
        <v>45</v>
      </c>
      <c r="HS63">
        <v>49.8</v>
      </c>
      <c r="HT63">
        <v>58.138000000000019</v>
      </c>
      <c r="HU63">
        <v>31.290635091496238</v>
      </c>
      <c r="HV63">
        <v>0.88204367446899412</v>
      </c>
      <c r="HW63">
        <v>0.34631001055240634</v>
      </c>
      <c r="HX63">
        <v>0</v>
      </c>
      <c r="HY63">
        <v>1.2283536850214005</v>
      </c>
      <c r="HZ63">
        <v>3.5230117574214935E-3</v>
      </c>
      <c r="IA63">
        <v>0.75048701643943794</v>
      </c>
      <c r="IB63">
        <v>0.31588159438847135</v>
      </c>
      <c r="IC63">
        <v>4.0237789957523348E-2</v>
      </c>
      <c r="ID63">
        <v>1.572905790805817E-3</v>
      </c>
      <c r="IE63">
        <v>1.1081793065762386</v>
      </c>
      <c r="IF63">
        <v>0.10546071481704712</v>
      </c>
      <c r="IG63">
        <v>0.62840399122238155</v>
      </c>
      <c r="IH63">
        <v>0.25013784632086755</v>
      </c>
      <c r="II63">
        <v>0.29435235786437985</v>
      </c>
      <c r="IJ63">
        <v>8.4100673675537106E-4</v>
      </c>
      <c r="IK63">
        <v>1.1737352021443843</v>
      </c>
      <c r="IL63">
        <v>0.22297113394737245</v>
      </c>
      <c r="IM63">
        <v>0.11704908245801926</v>
      </c>
      <c r="IN63">
        <v>0.39033226598501203</v>
      </c>
      <c r="IO63">
        <v>1.0570559819921477</v>
      </c>
      <c r="IP63">
        <v>6.2890061974525444E-2</v>
      </c>
      <c r="IQ63">
        <v>1.4009549547543199</v>
      </c>
      <c r="IR63">
        <v>0.52751588249206549</v>
      </c>
      <c r="IS63">
        <v>0.19883251193045209</v>
      </c>
      <c r="IT63">
        <v>0.72634839442251764</v>
      </c>
      <c r="IU63">
        <v>72.625738081443174</v>
      </c>
      <c r="IV63">
        <v>0.27377692424616668</v>
      </c>
      <c r="IW63">
        <v>0.29277564817808122</v>
      </c>
      <c r="IX63">
        <v>20.898291353659133</v>
      </c>
      <c r="IY63">
        <f t="shared" si="81"/>
        <v>0.17260126973291934</v>
      </c>
      <c r="IZ63">
        <f t="shared" si="82"/>
        <v>12.3202583457216</v>
      </c>
      <c r="JA63">
        <f t="shared" si="83"/>
        <v>0.22721975260993554</v>
      </c>
      <c r="JB63">
        <f t="shared" si="84"/>
        <v>16.218919233543964</v>
      </c>
      <c r="JC63">
        <f t="shared" si="85"/>
        <v>-5.4618482877016206E-2</v>
      </c>
      <c r="JD63">
        <f t="shared" si="86"/>
        <v>16.328488999005682</v>
      </c>
      <c r="JE63">
        <f t="shared" si="44"/>
        <v>132.62382160787109</v>
      </c>
    </row>
    <row r="64" spans="1:265" x14ac:dyDescent="0.2">
      <c r="A64" s="6">
        <v>2016</v>
      </c>
      <c r="B64" s="3">
        <v>228</v>
      </c>
      <c r="C64">
        <v>2</v>
      </c>
      <c r="D64">
        <v>3382</v>
      </c>
      <c r="E64">
        <v>1976</v>
      </c>
      <c r="F64" t="s">
        <v>114</v>
      </c>
      <c r="G64">
        <v>0</v>
      </c>
      <c r="H64">
        <v>26</v>
      </c>
      <c r="AH64">
        <v>113.23345234885515</v>
      </c>
      <c r="AI64">
        <v>7113.5519434597791</v>
      </c>
    </row>
    <row r="65" spans="1:265" x14ac:dyDescent="0.2">
      <c r="A65" s="6">
        <v>2016</v>
      </c>
      <c r="B65">
        <v>229</v>
      </c>
      <c r="C65">
        <v>2</v>
      </c>
      <c r="D65">
        <v>1311</v>
      </c>
      <c r="E65">
        <v>2015</v>
      </c>
      <c r="F65" t="s">
        <v>118</v>
      </c>
      <c r="G65">
        <v>4</v>
      </c>
      <c r="H65">
        <v>32.5</v>
      </c>
      <c r="I65">
        <v>298.2</v>
      </c>
      <c r="J65">
        <v>2</v>
      </c>
      <c r="K65">
        <v>0</v>
      </c>
      <c r="L65">
        <v>14.1</v>
      </c>
      <c r="M65">
        <v>13.2</v>
      </c>
      <c r="N65" s="2">
        <v>10.9</v>
      </c>
      <c r="O65">
        <f t="shared" ref="O65:P80" si="92">L65-M65</f>
        <v>0.90000000000000036</v>
      </c>
      <c r="P65" s="2">
        <f t="shared" si="92"/>
        <v>2.2999999999999989</v>
      </c>
      <c r="Q65" s="2">
        <f>L65-N65</f>
        <v>3.1999999999999993</v>
      </c>
      <c r="R65" s="2"/>
      <c r="S65">
        <v>6.3449999999999998</v>
      </c>
      <c r="T65">
        <v>5.9120000000000008</v>
      </c>
      <c r="U65">
        <v>4.032</v>
      </c>
      <c r="V65">
        <v>5.03</v>
      </c>
      <c r="W65">
        <v>4.2219999999999995</v>
      </c>
      <c r="X65">
        <v>6.0020000000000007</v>
      </c>
      <c r="Y65">
        <v>18.399999999999999</v>
      </c>
      <c r="Z65">
        <v>41.4</v>
      </c>
      <c r="AA65">
        <v>766.8</v>
      </c>
      <c r="AB65">
        <v>-1</v>
      </c>
      <c r="AC65">
        <v>62</v>
      </c>
      <c r="AD65">
        <v>54.6</v>
      </c>
      <c r="AE65">
        <v>56.3</v>
      </c>
      <c r="AF65">
        <v>52.6</v>
      </c>
      <c r="AG65">
        <v>53.6</v>
      </c>
      <c r="AH65">
        <v>254.012825049501</v>
      </c>
      <c r="AI65">
        <v>15957.593695259753</v>
      </c>
      <c r="AJ65">
        <v>354.37106776581521</v>
      </c>
      <c r="AK65">
        <v>10</v>
      </c>
      <c r="AL65">
        <v>505.8</v>
      </c>
      <c r="AM65">
        <v>562</v>
      </c>
      <c r="AN65">
        <v>16888.770424776023</v>
      </c>
      <c r="AO65">
        <f>AN65/AN$65</f>
        <v>1</v>
      </c>
      <c r="AP65">
        <v>3417.3094661978803</v>
      </c>
      <c r="AQ65">
        <v>4035.6001764635112</v>
      </c>
      <c r="AR65">
        <v>0.66675133350266702</v>
      </c>
      <c r="AS65">
        <v>7453.5763939948938</v>
      </c>
      <c r="AT65">
        <v>17.632664338010379</v>
      </c>
      <c r="AU65">
        <v>4415.1869680257569</v>
      </c>
      <c r="AV65">
        <v>7682.7441104274922</v>
      </c>
      <c r="AW65">
        <v>257.26035257738533</v>
      </c>
      <c r="AX65">
        <v>15.939303133666996</v>
      </c>
      <c r="AY65">
        <v>12371.130734164301</v>
      </c>
      <c r="AZ65">
        <v>990.00782796887222</v>
      </c>
      <c r="BA65">
        <v>5250.5145153020003</v>
      </c>
      <c r="BB65">
        <v>8718.6637352757298</v>
      </c>
      <c r="BC65">
        <v>2537.4560115757158</v>
      </c>
      <c r="BD65">
        <v>14.662808094572474</v>
      </c>
      <c r="BE65">
        <v>16521.29707024802</v>
      </c>
      <c r="BF65">
        <v>351.25388144067193</v>
      </c>
      <c r="BG65">
        <v>377.28784873488354</v>
      </c>
      <c r="BH65">
        <f t="shared" ref="BH65:BH87" si="93">(BE65-AS65)/25</f>
        <v>362.70882705012502</v>
      </c>
      <c r="BI65">
        <v>71.276964416276897</v>
      </c>
      <c r="BJ65">
        <v>75.938867934203941</v>
      </c>
      <c r="BK65">
        <v>260.51028099742723</v>
      </c>
      <c r="BL65">
        <v>94.17451134983979</v>
      </c>
      <c r="BM65">
        <v>1.1809290953545231</v>
      </c>
      <c r="BN65">
        <v>1.7400722021660655</v>
      </c>
      <c r="BO65">
        <v>1.6605351170568563</v>
      </c>
      <c r="BP65">
        <v>45.847916296277532</v>
      </c>
      <c r="BQ65">
        <v>35.689437472620916</v>
      </c>
      <c r="BR65">
        <v>31.780280282940147</v>
      </c>
      <c r="BS65">
        <v>54.143138315652926</v>
      </c>
      <c r="BT65">
        <v>62.102198057051574</v>
      </c>
      <c r="BU65">
        <v>52.772271439731725</v>
      </c>
      <c r="BV65">
        <v>4437.9036126493302</v>
      </c>
      <c r="BW65">
        <v>4935.5361868618465</v>
      </c>
      <c r="BX65">
        <v>10641.994968200461</v>
      </c>
      <c r="BY65">
        <v>14622.312056083138</v>
      </c>
      <c r="BZ65">
        <v>1268.5551686892845</v>
      </c>
      <c r="CA65">
        <v>26080.841635367477</v>
      </c>
      <c r="CB65">
        <v>1.1121323529411764</v>
      </c>
      <c r="CC65">
        <v>17.015952455426962</v>
      </c>
      <c r="CD65">
        <v>18.923991241789178</v>
      </c>
      <c r="CE65">
        <v>-22.716644623573302</v>
      </c>
      <c r="CF65">
        <v>2747.2079235656456</v>
      </c>
      <c r="CG65">
        <v>1455.9361102527891</v>
      </c>
      <c r="CH65">
        <f t="shared" ref="CH65:CH87" si="94">BA65-BV65</f>
        <v>812.61090265267012</v>
      </c>
      <c r="CI65">
        <f t="shared" ref="CI65:CI87" si="95">BB65-BW65</f>
        <v>3783.1275484138832</v>
      </c>
      <c r="CJ65">
        <f t="shared" ref="CJ65:CJ87" si="96">CI65+CH65</f>
        <v>4595.7384510665534</v>
      </c>
      <c r="CK65">
        <v>13709.710901203176</v>
      </c>
      <c r="CL65">
        <v>52.566213517480328</v>
      </c>
      <c r="CM65">
        <v>2.8967335224151611</v>
      </c>
      <c r="CN65">
        <v>1.6018804311752319</v>
      </c>
      <c r="CO65">
        <v>7.5959520339999997</v>
      </c>
      <c r="CP65">
        <v>2.1960797855727159</v>
      </c>
      <c r="CQ65">
        <v>5.6998047828674316</v>
      </c>
      <c r="CR65">
        <v>2.7273197174072266</v>
      </c>
      <c r="CS65">
        <v>0.8801951111116868</v>
      </c>
      <c r="CT65">
        <v>3.2816627025604248</v>
      </c>
      <c r="CU65">
        <v>3.2816627025604248</v>
      </c>
      <c r="CV65">
        <v>1.5924566495729127</v>
      </c>
      <c r="CW65">
        <v>2.1656763553619385</v>
      </c>
      <c r="CX65">
        <v>2.3221926689147949</v>
      </c>
      <c r="CY65">
        <v>0.56203615665435791</v>
      </c>
      <c r="CZ65">
        <v>1.7015764713287354</v>
      </c>
      <c r="DA65">
        <v>1.7015764713287354</v>
      </c>
      <c r="DB65">
        <v>1.2974487303777751</v>
      </c>
      <c r="DC65">
        <v>0.98587417602539062</v>
      </c>
      <c r="DD65">
        <v>0.44260597229003906</v>
      </c>
      <c r="DE65">
        <v>0.6704012001095353</v>
      </c>
      <c r="DF65">
        <v>1.239374041557312</v>
      </c>
      <c r="DG65">
        <v>0.45303022861480713</v>
      </c>
      <c r="DH65">
        <v>0.96840893945121054</v>
      </c>
      <c r="DI65">
        <v>98.99034887202059</v>
      </c>
      <c r="DJ65">
        <v>64.645489507242118</v>
      </c>
      <c r="DK65">
        <v>5.0646111478917961E-2</v>
      </c>
      <c r="DL65">
        <v>163.68648449074163</v>
      </c>
      <c r="DM65">
        <v>1.0050274452848755</v>
      </c>
      <c r="DN65">
        <v>120.41626473936077</v>
      </c>
      <c r="DO65">
        <v>67.623138059203839</v>
      </c>
      <c r="DP65">
        <v>8.442417039007502</v>
      </c>
      <c r="DQ65">
        <v>0.52307416598559486</v>
      </c>
      <c r="DR65">
        <v>197.00489400355769</v>
      </c>
      <c r="DS65">
        <v>21.440365446554161</v>
      </c>
      <c r="DT65">
        <v>121.92706315465024</v>
      </c>
      <c r="DU65">
        <v>49.002042569360995</v>
      </c>
      <c r="DV65">
        <v>43.17675446328893</v>
      </c>
      <c r="DW65">
        <v>0.24949889257333047</v>
      </c>
      <c r="DX65">
        <v>214.35535907987349</v>
      </c>
      <c r="DY65">
        <v>2.3798863937725758</v>
      </c>
      <c r="DZ65">
        <v>1.5773150069377999</v>
      </c>
      <c r="EA65">
        <f t="shared" ref="EA65:EA87" si="97">(DX65-DL65)/25</f>
        <v>2.0267549835652745</v>
      </c>
      <c r="EB65">
        <v>1.53042256195287</v>
      </c>
      <c r="EC65">
        <v>0.13734531048086104</v>
      </c>
      <c r="ED65">
        <v>0.21268918228298009</v>
      </c>
      <c r="EE65">
        <v>-1.6928268627129859</v>
      </c>
      <c r="EF65">
        <v>0.65304840566648437</v>
      </c>
      <c r="EG65">
        <v>0.56157810745560932</v>
      </c>
      <c r="EH65">
        <v>0.40189635755605485</v>
      </c>
      <c r="EI65">
        <v>60.475578774874137</v>
      </c>
      <c r="EJ65">
        <v>61.123489011996924</v>
      </c>
      <c r="EK65">
        <v>56.880809361625317</v>
      </c>
      <c r="EL65">
        <v>39.493480300689434</v>
      </c>
      <c r="EM65">
        <v>34.325613280440962</v>
      </c>
      <c r="EN65">
        <v>22.86019009727756</v>
      </c>
      <c r="EO65">
        <v>43.752145674007622</v>
      </c>
      <c r="EP65">
        <v>21.844977927586598</v>
      </c>
      <c r="EQ65">
        <v>71.344061982412242</v>
      </c>
      <c r="ER65">
        <v>181.22513989859965</v>
      </c>
      <c r="ES65">
        <v>5.7469383808180181</v>
      </c>
      <c r="ET65">
        <v>252.56920188101191</v>
      </c>
      <c r="EU65">
        <v>0.49928929406916639</v>
      </c>
      <c r="EV65">
        <v>17.322834830281376</v>
      </c>
      <c r="EW65">
        <v>8.6491059736879574</v>
      </c>
      <c r="EX65">
        <f t="shared" ref="EX65:EX87" si="98">ES65/ET65*100</f>
        <v>2.2753915909056337</v>
      </c>
      <c r="EY65">
        <v>76.664119065353148</v>
      </c>
      <c r="EZ65">
        <v>45.778160131617241</v>
      </c>
      <c r="FA65">
        <f t="shared" ref="FA65:FA87" si="99">EY65/EZ65</f>
        <v>1.6746876424245838</v>
      </c>
      <c r="FB65">
        <v>122.44227919697038</v>
      </c>
      <c r="FC65">
        <v>62.612456716870781</v>
      </c>
      <c r="FD65">
        <v>37.387543283129233</v>
      </c>
      <c r="FE65">
        <f t="shared" ref="FE65:FE87" si="100">(DT65+DU65)-EQ65</f>
        <v>99.585043741598994</v>
      </c>
      <c r="FF65">
        <f t="shared" ref="FF65:FF87" si="101">DT65-EO65</f>
        <v>78.17491748064262</v>
      </c>
      <c r="FG65">
        <f t="shared" ref="FG65:FG87" si="102">DU65-EP65</f>
        <v>27.157064641774397</v>
      </c>
      <c r="FH65">
        <f t="shared" ref="FH65:FH87" si="103">FF65-EY65</f>
        <v>1.5107984152894716</v>
      </c>
      <c r="FI65">
        <f t="shared" ref="FI65:FI87" si="104">EZ65-FG65</f>
        <v>18.621095489842844</v>
      </c>
      <c r="FJ65">
        <f t="shared" ref="FJ65:FJ87" si="105">DO65-DU65</f>
        <v>18.621095489842844</v>
      </c>
      <c r="FK65">
        <f t="shared" ref="FK65:FK87" si="106">DN65-DT65</f>
        <v>-1.5107984152894716</v>
      </c>
      <c r="FL65">
        <f t="shared" ref="FL65:FL87" si="107">(DN65-DT65)/DN65*100</f>
        <v>-1.2546464703581137</v>
      </c>
      <c r="FM65">
        <f t="shared" ref="FM65:FM87" si="108">(DO65-DU65)/DO65*100</f>
        <v>27.536574054786005</v>
      </c>
      <c r="FN65">
        <f t="shared" ref="FN65:FN87" si="109">(EZ65-FG65)/EZ65*100</f>
        <v>40.676810593315999</v>
      </c>
      <c r="FO65">
        <v>55.564307877454212</v>
      </c>
      <c r="FP65">
        <v>21.99963711475446</v>
      </c>
      <c r="FQ65">
        <v>1.3581387449698752</v>
      </c>
      <c r="FR65">
        <v>1.1879008094810088</v>
      </c>
      <c r="FS65">
        <v>1.0771783605607552</v>
      </c>
      <c r="FT65">
        <v>1.6169774949034585</v>
      </c>
      <c r="FU65">
        <v>1.3405636538530969</v>
      </c>
      <c r="FV65">
        <v>1.2044882982075058</v>
      </c>
      <c r="FW65">
        <v>56.065338153252853</v>
      </c>
      <c r="FX65">
        <v>71.752667605125026</v>
      </c>
      <c r="FY65">
        <v>26.180471910373878</v>
      </c>
      <c r="FZ65">
        <v>57.894279853534428</v>
      </c>
      <c r="GA65">
        <v>54.049979383973778</v>
      </c>
      <c r="GB65">
        <f t="shared" ref="GB65:GB87" si="110">S65/(AP65/10)*10000</f>
        <v>185.67238533007333</v>
      </c>
      <c r="GC65">
        <f t="shared" ref="GC65:GC87" si="111">U65/(AU65/10)*10000</f>
        <v>91.321161010830352</v>
      </c>
      <c r="GD65">
        <f t="shared" ref="GD65:GD87" si="112">V65/(BA65/10)*10000</f>
        <v>95.800135117056882</v>
      </c>
      <c r="GE65">
        <f t="shared" ref="GE65:GE87" si="113">(DI65/10)/S65</f>
        <v>1.560131581907338</v>
      </c>
      <c r="GF65">
        <f t="shared" ref="GF65:GF87" si="114">(DN65/10)/U65</f>
        <v>2.9865145024643049</v>
      </c>
      <c r="GG65">
        <f t="shared" ref="GG65:GG87" si="115">(DT65/10)/V65</f>
        <v>2.4239972794165059</v>
      </c>
      <c r="GH65">
        <f t="shared" ref="GH65:GH87" si="116">AN65/220</f>
        <v>76.767138294436464</v>
      </c>
      <c r="GI65">
        <f t="shared" ref="GI65:GI87" si="117">AM65/AA65*100</f>
        <v>73.291601460615553</v>
      </c>
      <c r="GJ65">
        <f t="shared" ref="GJ65:GJ87" si="118">AL65/AA65*100</f>
        <v>65.962441314553999</v>
      </c>
      <c r="GK65">
        <f t="shared" ref="GK65:GK87" si="119">EY65/DN65*100</f>
        <v>63.665916918525497</v>
      </c>
      <c r="GL65">
        <f t="shared" ref="GL65:GL87" si="120">EZ65/DO65*100</f>
        <v>67.696000874047897</v>
      </c>
      <c r="GM65">
        <f t="shared" si="31"/>
        <v>32.30399912595211</v>
      </c>
      <c r="GN65">
        <f t="shared" ref="GN65:GN87" si="121">(DT65-EO65)/DT65*100</f>
        <v>64.116132594358362</v>
      </c>
      <c r="GO65">
        <f t="shared" ref="GO65:GO87" si="122">(L65-N65)/L65*100</f>
        <v>22.695035460992905</v>
      </c>
      <c r="GP65">
        <f t="shared" ref="GP65:GP87" si="123">FO65/ER65*100</f>
        <v>30.660375215350332</v>
      </c>
      <c r="GQ65">
        <f t="shared" ref="GQ65:GQ87" si="124">AN65/CK65</f>
        <v>1.2318837754116208</v>
      </c>
      <c r="GR65">
        <v>48.437524322417374</v>
      </c>
      <c r="GS65">
        <f t="shared" ref="GS65:GS87" si="125">DR65/CV65</f>
        <v>123.71130734164301</v>
      </c>
      <c r="GT65" s="23">
        <f t="shared" ref="GT65:GT87" si="126">ET65/DH65</f>
        <v>260.80841635367472</v>
      </c>
      <c r="GU65">
        <v>40.9</v>
      </c>
      <c r="GV65">
        <v>48.3</v>
      </c>
      <c r="GW65">
        <v>7.9799999999999992E-3</v>
      </c>
      <c r="GX65">
        <v>89.207979999999992</v>
      </c>
      <c r="GY65">
        <v>0.21444000000000002</v>
      </c>
      <c r="GZ65">
        <v>55.4</v>
      </c>
      <c r="HA65">
        <v>96.4</v>
      </c>
      <c r="HB65">
        <v>3.2280000000000002</v>
      </c>
      <c r="HC65">
        <v>0.2</v>
      </c>
      <c r="HD65">
        <v>155.22800000000001</v>
      </c>
      <c r="HE65">
        <v>12.040000000000001</v>
      </c>
      <c r="HF65">
        <v>59.8</v>
      </c>
      <c r="HG65">
        <v>99.3</v>
      </c>
      <c r="HH65">
        <v>28.9</v>
      </c>
      <c r="HI65">
        <v>0.16699999999999998</v>
      </c>
      <c r="HJ65">
        <v>188.167</v>
      </c>
      <c r="HK65">
        <v>54.4</v>
      </c>
      <c r="HL65">
        <v>60.5</v>
      </c>
      <c r="HM65">
        <v>130.44999999999999</v>
      </c>
      <c r="HN65">
        <v>179.24088607594936</v>
      </c>
      <c r="HO65">
        <v>15.55</v>
      </c>
      <c r="HP65">
        <v>319.7</v>
      </c>
      <c r="HQ65">
        <v>1</v>
      </c>
      <c r="HR65">
        <v>35.900000000000006</v>
      </c>
      <c r="HS65">
        <v>36.900000000000006</v>
      </c>
      <c r="HT65">
        <v>164.47199999999998</v>
      </c>
      <c r="HU65">
        <v>51.445730372223949</v>
      </c>
      <c r="HV65">
        <v>1.1847640106678008</v>
      </c>
      <c r="HW65">
        <v>0.77370824825763695</v>
      </c>
      <c r="HX65">
        <v>6.0615697231319995E-4</v>
      </c>
      <c r="HY65">
        <v>1.9590784158977512</v>
      </c>
      <c r="HZ65">
        <v>1.2222661376380922E-2</v>
      </c>
      <c r="IA65">
        <v>1.5109351234436035</v>
      </c>
      <c r="IB65">
        <v>0.84850808711166614</v>
      </c>
      <c r="IC65">
        <v>0.10593207203865052</v>
      </c>
      <c r="ID65">
        <v>6.5633254051208501E-3</v>
      </c>
      <c r="IE65">
        <v>2.4719386079990406</v>
      </c>
      <c r="IF65">
        <v>0.26074743318557742</v>
      </c>
      <c r="IG65">
        <v>1.3886712160110475</v>
      </c>
      <c r="IH65">
        <v>0.55810190355777745</v>
      </c>
      <c r="II65">
        <v>0.49175560021400444</v>
      </c>
      <c r="IJ65">
        <v>2.8416327071189877E-3</v>
      </c>
      <c r="IK65">
        <v>2.4413703524899479</v>
      </c>
      <c r="IL65">
        <v>0.53631555175781243</v>
      </c>
      <c r="IM65">
        <v>0.26777661323547364</v>
      </c>
      <c r="IN65">
        <v>0.87453836554288866</v>
      </c>
      <c r="IO65">
        <v>2.2214650138826308</v>
      </c>
      <c r="IP65">
        <v>7.0446200549602517E-2</v>
      </c>
      <c r="IQ65">
        <v>3.09600337942552</v>
      </c>
      <c r="IR65">
        <v>0.97461957168579105</v>
      </c>
      <c r="IS65">
        <v>0.58073147387619251</v>
      </c>
      <c r="IT65">
        <v>1.5553510455619839</v>
      </c>
      <c r="IU65">
        <v>62.662353586783922</v>
      </c>
      <c r="IV65">
        <v>0.92676294558887151</v>
      </c>
      <c r="IW65">
        <v>0.62406477142647931</v>
      </c>
      <c r="IX65">
        <v>20.157108857622692</v>
      </c>
      <c r="IY65">
        <f t="shared" ref="IY65:IY87" si="127">IQ65-HY65</f>
        <v>1.1369249635277687</v>
      </c>
      <c r="IZ65">
        <f t="shared" ref="IZ65:IZ87" si="128">IY65/IQ65*100</f>
        <v>36.722342458771195</v>
      </c>
      <c r="JA65">
        <f t="shared" ref="JA65:JA87" si="129">IQ65-IK65</f>
        <v>0.65463302693557202</v>
      </c>
      <c r="JB65">
        <f t="shared" ref="JB65:JB87" si="130">JA65/IQ65*100</f>
        <v>21.144454534059413</v>
      </c>
      <c r="JC65">
        <f t="shared" ref="JC65:JC87" si="131">IK65-HY65</f>
        <v>0.48229193659219671</v>
      </c>
      <c r="JD65">
        <f t="shared" ref="JD65:JD87" si="132">IY65/IO65*100</f>
        <v>51.179062304504839</v>
      </c>
      <c r="JE65">
        <f t="shared" si="44"/>
        <v>103.26216118643968</v>
      </c>
    </row>
    <row r="66" spans="1:265" x14ac:dyDescent="0.2">
      <c r="A66" s="6">
        <v>2016</v>
      </c>
      <c r="B66">
        <v>230</v>
      </c>
      <c r="C66">
        <v>2</v>
      </c>
      <c r="D66">
        <v>3335</v>
      </c>
      <c r="E66">
        <v>1995</v>
      </c>
      <c r="F66" t="s">
        <v>118</v>
      </c>
      <c r="G66">
        <v>4</v>
      </c>
      <c r="H66">
        <v>29.5</v>
      </c>
      <c r="I66">
        <v>281.60000000000002</v>
      </c>
      <c r="J66">
        <v>0</v>
      </c>
      <c r="K66">
        <v>0</v>
      </c>
      <c r="L66">
        <v>13</v>
      </c>
      <c r="M66">
        <v>12.1</v>
      </c>
      <c r="N66" s="2">
        <v>8.6999999999999993</v>
      </c>
      <c r="O66">
        <f t="shared" si="92"/>
        <v>0.90000000000000036</v>
      </c>
      <c r="P66" s="2">
        <f t="shared" si="92"/>
        <v>3.4000000000000004</v>
      </c>
      <c r="Q66" s="2">
        <f>L66-N66</f>
        <v>4.3000000000000007</v>
      </c>
      <c r="R66" s="2"/>
      <c r="S66">
        <v>5.7479999999999993</v>
      </c>
      <c r="T66">
        <v>4.5220000000000002</v>
      </c>
      <c r="U66">
        <v>3.9980000000000002</v>
      </c>
      <c r="V66">
        <v>5.0900000000000007</v>
      </c>
      <c r="W66">
        <v>4.5679999999999996</v>
      </c>
      <c r="X66">
        <v>5.548</v>
      </c>
      <c r="Y66">
        <v>15.6</v>
      </c>
      <c r="Z66">
        <v>46.8</v>
      </c>
      <c r="AA66">
        <v>730.4</v>
      </c>
      <c r="AB66">
        <v>-2</v>
      </c>
      <c r="AC66">
        <v>61</v>
      </c>
      <c r="AD66">
        <v>59.1</v>
      </c>
      <c r="AE66">
        <v>58</v>
      </c>
      <c r="AF66">
        <v>58.2</v>
      </c>
      <c r="AG66">
        <v>37.5</v>
      </c>
      <c r="AH66">
        <v>211.19097063172003</v>
      </c>
      <c r="AI66">
        <v>13267.439157025916</v>
      </c>
      <c r="AJ66">
        <v>300.25802852743112</v>
      </c>
      <c r="AK66">
        <v>0</v>
      </c>
      <c r="AL66">
        <v>418.2</v>
      </c>
      <c r="AM66">
        <v>418.2</v>
      </c>
      <c r="AN66">
        <v>12316.391845854447</v>
      </c>
      <c r="AO66">
        <f>AN66/AN$66</f>
        <v>1</v>
      </c>
      <c r="AP66">
        <v>3030.4600082884376</v>
      </c>
      <c r="AQ66">
        <v>3721.1631440806741</v>
      </c>
      <c r="AR66">
        <v>1.3114725790855091</v>
      </c>
      <c r="AS66">
        <v>6752.9346249481978</v>
      </c>
      <c r="AT66">
        <v>28.864327066772155</v>
      </c>
      <c r="AU66">
        <v>3930.4297489129649</v>
      </c>
      <c r="AV66">
        <v>6578.1251027832041</v>
      </c>
      <c r="AW66">
        <v>116.92617370197146</v>
      </c>
      <c r="AX66">
        <v>18.74765654293213</v>
      </c>
      <c r="AY66">
        <v>10644.228681941073</v>
      </c>
      <c r="AZ66">
        <v>1364.3926281660611</v>
      </c>
      <c r="BA66">
        <v>4995.7706260041214</v>
      </c>
      <c r="BB66">
        <v>6890.4734060369346</v>
      </c>
      <c r="BC66">
        <v>3092.5523278588016</v>
      </c>
      <c r="BD66">
        <v>109.63729569852795</v>
      </c>
      <c r="BE66">
        <v>15088.433655598385</v>
      </c>
      <c r="BF66">
        <v>353.75400518117044</v>
      </c>
      <c r="BG66">
        <v>317.44321240409369</v>
      </c>
      <c r="BH66">
        <f t="shared" si="93"/>
        <v>333.41996122600744</v>
      </c>
      <c r="BI66">
        <v>81.815430965866113</v>
      </c>
      <c r="BJ66">
        <v>76.095776935082611</v>
      </c>
      <c r="BK66">
        <v>259.7238144275027</v>
      </c>
      <c r="BL66">
        <v>22.310593089552185</v>
      </c>
      <c r="BM66">
        <v>1.2279202279202279</v>
      </c>
      <c r="BN66">
        <v>1.6736401673640164</v>
      </c>
      <c r="BO66">
        <v>1.3792613636363638</v>
      </c>
      <c r="BP66">
        <v>44.876193486201331</v>
      </c>
      <c r="BQ66">
        <v>36.925453843182702</v>
      </c>
      <c r="BR66">
        <v>33.109935332157555</v>
      </c>
      <c r="BS66">
        <v>55.104385733768588</v>
      </c>
      <c r="BT66">
        <v>61.799922750096556</v>
      </c>
      <c r="BU66">
        <v>45.667254556143448</v>
      </c>
      <c r="BV66">
        <v>4025.3272913793453</v>
      </c>
      <c r="BW66">
        <v>5528.4558368944181</v>
      </c>
      <c r="BX66">
        <v>11146.080316319392</v>
      </c>
      <c r="BY66">
        <v>10663.542723683506</v>
      </c>
      <c r="BZ66">
        <v>1592.2971880456273</v>
      </c>
      <c r="CA66">
        <v>23718.858913127664</v>
      </c>
      <c r="CB66">
        <v>1.3734177215189876</v>
      </c>
      <c r="CC66">
        <v>16.970998925886143</v>
      </c>
      <c r="CD66">
        <v>23.30827067669173</v>
      </c>
      <c r="CE66">
        <v>-94.897542466380401</v>
      </c>
      <c r="CF66">
        <v>1049.669265888786</v>
      </c>
      <c r="CG66">
        <v>-637.52546462322425</v>
      </c>
      <c r="CH66">
        <f t="shared" si="94"/>
        <v>970.44333462477607</v>
      </c>
      <c r="CI66">
        <f t="shared" si="95"/>
        <v>1362.0175691425165</v>
      </c>
      <c r="CJ66">
        <f t="shared" si="96"/>
        <v>2332.4609037672926</v>
      </c>
      <c r="CK66">
        <v>13074.630231186591</v>
      </c>
      <c r="CL66">
        <v>55.12335259918504</v>
      </c>
      <c r="CM66">
        <v>2.7153644561767578</v>
      </c>
      <c r="CN66">
        <v>1.56645667552948</v>
      </c>
      <c r="CO66">
        <v>7.887785912</v>
      </c>
      <c r="CP66">
        <v>2.0832704055967652</v>
      </c>
      <c r="CQ66">
        <v>4.9313135147094727</v>
      </c>
      <c r="CR66">
        <v>2.607602596282959</v>
      </c>
      <c r="CS66">
        <v>0.9431228587944025</v>
      </c>
      <c r="CT66">
        <v>3.5498652458190918</v>
      </c>
      <c r="CU66">
        <v>3.5498652458190918</v>
      </c>
      <c r="CV66">
        <v>1.5909657046077954</v>
      </c>
      <c r="CW66">
        <v>2.3708393573760986</v>
      </c>
      <c r="CX66">
        <v>2.4299681186676025</v>
      </c>
      <c r="CY66">
        <v>0.66978216171264648</v>
      </c>
      <c r="CZ66">
        <v>1.7071338891983032</v>
      </c>
      <c r="DA66">
        <v>1.7071338891983032</v>
      </c>
      <c r="DB66">
        <v>1.4727337811008612</v>
      </c>
      <c r="DC66">
        <v>0.88444703817367554</v>
      </c>
      <c r="DD66">
        <v>0.88362210988998413</v>
      </c>
      <c r="DE66">
        <v>0.84479058231626214</v>
      </c>
      <c r="DF66">
        <v>1.4080545902252197</v>
      </c>
      <c r="DG66">
        <v>0.60971599817276001</v>
      </c>
      <c r="DH66">
        <v>1.0300223147577645</v>
      </c>
      <c r="DI66">
        <v>82.28803392371546</v>
      </c>
      <c r="DJ66">
        <v>58.290408477794401</v>
      </c>
      <c r="DK66">
        <v>0.10344614933284985</v>
      </c>
      <c r="DL66">
        <v>140.6818885508427</v>
      </c>
      <c r="DM66">
        <v>1.4233904615736797</v>
      </c>
      <c r="DN66">
        <v>102.48998817773226</v>
      </c>
      <c r="DO66">
        <v>62.039801524441181</v>
      </c>
      <c r="DP66">
        <v>4.1507216035123484</v>
      </c>
      <c r="DQ66">
        <v>0.66551654402307681</v>
      </c>
      <c r="DR66">
        <v>169.34602784970886</v>
      </c>
      <c r="DS66">
        <v>32.347557417699107</v>
      </c>
      <c r="DT66">
        <v>121.39563349366105</v>
      </c>
      <c r="DU66">
        <v>46.151161731189205</v>
      </c>
      <c r="DV66">
        <v>52.79400883006862</v>
      </c>
      <c r="DW66">
        <v>1.871655430070124</v>
      </c>
      <c r="DX66">
        <v>222.21245948498898</v>
      </c>
      <c r="DY66">
        <v>2.6058308453514694</v>
      </c>
      <c r="DZ66">
        <v>3.7761736882342944</v>
      </c>
      <c r="EA66">
        <f t="shared" si="97"/>
        <v>3.2612228373658514</v>
      </c>
      <c r="EB66">
        <v>1.8365412958197089</v>
      </c>
      <c r="EC66">
        <v>1.3504032368520567</v>
      </c>
      <c r="ED66">
        <v>0.34085391333152548</v>
      </c>
      <c r="EE66">
        <v>-1.1349028423751411</v>
      </c>
      <c r="EF66">
        <v>0.70837041181263505</v>
      </c>
      <c r="EG66">
        <v>0.60532548229838135</v>
      </c>
      <c r="EH66">
        <v>0.38017151361213575</v>
      </c>
      <c r="EI66">
        <v>58.49227272349021</v>
      </c>
      <c r="EJ66">
        <v>60.521046450933014</v>
      </c>
      <c r="EK66">
        <v>54.630435113770758</v>
      </c>
      <c r="EL66">
        <v>41.434195316995719</v>
      </c>
      <c r="EM66">
        <v>36.634931632113762</v>
      </c>
      <c r="EN66">
        <v>20.7689352064918</v>
      </c>
      <c r="EO66">
        <v>35.601888005401257</v>
      </c>
      <c r="EP66">
        <v>48.85065811030244</v>
      </c>
      <c r="EQ66">
        <v>94.161036809672879</v>
      </c>
      <c r="ER66">
        <v>150.14850280145302</v>
      </c>
      <c r="ES66">
        <v>9.7084906939691855</v>
      </c>
      <c r="ET66">
        <v>244.30953961112593</v>
      </c>
      <c r="EU66">
        <v>1.3721367277738523</v>
      </c>
      <c r="EV66">
        <v>14.572451023431071</v>
      </c>
      <c r="EW66">
        <v>19.995395262935432</v>
      </c>
      <c r="EX66">
        <f t="shared" si="98"/>
        <v>3.9738483848901081</v>
      </c>
      <c r="EY66">
        <v>66.888100172331008</v>
      </c>
      <c r="EZ66">
        <v>13.189143414138741</v>
      </c>
      <c r="FA66">
        <f t="shared" si="99"/>
        <v>5.071451425770916</v>
      </c>
      <c r="FB66">
        <v>80.077243586469748</v>
      </c>
      <c r="FC66">
        <v>83.529473763795679</v>
      </c>
      <c r="FD66">
        <v>16.470526236204318</v>
      </c>
      <c r="FE66">
        <f t="shared" si="100"/>
        <v>73.385758415177378</v>
      </c>
      <c r="FF66">
        <f t="shared" si="101"/>
        <v>85.793745488259788</v>
      </c>
      <c r="FG66">
        <f t="shared" si="102"/>
        <v>-2.6994963791132349</v>
      </c>
      <c r="FH66">
        <f t="shared" si="103"/>
        <v>18.90564531592878</v>
      </c>
      <c r="FI66">
        <f t="shared" si="104"/>
        <v>15.888639793251976</v>
      </c>
      <c r="FJ66">
        <f t="shared" si="105"/>
        <v>15.888639793251976</v>
      </c>
      <c r="FK66">
        <f t="shared" si="106"/>
        <v>-18.905645315928794</v>
      </c>
      <c r="FL66">
        <f t="shared" si="107"/>
        <v>-18.446333785446154</v>
      </c>
      <c r="FM66">
        <f t="shared" si="108"/>
        <v>25.610397523584101</v>
      </c>
      <c r="FN66">
        <f t="shared" si="109"/>
        <v>120.46756407409582</v>
      </c>
      <c r="FO66">
        <v>74.963511761417067</v>
      </c>
      <c r="FP66">
        <v>30.683825069106391</v>
      </c>
      <c r="FQ66">
        <v>1.2421640876697606</v>
      </c>
      <c r="FR66">
        <v>1.1225718657151404</v>
      </c>
      <c r="FS66">
        <v>1.1823435047861337</v>
      </c>
      <c r="FT66">
        <v>1.6771297981290694</v>
      </c>
      <c r="FU66">
        <v>1.4172506484422378</v>
      </c>
      <c r="FV66">
        <v>1.245605676471538</v>
      </c>
      <c r="FW66">
        <v>44.958076451905363</v>
      </c>
      <c r="FX66">
        <v>61.458305328743378</v>
      </c>
      <c r="FY66">
        <v>12.800905212993891</v>
      </c>
      <c r="FZ66">
        <v>43.647672295797186</v>
      </c>
      <c r="GA66">
        <v>51.467471931096163</v>
      </c>
      <c r="GB66">
        <f t="shared" si="110"/>
        <v>189.67417435897434</v>
      </c>
      <c r="GC66">
        <f t="shared" si="111"/>
        <v>101.71915682008368</v>
      </c>
      <c r="GD66">
        <f t="shared" si="112"/>
        <v>101.88618295454546</v>
      </c>
      <c r="GE66">
        <f t="shared" si="113"/>
        <v>1.4315941879560798</v>
      </c>
      <c r="GF66">
        <f t="shared" si="114"/>
        <v>2.5635314701783956</v>
      </c>
      <c r="GG66">
        <f t="shared" si="115"/>
        <v>2.3849829762998236</v>
      </c>
      <c r="GH66">
        <f t="shared" si="116"/>
        <v>55.983599299338394</v>
      </c>
      <c r="GI66">
        <f t="shared" si="117"/>
        <v>57.256297918948519</v>
      </c>
      <c r="GJ66">
        <f t="shared" si="118"/>
        <v>57.256297918948519</v>
      </c>
      <c r="GK66">
        <f t="shared" si="119"/>
        <v>65.263057749931136</v>
      </c>
      <c r="GL66">
        <f t="shared" si="120"/>
        <v>21.259164423572098</v>
      </c>
      <c r="GM66">
        <f t="shared" si="31"/>
        <v>78.740835576427898</v>
      </c>
      <c r="GN66">
        <f t="shared" si="121"/>
        <v>70.672843016828693</v>
      </c>
      <c r="GO66">
        <f t="shared" si="122"/>
        <v>33.07692307692308</v>
      </c>
      <c r="GP66">
        <f t="shared" si="123"/>
        <v>49.926246591046016</v>
      </c>
      <c r="GQ66">
        <f t="shared" si="124"/>
        <v>0.94200689641504831</v>
      </c>
      <c r="GR66" s="10">
        <v>24.871836001837316</v>
      </c>
      <c r="GS66">
        <f t="shared" si="125"/>
        <v>106.44228681941074</v>
      </c>
      <c r="GT66" s="23">
        <f t="shared" si="126"/>
        <v>237.18858913127664</v>
      </c>
      <c r="GU66">
        <v>35.1</v>
      </c>
      <c r="GV66">
        <v>43.1</v>
      </c>
      <c r="GW66">
        <v>1.519E-2</v>
      </c>
      <c r="GX66">
        <v>78.215189999999993</v>
      </c>
      <c r="GY66">
        <v>0.36775000000000002</v>
      </c>
      <c r="GZ66">
        <v>47.8</v>
      </c>
      <c r="HA66">
        <v>80</v>
      </c>
      <c r="HB66">
        <v>1.4220000000000002</v>
      </c>
      <c r="HC66">
        <v>0.22799999999999998</v>
      </c>
      <c r="HD66">
        <v>129.44999999999999</v>
      </c>
      <c r="HE66">
        <v>17.91</v>
      </c>
      <c r="HF66">
        <v>70.400000000000006</v>
      </c>
      <c r="HG66">
        <v>97.1</v>
      </c>
      <c r="HH66">
        <v>43.58</v>
      </c>
      <c r="HI66">
        <v>1.5449999999999999</v>
      </c>
      <c r="HJ66">
        <v>212.625</v>
      </c>
      <c r="HK66">
        <v>47.4</v>
      </c>
      <c r="HL66">
        <v>65.099999999999994</v>
      </c>
      <c r="HM66">
        <v>131.25</v>
      </c>
      <c r="HN66">
        <v>125.56790753017169</v>
      </c>
      <c r="HO66">
        <v>18.75</v>
      </c>
      <c r="HP66">
        <v>279.3</v>
      </c>
      <c r="HQ66">
        <v>0.39999999999999858</v>
      </c>
      <c r="HR66">
        <v>14.900000000000006</v>
      </c>
      <c r="HS66">
        <v>15.299999999999997</v>
      </c>
      <c r="HT66">
        <v>149.85000000000002</v>
      </c>
      <c r="HU66">
        <v>53.651987110633733</v>
      </c>
      <c r="HV66">
        <v>0.95309292411804203</v>
      </c>
      <c r="HW66">
        <v>0.67514282715320595</v>
      </c>
      <c r="HX66">
        <v>1.1981546800328001E-3</v>
      </c>
      <c r="HY66">
        <v>1.6294339059512803</v>
      </c>
      <c r="HZ66">
        <v>1.8134905450344088E-2</v>
      </c>
      <c r="IA66">
        <v>1.2464340410232544</v>
      </c>
      <c r="IB66">
        <v>0.75449828703552202</v>
      </c>
      <c r="IC66">
        <v>5.0479083795547497E-2</v>
      </c>
      <c r="ID66">
        <v>8.0936927604675288E-3</v>
      </c>
      <c r="IE66">
        <v>2.0595051046147912</v>
      </c>
      <c r="IF66">
        <v>0.4246173289060593</v>
      </c>
      <c r="IG66">
        <v>1.7106975555419923</v>
      </c>
      <c r="IH66">
        <v>0.65035847902297972</v>
      </c>
      <c r="II66">
        <v>0.74396894891262044</v>
      </c>
      <c r="IJ66">
        <v>2.6375218588113782E-2</v>
      </c>
      <c r="IK66">
        <v>3.1314002020657061</v>
      </c>
      <c r="IL66">
        <v>0.41922789609432221</v>
      </c>
      <c r="IM66">
        <v>0.57523799353837968</v>
      </c>
      <c r="IN66">
        <v>1.1087876392900942</v>
      </c>
      <c r="IO66">
        <v>1.7680646858283418</v>
      </c>
      <c r="IP66">
        <v>0.1143217496573925</v>
      </c>
      <c r="IQ66">
        <v>2.8768523251184366</v>
      </c>
      <c r="IR66">
        <v>0.82720614492893219</v>
      </c>
      <c r="IS66">
        <v>0.17926029349714234</v>
      </c>
      <c r="IT66">
        <v>1.0064664384260744</v>
      </c>
      <c r="IU66">
        <v>82.189143457433929</v>
      </c>
      <c r="IV66">
        <v>0.21810702235871568</v>
      </c>
      <c r="IW66">
        <v>0.81734722050364539</v>
      </c>
      <c r="IX66">
        <v>28.411163595962343</v>
      </c>
      <c r="IY66">
        <f t="shared" si="127"/>
        <v>1.2474184191671562</v>
      </c>
      <c r="IZ66">
        <f t="shared" si="128"/>
        <v>43.360530127864713</v>
      </c>
      <c r="JA66">
        <f t="shared" si="129"/>
        <v>-0.25454787694726955</v>
      </c>
      <c r="JB66">
        <f t="shared" si="130"/>
        <v>-8.8481384576036639</v>
      </c>
      <c r="JC66">
        <f t="shared" si="131"/>
        <v>1.5019662961144258</v>
      </c>
      <c r="JD66">
        <f t="shared" si="132"/>
        <v>70.552759136339986</v>
      </c>
      <c r="JE66">
        <f t="shared" si="44"/>
        <v>97.085275306406828</v>
      </c>
    </row>
    <row r="67" spans="1:265" x14ac:dyDescent="0.2">
      <c r="A67" s="6">
        <v>2016</v>
      </c>
      <c r="B67">
        <v>231</v>
      </c>
      <c r="C67">
        <v>2</v>
      </c>
      <c r="D67">
        <v>3382</v>
      </c>
      <c r="E67">
        <v>1976</v>
      </c>
      <c r="F67" t="s">
        <v>118</v>
      </c>
      <c r="G67">
        <v>4</v>
      </c>
      <c r="H67">
        <v>33.5</v>
      </c>
      <c r="I67">
        <v>273.39999999999998</v>
      </c>
      <c r="J67">
        <v>0</v>
      </c>
      <c r="K67">
        <v>0</v>
      </c>
      <c r="L67">
        <v>14.7</v>
      </c>
      <c r="M67">
        <v>13.3</v>
      </c>
      <c r="N67" s="2">
        <v>9</v>
      </c>
      <c r="O67">
        <f t="shared" si="92"/>
        <v>1.3999999999999986</v>
      </c>
      <c r="P67" s="2">
        <f t="shared" si="92"/>
        <v>4.3000000000000007</v>
      </c>
      <c r="Q67" s="2">
        <f>L67-N67</f>
        <v>5.6999999999999993</v>
      </c>
      <c r="R67" s="2"/>
      <c r="S67">
        <v>6.6280000000000001</v>
      </c>
      <c r="T67">
        <v>5.984</v>
      </c>
      <c r="U67">
        <v>5.1440000000000001</v>
      </c>
      <c r="V67">
        <v>5.1319999999999997</v>
      </c>
      <c r="W67">
        <v>4.444</v>
      </c>
      <c r="X67">
        <v>6.266</v>
      </c>
      <c r="Y67">
        <v>14.8</v>
      </c>
      <c r="Z67">
        <v>40.799999999999997</v>
      </c>
      <c r="AA67">
        <v>602.4</v>
      </c>
      <c r="AB67">
        <v>0</v>
      </c>
      <c r="AC67">
        <v>62</v>
      </c>
      <c r="AD67">
        <v>58.6</v>
      </c>
      <c r="AE67">
        <v>59.9</v>
      </c>
      <c r="AF67">
        <v>55.6</v>
      </c>
      <c r="AG67">
        <v>46</v>
      </c>
      <c r="AH67">
        <v>164.18346444170109</v>
      </c>
      <c r="AI67">
        <v>10314.333603156547</v>
      </c>
      <c r="AJ67">
        <v>226.2935454421096</v>
      </c>
      <c r="AK67">
        <v>0</v>
      </c>
      <c r="AL67">
        <v>503.7</v>
      </c>
      <c r="AM67">
        <v>503.7</v>
      </c>
      <c r="AN67">
        <v>10492.172842556756</v>
      </c>
      <c r="AO67">
        <f>AN67/AN$67</f>
        <v>1</v>
      </c>
      <c r="AP67">
        <v>2524.3555081930544</v>
      </c>
      <c r="AQ67">
        <v>3363.0664587979127</v>
      </c>
      <c r="AR67">
        <v>0.22283398785678102</v>
      </c>
      <c r="AS67">
        <v>5887.6448009788246</v>
      </c>
      <c r="AT67">
        <v>9.663999489942297</v>
      </c>
      <c r="AU67">
        <v>3933.7702030667224</v>
      </c>
      <c r="AV67">
        <v>7139.0644426025701</v>
      </c>
      <c r="AW67">
        <v>180.41921363447989</v>
      </c>
      <c r="AX67">
        <v>31.243524658101947</v>
      </c>
      <c r="AY67">
        <v>11284.497383961872</v>
      </c>
      <c r="AZ67">
        <v>789.57394756894791</v>
      </c>
      <c r="BA67">
        <v>4824.1297140489023</v>
      </c>
      <c r="BB67">
        <v>8701.2406755076681</v>
      </c>
      <c r="BC67">
        <v>2180.5713841690845</v>
      </c>
      <c r="BD67">
        <v>15.13611168669706</v>
      </c>
      <c r="BE67">
        <v>15721.077885412351</v>
      </c>
      <c r="BF67">
        <v>385.48947021307487</v>
      </c>
      <c r="BG67">
        <v>403.3255001318617</v>
      </c>
      <c r="BH67">
        <f t="shared" si="93"/>
        <v>393.33732337734108</v>
      </c>
      <c r="BI67">
        <v>100.672478205262</v>
      </c>
      <c r="BJ67">
        <v>80.941773725652723</v>
      </c>
      <c r="BK67">
        <v>269.71414170033268</v>
      </c>
      <c r="BL67">
        <v>142.01602117319072</v>
      </c>
      <c r="BM67">
        <v>1.3322475570032573</v>
      </c>
      <c r="BN67">
        <v>1.8148148148148149</v>
      </c>
      <c r="BO67">
        <v>1.8036912751677854</v>
      </c>
      <c r="BP67">
        <v>42.875472171374518</v>
      </c>
      <c r="BQ67">
        <v>34.859950507477684</v>
      </c>
      <c r="BR67">
        <v>30.685744000576648</v>
      </c>
      <c r="BS67">
        <v>57.120743055674836</v>
      </c>
      <c r="BT67">
        <v>63.264354624681715</v>
      </c>
      <c r="BU67">
        <v>55.347608725872313</v>
      </c>
      <c r="BV67">
        <v>3889.1899646147467</v>
      </c>
      <c r="BW67">
        <v>4853.5178042015996</v>
      </c>
      <c r="BX67">
        <v>10177.245050846375</v>
      </c>
      <c r="BY67">
        <v>9084.1323312179702</v>
      </c>
      <c r="BZ67">
        <v>1434.5372820300295</v>
      </c>
      <c r="CA67">
        <v>19868.34135611591</v>
      </c>
      <c r="CB67">
        <v>1.2479508196721312</v>
      </c>
      <c r="CC67">
        <v>19.574809466506217</v>
      </c>
      <c r="CD67">
        <v>24.42839951865222</v>
      </c>
      <c r="CE67">
        <v>44.580238451975674</v>
      </c>
      <c r="CF67">
        <v>2285.5466384009706</v>
      </c>
      <c r="CG67">
        <v>895.58959482291721</v>
      </c>
      <c r="CH67">
        <f t="shared" si="94"/>
        <v>934.9397494341556</v>
      </c>
      <c r="CI67">
        <f t="shared" si="95"/>
        <v>3847.7228713060686</v>
      </c>
      <c r="CJ67">
        <f t="shared" si="96"/>
        <v>4782.6626207402242</v>
      </c>
      <c r="CK67">
        <v>8583.8439721540381</v>
      </c>
      <c r="CL67">
        <v>43.203626403931011</v>
      </c>
      <c r="CM67">
        <v>3.0670719146728516</v>
      </c>
      <c r="CN67">
        <v>1.4505186080932617</v>
      </c>
      <c r="CP67">
        <v>2.1435685723553055</v>
      </c>
      <c r="CQ67">
        <v>6.3572731018066406</v>
      </c>
      <c r="CR67">
        <v>2.778733491897583</v>
      </c>
      <c r="CS67">
        <v>0.84237603266771299</v>
      </c>
      <c r="CT67">
        <v>2.871776819229126</v>
      </c>
      <c r="CU67">
        <v>2.871776819229126</v>
      </c>
      <c r="CV67">
        <v>1.5554546510045479</v>
      </c>
      <c r="CW67">
        <v>2.2953574657440186</v>
      </c>
      <c r="CX67">
        <v>2.5531387329101562</v>
      </c>
      <c r="CY67">
        <v>0.84105199575424194</v>
      </c>
      <c r="CZ67">
        <v>1.7305742502212524</v>
      </c>
      <c r="DA67">
        <v>1.7305742502212524</v>
      </c>
      <c r="DB67">
        <v>1.4906549846868777</v>
      </c>
      <c r="DC67">
        <v>0.95106375217437744</v>
      </c>
      <c r="DD67">
        <v>0.57014960050582886</v>
      </c>
      <c r="DE67">
        <v>0.691346349852479</v>
      </c>
      <c r="DF67">
        <v>1.3566673994064331</v>
      </c>
      <c r="DG67">
        <v>0.39727261662483215</v>
      </c>
      <c r="DH67">
        <v>0.97442192360736524</v>
      </c>
      <c r="DI67">
        <v>77.423798818286315</v>
      </c>
      <c r="DJ67">
        <v>48.78190478740683</v>
      </c>
      <c r="DL67">
        <v>126.20570360569315</v>
      </c>
      <c r="DM67">
        <v>0.6143668401328326</v>
      </c>
      <c r="DN67">
        <v>109.30899012690257</v>
      </c>
      <c r="DO67">
        <v>60.137767821186912</v>
      </c>
      <c r="DP67">
        <v>5.1812371545904679</v>
      </c>
      <c r="DQ67">
        <v>0.89724429864150779</v>
      </c>
      <c r="DR67">
        <v>175.52523940132147</v>
      </c>
      <c r="DS67">
        <v>18.123544553093609</v>
      </c>
      <c r="DT67">
        <v>123.16672425521048</v>
      </c>
      <c r="DU67">
        <v>73.181958356737113</v>
      </c>
      <c r="DV67">
        <v>37.736406882123319</v>
      </c>
      <c r="DW67">
        <v>0.26194165133470898</v>
      </c>
      <c r="DX67">
        <v>234.34703114540562</v>
      </c>
      <c r="DY67">
        <v>3.5228239854020234</v>
      </c>
      <c r="DZ67">
        <v>5.3474356130985594</v>
      </c>
      <c r="EA67">
        <f t="shared" si="97"/>
        <v>4.3256531015884994</v>
      </c>
      <c r="EB67">
        <v>2.2775136649011611</v>
      </c>
      <c r="EC67">
        <v>1.2597940116643556</v>
      </c>
      <c r="ED67">
        <v>0.8111330738414344</v>
      </c>
      <c r="EE67">
        <v>1.1858355032318364</v>
      </c>
      <c r="EF67">
        <v>0.63006343697882838</v>
      </c>
      <c r="EG67">
        <v>0.55016305384735331</v>
      </c>
      <c r="EH67">
        <v>0.59416988475798649</v>
      </c>
      <c r="EI67">
        <v>61.347305713046808</v>
      </c>
      <c r="EJ67">
        <v>62.275368773021953</v>
      </c>
      <c r="EK67">
        <v>52.557407556312953</v>
      </c>
      <c r="EL67">
        <v>38.652694286953185</v>
      </c>
      <c r="EM67">
        <v>34.261607063635864</v>
      </c>
      <c r="EN67">
        <v>31.228028790912994</v>
      </c>
      <c r="EO67">
        <v>36.988676006654352</v>
      </c>
      <c r="EP67">
        <v>27.672312371134694</v>
      </c>
      <c r="EQ67">
        <v>70.360012174568482</v>
      </c>
      <c r="ER67">
        <v>123.24146185657382</v>
      </c>
      <c r="ES67">
        <v>5.6990237967794464</v>
      </c>
      <c r="ET67">
        <v>193.60147403114232</v>
      </c>
      <c r="EU67">
        <v>0.74812930222634566</v>
      </c>
      <c r="EV67">
        <v>19.105575611838798</v>
      </c>
      <c r="EW67">
        <v>14.293440951117647</v>
      </c>
      <c r="EX67">
        <f t="shared" si="98"/>
        <v>2.9436882261871173</v>
      </c>
      <c r="EY67">
        <v>72.320314120248213</v>
      </c>
      <c r="EZ67">
        <v>32.465455450052218</v>
      </c>
      <c r="FA67">
        <f t="shared" si="99"/>
        <v>2.2276081797624032</v>
      </c>
      <c r="FB67">
        <v>104.78576957030046</v>
      </c>
      <c r="FC67">
        <v>69.017304942088273</v>
      </c>
      <c r="FD67">
        <v>30.982695057911698</v>
      </c>
      <c r="FE67">
        <f t="shared" si="100"/>
        <v>125.98867043737911</v>
      </c>
      <c r="FF67">
        <f t="shared" si="101"/>
        <v>86.178048248556138</v>
      </c>
      <c r="FG67">
        <f t="shared" si="102"/>
        <v>45.509645985602418</v>
      </c>
      <c r="FH67">
        <f t="shared" si="103"/>
        <v>13.857734128307925</v>
      </c>
      <c r="FI67">
        <f t="shared" si="104"/>
        <v>-13.0441905355502</v>
      </c>
      <c r="FJ67">
        <f t="shared" si="105"/>
        <v>-13.0441905355502</v>
      </c>
      <c r="FK67">
        <f t="shared" si="106"/>
        <v>-13.857734128307911</v>
      </c>
      <c r="FL67">
        <f t="shared" si="107"/>
        <v>-12.677579503954556</v>
      </c>
      <c r="FM67">
        <f t="shared" si="108"/>
        <v>-21.690513313257114</v>
      </c>
      <c r="FN67">
        <f t="shared" si="109"/>
        <v>-40.178677165390638</v>
      </c>
      <c r="FO67">
        <v>18.076234629820846</v>
      </c>
      <c r="FP67">
        <v>9.3368269638862049</v>
      </c>
      <c r="FQ67">
        <v>1.2148897180321367</v>
      </c>
      <c r="FR67">
        <v>1.1214937516719248</v>
      </c>
      <c r="FS67">
        <v>1.215057072791812</v>
      </c>
      <c r="FT67">
        <v>1.7644141196844034</v>
      </c>
      <c r="FU67">
        <v>1.386949012141774</v>
      </c>
      <c r="FV67">
        <v>1.2268189026395526</v>
      </c>
      <c r="FW67">
        <v>45.721644139266189</v>
      </c>
      <c r="FX67">
        <v>63.657295210856432</v>
      </c>
      <c r="FY67">
        <v>13.123578856921268</v>
      </c>
      <c r="FZ67">
        <v>46.921813879148026</v>
      </c>
      <c r="GA67">
        <v>39.063196445927844</v>
      </c>
      <c r="GB67">
        <f t="shared" si="110"/>
        <v>262.5620669706841</v>
      </c>
      <c r="GC67">
        <f t="shared" si="111"/>
        <v>130.76513711934155</v>
      </c>
      <c r="GD67">
        <f t="shared" si="112"/>
        <v>106.38188241610736</v>
      </c>
      <c r="GE67">
        <f t="shared" si="113"/>
        <v>1.1681321487369691</v>
      </c>
      <c r="GF67">
        <f t="shared" si="114"/>
        <v>2.1249803679413408</v>
      </c>
      <c r="GG67">
        <f t="shared" si="115"/>
        <v>2.3999751413719892</v>
      </c>
      <c r="GH67">
        <f t="shared" si="116"/>
        <v>47.691694738894348</v>
      </c>
      <c r="GI67">
        <f t="shared" si="117"/>
        <v>83.615537848605584</v>
      </c>
      <c r="GJ67">
        <f t="shared" si="118"/>
        <v>83.615537848605584</v>
      </c>
      <c r="GK67">
        <f t="shared" si="119"/>
        <v>66.161359679828479</v>
      </c>
      <c r="GL67">
        <f t="shared" si="120"/>
        <v>53.98513550849561</v>
      </c>
      <c r="GM67">
        <f t="shared" ref="GM67:GM126" si="133">EP67/DO67*100</f>
        <v>46.014864491504397</v>
      </c>
      <c r="GN67">
        <f t="shared" si="121"/>
        <v>69.968612683072507</v>
      </c>
      <c r="GO67">
        <f t="shared" si="122"/>
        <v>38.775510204081634</v>
      </c>
      <c r="GP67">
        <f t="shared" si="123"/>
        <v>14.667332209072335</v>
      </c>
      <c r="GQ67">
        <f t="shared" si="124"/>
        <v>1.2223163511118482</v>
      </c>
      <c r="GR67">
        <v>33.59576289433258</v>
      </c>
      <c r="GS67">
        <f t="shared" si="125"/>
        <v>112.84497383961872</v>
      </c>
      <c r="GT67" s="23">
        <f t="shared" si="126"/>
        <v>198.68341356115909</v>
      </c>
      <c r="GU67">
        <v>30.7</v>
      </c>
      <c r="GV67">
        <v>40.9</v>
      </c>
      <c r="GW67">
        <v>2.7099999999999997E-3</v>
      </c>
      <c r="GX67">
        <v>71.602710000000002</v>
      </c>
      <c r="GY67">
        <v>0.12125999999999999</v>
      </c>
      <c r="GZ67">
        <v>48.6</v>
      </c>
      <c r="HA67">
        <v>88.2</v>
      </c>
      <c r="HB67">
        <v>2.2290000000000001</v>
      </c>
      <c r="HC67">
        <v>0.38600000000000001</v>
      </c>
      <c r="HD67">
        <v>139.41499999999999</v>
      </c>
      <c r="HE67">
        <v>9.4499999999999993</v>
      </c>
      <c r="HF67">
        <v>59.6</v>
      </c>
      <c r="HG67">
        <v>107.5</v>
      </c>
      <c r="HH67">
        <v>26.940000000000005</v>
      </c>
      <c r="HI67">
        <v>0.187</v>
      </c>
      <c r="HJ67">
        <v>194.227</v>
      </c>
      <c r="HK67">
        <v>48.8</v>
      </c>
      <c r="HL67">
        <v>60.9</v>
      </c>
      <c r="HM67">
        <v>127.7</v>
      </c>
      <c r="HN67">
        <v>113.98405883919061</v>
      </c>
      <c r="HO67">
        <v>18</v>
      </c>
      <c r="HP67">
        <v>249.3</v>
      </c>
      <c r="HQ67">
        <v>-0.19999999999999574</v>
      </c>
      <c r="HR67">
        <v>27.300000000000004</v>
      </c>
      <c r="HS67">
        <v>27.100000000000023</v>
      </c>
      <c r="HT67">
        <v>109.88500000000002</v>
      </c>
      <c r="HU67">
        <v>44.077416766947458</v>
      </c>
      <c r="HV67">
        <v>0.94159107780456541</v>
      </c>
      <c r="HW67">
        <v>0.59326211071014401</v>
      </c>
      <c r="HX67">
        <v>0</v>
      </c>
      <c r="HY67">
        <v>1.5348531885147094</v>
      </c>
      <c r="HZ67">
        <v>7.708829363250732E-3</v>
      </c>
      <c r="IA67">
        <v>1.3504644770622254</v>
      </c>
      <c r="IB67">
        <v>0.74297566081292288</v>
      </c>
      <c r="IC67">
        <v>6.401190530061722E-2</v>
      </c>
      <c r="ID67">
        <v>1.1085058522224427E-2</v>
      </c>
      <c r="IE67">
        <v>2.1685371016979902</v>
      </c>
      <c r="IF67">
        <v>0.21691128051280975</v>
      </c>
      <c r="IG67">
        <v>1.521670684814453</v>
      </c>
      <c r="IH67">
        <v>0.90413089543581004</v>
      </c>
      <c r="II67">
        <v>0.46621670300960549</v>
      </c>
      <c r="IJ67">
        <v>3.236173847913742E-3</v>
      </c>
      <c r="IK67">
        <v>2.8952544571077823</v>
      </c>
      <c r="IL67">
        <v>0.46411911106109616</v>
      </c>
      <c r="IM67">
        <v>0.34722110670804973</v>
      </c>
      <c r="IN67">
        <v>0.88284928876161572</v>
      </c>
      <c r="IO67">
        <v>1.5463845667915457</v>
      </c>
      <c r="IP67">
        <v>7.1509070992469795E-2</v>
      </c>
      <c r="IQ67">
        <v>2.4292338555531616</v>
      </c>
      <c r="IR67">
        <v>0.88634536600112923</v>
      </c>
      <c r="IS67">
        <v>0.39575455410487315</v>
      </c>
      <c r="IT67">
        <v>1.2820999201060026</v>
      </c>
      <c r="IU67">
        <v>69.132315828227121</v>
      </c>
      <c r="IV67">
        <v>0.57245956447951696</v>
      </c>
      <c r="IW67">
        <v>0.26069675385517144</v>
      </c>
      <c r="IX67">
        <v>10.73164501059566</v>
      </c>
      <c r="IY67">
        <f t="shared" si="127"/>
        <v>0.8943806670384522</v>
      </c>
      <c r="IZ67">
        <f t="shared" si="128"/>
        <v>36.817396768694074</v>
      </c>
      <c r="JA67">
        <f t="shared" si="129"/>
        <v>-0.46602060155462066</v>
      </c>
      <c r="JB67">
        <f t="shared" si="130"/>
        <v>-19.18385092852672</v>
      </c>
      <c r="JC67">
        <f t="shared" si="131"/>
        <v>1.3604012685930729</v>
      </c>
      <c r="JD67">
        <f t="shared" si="132"/>
        <v>57.836885225395271</v>
      </c>
      <c r="JE67">
        <f t="shared" si="44"/>
        <v>102.62494877967681</v>
      </c>
    </row>
    <row r="68" spans="1:265" x14ac:dyDescent="0.2">
      <c r="A68" s="6">
        <v>2016</v>
      </c>
      <c r="B68">
        <v>232</v>
      </c>
      <c r="C68">
        <v>2</v>
      </c>
      <c r="D68">
        <v>3390</v>
      </c>
      <c r="E68">
        <v>1967</v>
      </c>
      <c r="F68" t="s">
        <v>118</v>
      </c>
      <c r="G68">
        <v>4</v>
      </c>
      <c r="H68">
        <v>31.5</v>
      </c>
      <c r="I68">
        <v>265.2</v>
      </c>
      <c r="J68">
        <v>0</v>
      </c>
      <c r="K68">
        <v>0</v>
      </c>
      <c r="L68">
        <v>15.2</v>
      </c>
      <c r="M68">
        <v>14.2</v>
      </c>
      <c r="N68" s="2">
        <v>9.1999999999999993</v>
      </c>
      <c r="O68">
        <f t="shared" si="92"/>
        <v>1</v>
      </c>
      <c r="P68" s="2">
        <f t="shared" si="92"/>
        <v>5</v>
      </c>
      <c r="Q68" s="2">
        <f>L68-N68</f>
        <v>6</v>
      </c>
      <c r="R68" s="2"/>
      <c r="S68">
        <v>5.8040000000000003</v>
      </c>
      <c r="T68">
        <v>6.032</v>
      </c>
      <c r="U68">
        <v>5.9099999999999993</v>
      </c>
      <c r="V68">
        <v>5.4079999999999995</v>
      </c>
      <c r="W68">
        <v>5.596000000000001</v>
      </c>
      <c r="X68">
        <v>6.5419999999999998</v>
      </c>
      <c r="Y68">
        <v>16.8</v>
      </c>
      <c r="Z68">
        <v>42.4</v>
      </c>
      <c r="AA68">
        <v>712.4</v>
      </c>
      <c r="AB68">
        <v>-1</v>
      </c>
      <c r="AC68">
        <v>62</v>
      </c>
      <c r="AD68">
        <v>60.6</v>
      </c>
      <c r="AE68">
        <v>58.8</v>
      </c>
      <c r="AF68">
        <v>54.1</v>
      </c>
      <c r="AG68">
        <v>44.5</v>
      </c>
      <c r="AH68">
        <v>131.10470636918092</v>
      </c>
      <c r="AI68">
        <v>8236.2598635246832</v>
      </c>
      <c r="AJ68">
        <v>207.88923770943848</v>
      </c>
      <c r="AK68">
        <v>0</v>
      </c>
      <c r="AL68">
        <v>555.6</v>
      </c>
      <c r="AM68">
        <v>555.6</v>
      </c>
      <c r="AN68">
        <v>11146.466873356138</v>
      </c>
      <c r="AO68">
        <f>AN68/AN$68</f>
        <v>1</v>
      </c>
      <c r="AP68">
        <v>2771.0351995474248</v>
      </c>
      <c r="AQ68">
        <v>3757.7539649649052</v>
      </c>
      <c r="AR68">
        <v>0.2886152388846131</v>
      </c>
      <c r="AS68">
        <v>6529.0777797512146</v>
      </c>
      <c r="AT68">
        <v>8.0039337188114636</v>
      </c>
      <c r="AU68">
        <v>3963.3203744268803</v>
      </c>
      <c r="AV68">
        <v>7235.9376130615246</v>
      </c>
      <c r="AW68">
        <v>232.04336300067752</v>
      </c>
      <c r="AX68">
        <v>8.3048829422637951</v>
      </c>
      <c r="AY68">
        <v>11439.606233431346</v>
      </c>
      <c r="AZ68">
        <v>697.3445120979311</v>
      </c>
      <c r="BA68">
        <v>5265.196035137541</v>
      </c>
      <c r="BB68">
        <v>8959.3255114033964</v>
      </c>
      <c r="BC68">
        <v>1948.1225330008901</v>
      </c>
      <c r="BD68">
        <v>9.8510119367089466</v>
      </c>
      <c r="BE68">
        <v>16182.495091478539</v>
      </c>
      <c r="BF68">
        <v>350.7520324057237</v>
      </c>
      <c r="BG68">
        <v>431.17171436792654</v>
      </c>
      <c r="BH68">
        <f t="shared" si="93"/>
        <v>386.13669246909296</v>
      </c>
      <c r="BI68">
        <v>85.163226777103972</v>
      </c>
      <c r="BJ68">
        <v>118.35233279187824</v>
      </c>
      <c r="BK68">
        <v>248.44168914975853</v>
      </c>
      <c r="BL68">
        <v>156.67162712198834</v>
      </c>
      <c r="BM68">
        <v>1.3560830860534123</v>
      </c>
      <c r="BN68">
        <v>1.8257261410788383</v>
      </c>
      <c r="BO68">
        <v>1.7016129032258065</v>
      </c>
      <c r="BP68">
        <v>42.441448747039018</v>
      </c>
      <c r="BQ68">
        <v>34.645601374323434</v>
      </c>
      <c r="BR68">
        <v>32.536367262117167</v>
      </c>
      <c r="BS68">
        <v>57.554130793462399</v>
      </c>
      <c r="BT68">
        <v>63.253380102499221</v>
      </c>
      <c r="BU68">
        <v>55.364302357312276</v>
      </c>
      <c r="BV68">
        <v>3392.2436265925166</v>
      </c>
      <c r="BW68">
        <v>5372.4449554162265</v>
      </c>
      <c r="BX68">
        <v>10147.487400237958</v>
      </c>
      <c r="BY68">
        <v>9650.620669572414</v>
      </c>
      <c r="BZ68">
        <v>1382.7988182292154</v>
      </c>
      <c r="CA68">
        <v>21080.371108110638</v>
      </c>
      <c r="CB68">
        <v>1.5837438423645318</v>
      </c>
      <c r="CC68">
        <v>16.09195402298851</v>
      </c>
      <c r="CD68">
        <v>25.485533095521205</v>
      </c>
      <c r="CE68">
        <v>571.07674783436369</v>
      </c>
      <c r="CF68">
        <v>1863.4926576452981</v>
      </c>
      <c r="CG68">
        <v>1051.7705872504466</v>
      </c>
      <c r="CH68">
        <f t="shared" si="94"/>
        <v>1872.9524085450244</v>
      </c>
      <c r="CI68">
        <f t="shared" si="95"/>
        <v>3586.8805559871698</v>
      </c>
      <c r="CJ68">
        <f t="shared" si="96"/>
        <v>5459.8329645321937</v>
      </c>
      <c r="CK68">
        <v>9640.7648746792911</v>
      </c>
      <c r="CL68">
        <v>45.733373597820695</v>
      </c>
      <c r="CM68">
        <v>3.2626779079437256</v>
      </c>
      <c r="CN68">
        <v>1.7509678602218628</v>
      </c>
      <c r="CO68">
        <v>7.8005361559999997</v>
      </c>
      <c r="CP68">
        <v>2.3928269240459299</v>
      </c>
      <c r="CQ68">
        <v>5.9888982772827148</v>
      </c>
      <c r="CR68">
        <v>2.7747998237609863</v>
      </c>
      <c r="CS68">
        <v>1.1149118583673514</v>
      </c>
      <c r="CT68">
        <v>2.7841629981994629</v>
      </c>
      <c r="CU68">
        <v>2.7841629981994629</v>
      </c>
      <c r="CV68">
        <v>1.7250613017642191</v>
      </c>
      <c r="CW68">
        <v>2.4655053615570068</v>
      </c>
      <c r="CX68">
        <v>3.0298762321472168</v>
      </c>
      <c r="CY68">
        <v>0.88718801736831665</v>
      </c>
      <c r="CZ68">
        <v>1.8872778415679932</v>
      </c>
      <c r="DA68">
        <v>1.8872778415679932</v>
      </c>
      <c r="DB68">
        <v>1.7053450961432675</v>
      </c>
      <c r="DC68">
        <v>0.87826424837112427</v>
      </c>
      <c r="DD68">
        <v>0.9914480447769165</v>
      </c>
      <c r="DE68">
        <v>0.88145623325123712</v>
      </c>
      <c r="DF68">
        <v>1.5299630165100098</v>
      </c>
      <c r="DG68">
        <v>0.46194693446159363</v>
      </c>
      <c r="DH68">
        <v>1.1247268186122563</v>
      </c>
      <c r="DI68">
        <v>90.409953276978158</v>
      </c>
      <c r="DJ68">
        <v>65.797064192748209</v>
      </c>
      <c r="DK68">
        <v>2.2513536060920016E-2</v>
      </c>
      <c r="DL68">
        <v>156.22953100578729</v>
      </c>
      <c r="DM68">
        <v>0.47934744860075007</v>
      </c>
      <c r="DN68">
        <v>109.97420676468033</v>
      </c>
      <c r="DO68">
        <v>80.674326512086409</v>
      </c>
      <c r="DP68">
        <v>6.4604654524425262</v>
      </c>
      <c r="DQ68">
        <v>0.23122147792228742</v>
      </c>
      <c r="DR68">
        <v>197.34022020713152</v>
      </c>
      <c r="DS68">
        <v>17.193066334298042</v>
      </c>
      <c r="DT68">
        <v>159.52892324458998</v>
      </c>
      <c r="DU68">
        <v>79.486062374193594</v>
      </c>
      <c r="DV68">
        <v>36.766484891918914</v>
      </c>
      <c r="DW68">
        <v>0.18591596545172595</v>
      </c>
      <c r="DX68">
        <v>275.96738647615422</v>
      </c>
      <c r="DY68">
        <v>2.9364778000960166</v>
      </c>
      <c r="DZ68">
        <v>7.1479242062747907</v>
      </c>
      <c r="EA68">
        <f t="shared" si="97"/>
        <v>4.7895142188146771</v>
      </c>
      <c r="EB68">
        <v>1.3974466776930126</v>
      </c>
      <c r="EC68">
        <v>4.5049742254463316</v>
      </c>
      <c r="ED68">
        <v>1.062661594238443</v>
      </c>
      <c r="EE68">
        <v>-0.10802401253571051</v>
      </c>
      <c r="EF68">
        <v>0.72776350178142024</v>
      </c>
      <c r="EG68">
        <v>0.73357497985605868</v>
      </c>
      <c r="EH68">
        <v>0.49825486662581836</v>
      </c>
      <c r="EI68">
        <v>57.869951151315334</v>
      </c>
      <c r="EJ68">
        <v>55.72822744864154</v>
      </c>
      <c r="EK68">
        <v>57.807165289212371</v>
      </c>
      <c r="EL68">
        <v>42.115638297800977</v>
      </c>
      <c r="EM68">
        <v>40.880833328051075</v>
      </c>
      <c r="EN68">
        <v>28.802701431193146</v>
      </c>
      <c r="EO68">
        <v>29.792862990010136</v>
      </c>
      <c r="EP68">
        <v>53.265000467190262</v>
      </c>
      <c r="EQ68">
        <v>89.445660207781401</v>
      </c>
      <c r="ER68">
        <v>147.65092710812863</v>
      </c>
      <c r="ES68">
        <v>6.3877967505810052</v>
      </c>
      <c r="ET68">
        <v>237.09658731591003</v>
      </c>
      <c r="EU68">
        <v>1.7878443063713139</v>
      </c>
      <c r="EV68">
        <v>12.565707219696842</v>
      </c>
      <c r="EW68">
        <v>22.465528108263914</v>
      </c>
      <c r="EX68">
        <f t="shared" si="98"/>
        <v>2.6941749026821027</v>
      </c>
      <c r="EY68">
        <v>80.181343774670196</v>
      </c>
      <c r="EZ68">
        <v>27.409326044896147</v>
      </c>
      <c r="FA68">
        <f t="shared" si="99"/>
        <v>2.9253307302534224</v>
      </c>
      <c r="FB68">
        <v>107.59066981956633</v>
      </c>
      <c r="FC68">
        <v>74.52443962765301</v>
      </c>
      <c r="FD68">
        <v>25.475560372347005</v>
      </c>
      <c r="FE68">
        <f t="shared" si="100"/>
        <v>149.56932541100215</v>
      </c>
      <c r="FF68">
        <f t="shared" si="101"/>
        <v>129.73606025457985</v>
      </c>
      <c r="FG68">
        <f t="shared" si="102"/>
        <v>26.221061907003332</v>
      </c>
      <c r="FH68">
        <f t="shared" si="103"/>
        <v>49.554716479909658</v>
      </c>
      <c r="FI68">
        <f t="shared" si="104"/>
        <v>1.1882641378928156</v>
      </c>
      <c r="FJ68">
        <f t="shared" si="105"/>
        <v>1.1882641378928156</v>
      </c>
      <c r="FK68">
        <f t="shared" si="106"/>
        <v>-49.554716479909644</v>
      </c>
      <c r="FL68">
        <f t="shared" si="107"/>
        <v>-45.060308173847901</v>
      </c>
      <c r="FM68">
        <f t="shared" si="108"/>
        <v>1.4729148531717746</v>
      </c>
      <c r="FN68">
        <f t="shared" si="109"/>
        <v>4.3352548543019749</v>
      </c>
      <c r="FO68">
        <v>39.756367108778505</v>
      </c>
      <c r="FP68">
        <v>16.768004786086056</v>
      </c>
      <c r="FQ68">
        <v>1.409053721582519</v>
      </c>
      <c r="FR68">
        <v>1.2500797316626338</v>
      </c>
      <c r="FS68">
        <v>1.4050125021383812</v>
      </c>
      <c r="FT68">
        <v>1.6981800533187108</v>
      </c>
      <c r="FU68">
        <v>1.3799610201421708</v>
      </c>
      <c r="FV68">
        <v>1.213757951297793</v>
      </c>
      <c r="FW68">
        <v>45.780127019961967</v>
      </c>
      <c r="FX68">
        <v>62.274589769357135</v>
      </c>
      <c r="FY68">
        <v>9.6711314940237401</v>
      </c>
      <c r="FZ68">
        <v>40.703330144156922</v>
      </c>
      <c r="GA68">
        <v>48.679733715182714</v>
      </c>
      <c r="GB68">
        <f t="shared" si="110"/>
        <v>209.45240973293772</v>
      </c>
      <c r="GC68">
        <f t="shared" si="111"/>
        <v>149.11739253112034</v>
      </c>
      <c r="GD68">
        <f t="shared" si="112"/>
        <v>102.71222503225805</v>
      </c>
      <c r="GE68">
        <f t="shared" si="113"/>
        <v>1.5577180095964533</v>
      </c>
      <c r="GF68">
        <f t="shared" si="114"/>
        <v>1.8608156812974679</v>
      </c>
      <c r="GG68">
        <f t="shared" si="115"/>
        <v>2.949869142836353</v>
      </c>
      <c r="GH68">
        <f t="shared" si="116"/>
        <v>50.66575851525517</v>
      </c>
      <c r="GI68">
        <f t="shared" si="117"/>
        <v>77.989893318360487</v>
      </c>
      <c r="GJ68">
        <f t="shared" si="118"/>
        <v>77.989893318360487</v>
      </c>
      <c r="GK68">
        <f t="shared" si="119"/>
        <v>72.909226748268296</v>
      </c>
      <c r="GL68">
        <f t="shared" si="120"/>
        <v>33.975277179152847</v>
      </c>
      <c r="GM68">
        <f t="shared" si="133"/>
        <v>66.02472282084716</v>
      </c>
      <c r="GN68">
        <f t="shared" si="121"/>
        <v>81.32447559723596</v>
      </c>
      <c r="GO68">
        <f t="shared" si="122"/>
        <v>39.473684210526315</v>
      </c>
      <c r="GP68">
        <f t="shared" si="123"/>
        <v>26.925917694823465</v>
      </c>
      <c r="GQ68">
        <f t="shared" si="124"/>
        <v>1.1561807614073707</v>
      </c>
      <c r="GR68">
        <v>19.866853731386399</v>
      </c>
      <c r="GS68">
        <f t="shared" si="125"/>
        <v>114.39606233431346</v>
      </c>
      <c r="GT68" s="23">
        <f t="shared" si="126"/>
        <v>210.80371108110637</v>
      </c>
      <c r="GU68">
        <v>33.700000000000003</v>
      </c>
      <c r="GV68">
        <v>45.7</v>
      </c>
      <c r="GW68">
        <v>3.5100000000000001E-3</v>
      </c>
      <c r="GX68">
        <v>79.403510000000011</v>
      </c>
      <c r="GY68">
        <v>9.734000000000001E-2</v>
      </c>
      <c r="GZ68">
        <v>48.2</v>
      </c>
      <c r="HA68">
        <v>88</v>
      </c>
      <c r="HB68">
        <v>2.8220000000000001</v>
      </c>
      <c r="HC68">
        <v>0.10100000000000001</v>
      </c>
      <c r="HD68">
        <v>139.12299999999999</v>
      </c>
      <c r="HE68">
        <v>8.75</v>
      </c>
      <c r="HF68">
        <v>62</v>
      </c>
      <c r="HG68">
        <v>105.5</v>
      </c>
      <c r="HH68">
        <v>22.94</v>
      </c>
      <c r="HI68">
        <v>0.11599999999999999</v>
      </c>
      <c r="HJ68">
        <v>190.55600000000001</v>
      </c>
      <c r="HK68">
        <v>40.6</v>
      </c>
      <c r="HL68">
        <v>64.3</v>
      </c>
      <c r="HM68">
        <v>121.45</v>
      </c>
      <c r="HN68">
        <v>115.50326047136403</v>
      </c>
      <c r="HO68">
        <v>16.55</v>
      </c>
      <c r="HP68">
        <v>252.3</v>
      </c>
      <c r="HQ68">
        <v>7.6000000000000014</v>
      </c>
      <c r="HR68">
        <v>23.700000000000003</v>
      </c>
      <c r="HS68">
        <v>31.299999999999983</v>
      </c>
      <c r="HT68">
        <v>113.17700000000002</v>
      </c>
      <c r="HU68">
        <v>44.858105430043608</v>
      </c>
      <c r="HV68">
        <v>1.0995224549770357</v>
      </c>
      <c r="HW68">
        <v>0.8001923121213913</v>
      </c>
      <c r="HX68">
        <v>2.737988190756E-4</v>
      </c>
      <c r="HY68">
        <v>1.8999885659175026</v>
      </c>
      <c r="HZ68">
        <v>5.8295935831069951E-3</v>
      </c>
      <c r="IA68">
        <v>1.3374535150527953</v>
      </c>
      <c r="IB68">
        <v>0.98112243536326915</v>
      </c>
      <c r="IC68">
        <v>7.8569079809188841E-2</v>
      </c>
      <c r="ID68">
        <v>2.8120046281814577E-3</v>
      </c>
      <c r="IE68">
        <v>2.3999570348534345</v>
      </c>
      <c r="IF68">
        <v>0.21573171913623809</v>
      </c>
      <c r="IG68">
        <v>1.8785232639312743</v>
      </c>
      <c r="IH68">
        <v>0.93598335832357415</v>
      </c>
      <c r="II68">
        <v>0.43294153685569764</v>
      </c>
      <c r="IJ68">
        <v>2.189242296218872E-3</v>
      </c>
      <c r="IK68">
        <v>3.249637401406765</v>
      </c>
      <c r="IL68">
        <v>0.35657528483867651</v>
      </c>
      <c r="IM68">
        <v>0.63750109279155731</v>
      </c>
      <c r="IN68">
        <v>1.0705285952836276</v>
      </c>
      <c r="IO68">
        <v>1.7671571680750948</v>
      </c>
      <c r="IP68">
        <v>7.6452217653393759E-2</v>
      </c>
      <c r="IQ68">
        <v>2.8376857633587229</v>
      </c>
      <c r="IR68">
        <v>0.9808782302141188</v>
      </c>
      <c r="IS68">
        <v>0.34362134257171184</v>
      </c>
      <c r="IT68">
        <v>1.3244995727858306</v>
      </c>
      <c r="IU68">
        <v>74.056515409138996</v>
      </c>
      <c r="IV68">
        <v>0.46399879966443441</v>
      </c>
      <c r="IW68">
        <v>0.43772872850528843</v>
      </c>
      <c r="IX68">
        <v>15.42555325037776</v>
      </c>
      <c r="IY68">
        <f t="shared" si="127"/>
        <v>0.93769719744122026</v>
      </c>
      <c r="IZ68">
        <f t="shared" si="128"/>
        <v>33.04443393800409</v>
      </c>
      <c r="JA68">
        <f t="shared" si="129"/>
        <v>-0.41195163804804213</v>
      </c>
      <c r="JB68">
        <f t="shared" si="130"/>
        <v>-14.517169003253223</v>
      </c>
      <c r="JC68">
        <f t="shared" si="131"/>
        <v>1.3496488354892624</v>
      </c>
      <c r="JD68">
        <f t="shared" si="132"/>
        <v>53.062467469298305</v>
      </c>
      <c r="JE68">
        <f t="shared" si="44"/>
        <v>88.910478833771336</v>
      </c>
    </row>
    <row r="69" spans="1:265" x14ac:dyDescent="0.2">
      <c r="A69" s="6">
        <v>2016</v>
      </c>
      <c r="B69">
        <v>233</v>
      </c>
      <c r="C69">
        <v>2</v>
      </c>
      <c r="D69" t="s">
        <v>116</v>
      </c>
      <c r="E69">
        <v>2003</v>
      </c>
      <c r="F69" t="s">
        <v>118</v>
      </c>
      <c r="G69">
        <v>4</v>
      </c>
      <c r="H69">
        <v>30.5</v>
      </c>
      <c r="I69">
        <v>262.8</v>
      </c>
      <c r="J69">
        <v>0</v>
      </c>
      <c r="K69">
        <v>0</v>
      </c>
      <c r="L69">
        <v>13</v>
      </c>
      <c r="M69">
        <v>11.9</v>
      </c>
      <c r="N69" s="2">
        <v>8.1999999999999993</v>
      </c>
      <c r="O69">
        <f t="shared" si="92"/>
        <v>1.0999999999999996</v>
      </c>
      <c r="P69" s="2">
        <f t="shared" si="92"/>
        <v>3.7000000000000011</v>
      </c>
      <c r="Q69" s="2">
        <f t="shared" ref="Q69:Q87" si="134">L69-N69</f>
        <v>4.8000000000000007</v>
      </c>
      <c r="R69" s="2"/>
      <c r="S69">
        <v>5.452</v>
      </c>
      <c r="T69">
        <v>4.7159999999999993</v>
      </c>
      <c r="U69">
        <v>3.3899999999999997</v>
      </c>
      <c r="V69">
        <v>4.7680000000000007</v>
      </c>
      <c r="W69">
        <v>4.87</v>
      </c>
      <c r="X69">
        <v>5.6659999999999995</v>
      </c>
      <c r="Y69">
        <v>16</v>
      </c>
      <c r="Z69">
        <v>40.799999999999997</v>
      </c>
      <c r="AA69">
        <v>653.6</v>
      </c>
      <c r="AB69">
        <v>-1</v>
      </c>
      <c r="AC69">
        <v>60</v>
      </c>
      <c r="AD69">
        <v>53.7</v>
      </c>
      <c r="AE69">
        <v>56.5</v>
      </c>
      <c r="AF69">
        <v>51</v>
      </c>
      <c r="AG69">
        <v>32.299999999999997</v>
      </c>
      <c r="AH69">
        <v>232.55198615046493</v>
      </c>
      <c r="AI69">
        <v>14609.380873944508</v>
      </c>
      <c r="AJ69">
        <v>278.54779015820725</v>
      </c>
      <c r="AK69">
        <v>0</v>
      </c>
      <c r="AL69">
        <v>623.4</v>
      </c>
      <c r="AM69">
        <v>623.4</v>
      </c>
      <c r="AN69">
        <v>16233.838332101144</v>
      </c>
      <c r="AO69">
        <f>AN69/AN$69</f>
        <v>1</v>
      </c>
      <c r="AP69">
        <v>3194.5020030390933</v>
      </c>
      <c r="AQ69">
        <v>4120.6721169423199</v>
      </c>
      <c r="AR69">
        <v>2.9080171796707228</v>
      </c>
      <c r="AS69">
        <v>7318.0821371610837</v>
      </c>
      <c r="AT69">
        <v>40.3246078278179</v>
      </c>
      <c r="AU69">
        <v>4097.125419131221</v>
      </c>
      <c r="AV69">
        <v>6718.6577754335722</v>
      </c>
      <c r="AW69">
        <v>155.09424958243858</v>
      </c>
      <c r="AX69">
        <v>34.927601753130141</v>
      </c>
      <c r="AY69">
        <v>11005.805045900363</v>
      </c>
      <c r="AZ69">
        <v>1265.6877238342063</v>
      </c>
      <c r="BA69">
        <v>5056.5654941207758</v>
      </c>
      <c r="BB69">
        <v>7693.0927624620372</v>
      </c>
      <c r="BC69">
        <v>2911.0044473034741</v>
      </c>
      <c r="BD69">
        <v>19.484013830557117</v>
      </c>
      <c r="BE69">
        <v>15680.146717716843</v>
      </c>
      <c r="BF69">
        <v>335.24753715811624</v>
      </c>
      <c r="BG69">
        <v>333.88154798689146</v>
      </c>
      <c r="BH69">
        <f t="shared" si="93"/>
        <v>334.4825832222304</v>
      </c>
      <c r="BI69">
        <v>82.056674190193419</v>
      </c>
      <c r="BJ69">
        <v>68.531433927825347</v>
      </c>
      <c r="BK69">
        <v>236.18051440829566</v>
      </c>
      <c r="BL69">
        <v>69.602499073461786</v>
      </c>
      <c r="BM69">
        <v>1.28992628992629</v>
      </c>
      <c r="BN69">
        <v>1.639846743295019</v>
      </c>
      <c r="BO69">
        <v>1.5214067278287462</v>
      </c>
      <c r="BP69">
        <v>43.652174752418702</v>
      </c>
      <c r="BQ69">
        <v>37.226948887827071</v>
      </c>
      <c r="BR69">
        <v>32.248202680446944</v>
      </c>
      <c r="BS69">
        <v>56.308087825601525</v>
      </c>
      <c r="BT69">
        <v>61.046490896513347</v>
      </c>
      <c r="BU69">
        <v>49.062632518416983</v>
      </c>
      <c r="BV69">
        <v>4824.1297140489023</v>
      </c>
      <c r="BW69">
        <v>5334.0628885205151</v>
      </c>
      <c r="BX69">
        <v>11392.554651885621</v>
      </c>
      <c r="BY69">
        <v>14055.271283204453</v>
      </c>
      <c r="BZ69">
        <v>1234.3620493162039</v>
      </c>
      <c r="CA69">
        <v>26217.040509738916</v>
      </c>
      <c r="CB69">
        <v>1.1057046979865772</v>
      </c>
      <c r="CC69">
        <v>18.400740969435013</v>
      </c>
      <c r="CD69">
        <v>20.345785736338378</v>
      </c>
      <c r="CE69">
        <v>-727.00429491768136</v>
      </c>
      <c r="CF69">
        <v>1384.5948869130571</v>
      </c>
      <c r="CG69">
        <v>-576.77145732082863</v>
      </c>
      <c r="CH69">
        <f t="shared" si="94"/>
        <v>232.43578007187352</v>
      </c>
      <c r="CI69">
        <f t="shared" si="95"/>
        <v>2359.0298739415221</v>
      </c>
      <c r="CJ69">
        <f t="shared" si="96"/>
        <v>2591.4656540133956</v>
      </c>
      <c r="CK69">
        <v>15211.235463838553</v>
      </c>
      <c r="CL69">
        <v>58.020414082161544</v>
      </c>
      <c r="CM69">
        <v>2.9701089859008789</v>
      </c>
      <c r="CN69">
        <v>1.5547258853912354</v>
      </c>
      <c r="CO69">
        <v>6.9255509379999998</v>
      </c>
      <c r="CP69">
        <v>2.174705617256858</v>
      </c>
      <c r="CQ69">
        <v>4.336209774017334</v>
      </c>
      <c r="CR69">
        <v>2.6668498516082764</v>
      </c>
      <c r="CS69">
        <v>0.90287782986498921</v>
      </c>
      <c r="CT69">
        <v>3.2402205467224121</v>
      </c>
      <c r="CU69">
        <v>3.2402205467224121</v>
      </c>
      <c r="CV69">
        <v>1.5999064222478092</v>
      </c>
      <c r="CW69">
        <v>2.1487603187561035</v>
      </c>
      <c r="CX69">
        <v>2.4830608367919922</v>
      </c>
      <c r="CY69">
        <v>0.72358894348144531</v>
      </c>
      <c r="CZ69">
        <v>1.522841215133667</v>
      </c>
      <c r="DA69">
        <v>1.522841215133667</v>
      </c>
      <c r="DB69">
        <v>1.4403605799676351</v>
      </c>
      <c r="DC69">
        <v>1.1431739330291748</v>
      </c>
      <c r="DD69">
        <v>0.68940812349319458</v>
      </c>
      <c r="DE69">
        <v>0.85346186169510851</v>
      </c>
      <c r="DF69">
        <v>1.272735595703125</v>
      </c>
      <c r="DG69">
        <v>0.43013739585876465</v>
      </c>
      <c r="DH69">
        <v>1.0531987758802448</v>
      </c>
      <c r="DI69">
        <v>94.880191047047674</v>
      </c>
      <c r="DJ69">
        <v>64.065156054201239</v>
      </c>
      <c r="DK69">
        <v>0.20139621106388689</v>
      </c>
      <c r="DL69">
        <v>159.14674331231279</v>
      </c>
      <c r="DM69">
        <v>1.7485595859639989</v>
      </c>
      <c r="DN69">
        <v>109.26418316030593</v>
      </c>
      <c r="DO69">
        <v>60.661271518889997</v>
      </c>
      <c r="DP69">
        <v>5.0253957417551138</v>
      </c>
      <c r="DQ69">
        <v>1.1317313284823003</v>
      </c>
      <c r="DR69">
        <v>176.08258174943333</v>
      </c>
      <c r="DS69">
        <v>27.196595569116759</v>
      </c>
      <c r="DT69">
        <v>125.55759747125046</v>
      </c>
      <c r="DU69">
        <v>55.666368640946594</v>
      </c>
      <c r="DV69">
        <v>44.329975497911306</v>
      </c>
      <c r="DW69">
        <v>0.29671059297406771</v>
      </c>
      <c r="DX69">
        <v>225.85065220308243</v>
      </c>
      <c r="DY69">
        <v>1.5396216761018671</v>
      </c>
      <c r="DZ69">
        <v>3.55486217526065</v>
      </c>
      <c r="EA69">
        <f t="shared" si="97"/>
        <v>2.6681563556307855</v>
      </c>
      <c r="EB69">
        <v>1.3076356466598418</v>
      </c>
      <c r="EC69">
        <v>1.1638153079246092</v>
      </c>
      <c r="ED69">
        <v>-0.30944404866465836</v>
      </c>
      <c r="EE69">
        <v>-0.35677877699595734</v>
      </c>
      <c r="EF69">
        <v>0.67522161735987263</v>
      </c>
      <c r="EG69">
        <v>0.5551798381166807</v>
      </c>
      <c r="EH69">
        <v>0.44335324792824898</v>
      </c>
      <c r="EI69">
        <v>59.618053798847058</v>
      </c>
      <c r="EJ69">
        <v>62.052806174655927</v>
      </c>
      <c r="EK69">
        <v>55.593196763651775</v>
      </c>
      <c r="EL69">
        <v>40.255398709905407</v>
      </c>
      <c r="EM69">
        <v>34.450466886731242</v>
      </c>
      <c r="EN69">
        <v>24.647424347879237</v>
      </c>
      <c r="EO69">
        <v>55.148193386521925</v>
      </c>
      <c r="EP69">
        <v>36.773462865696175</v>
      </c>
      <c r="EQ69">
        <v>97.231109026615698</v>
      </c>
      <c r="ER69">
        <v>178.88644069398245</v>
      </c>
      <c r="ES69">
        <v>5.3094527743975997</v>
      </c>
      <c r="ET69">
        <v>276.11754972059816</v>
      </c>
      <c r="EU69">
        <v>0.6668117413739888</v>
      </c>
      <c r="EV69">
        <v>19.972723009575478</v>
      </c>
      <c r="EW69">
        <v>13.31804620999536</v>
      </c>
      <c r="EX69">
        <f t="shared" si="98"/>
        <v>1.9228958028094216</v>
      </c>
      <c r="EY69">
        <v>54.115989773784008</v>
      </c>
      <c r="EZ69">
        <v>23.887808653193822</v>
      </c>
      <c r="FA69">
        <f t="shared" si="99"/>
        <v>2.2654229427004662</v>
      </c>
      <c r="FB69">
        <v>78.003798426977824</v>
      </c>
      <c r="FC69">
        <v>69.376095606990134</v>
      </c>
      <c r="FD69">
        <v>30.623904393009866</v>
      </c>
      <c r="FE69">
        <f t="shared" si="100"/>
        <v>83.992857085581349</v>
      </c>
      <c r="FF69">
        <f t="shared" si="101"/>
        <v>70.409404084728536</v>
      </c>
      <c r="FG69">
        <f t="shared" si="102"/>
        <v>18.892905775250419</v>
      </c>
      <c r="FH69">
        <f t="shared" si="103"/>
        <v>16.293414310944527</v>
      </c>
      <c r="FI69">
        <f t="shared" si="104"/>
        <v>4.994902877943403</v>
      </c>
      <c r="FJ69">
        <f t="shared" si="105"/>
        <v>4.994902877943403</v>
      </c>
      <c r="FK69">
        <f t="shared" si="106"/>
        <v>-16.293414310944527</v>
      </c>
      <c r="FL69">
        <f t="shared" si="107"/>
        <v>-14.911944463118163</v>
      </c>
      <c r="FM69">
        <f t="shared" si="108"/>
        <v>8.2340886580130199</v>
      </c>
      <c r="FN69">
        <f t="shared" si="109"/>
        <v>20.909841293774679</v>
      </c>
      <c r="FO69">
        <v>100.03496797116483</v>
      </c>
      <c r="FP69">
        <v>36.229123455712852</v>
      </c>
      <c r="FQ69">
        <v>1.3358218799888495</v>
      </c>
      <c r="FR69">
        <v>1.1429197471538968</v>
      </c>
      <c r="FS69">
        <v>1.1729293538603205</v>
      </c>
      <c r="FT69">
        <v>1.6279907148062367</v>
      </c>
      <c r="FU69">
        <v>1.3998414378891453</v>
      </c>
      <c r="FV69">
        <v>1.2280028419675495</v>
      </c>
      <c r="FW69">
        <v>53.611204811554927</v>
      </c>
      <c r="FX69">
        <v>64.786334977619731</v>
      </c>
      <c r="FY69">
        <v>33.627463625314256</v>
      </c>
      <c r="FZ69">
        <v>50.903216030371503</v>
      </c>
      <c r="GA69">
        <v>76.137216521119626</v>
      </c>
      <c r="GB69">
        <f t="shared" si="110"/>
        <v>170.66822918918919</v>
      </c>
      <c r="GC69">
        <f t="shared" si="111"/>
        <v>82.740937931034466</v>
      </c>
      <c r="GD69">
        <f t="shared" si="112"/>
        <v>94.293251131498494</v>
      </c>
      <c r="GE69">
        <f t="shared" si="113"/>
        <v>1.7402823009363109</v>
      </c>
      <c r="GF69">
        <f t="shared" si="114"/>
        <v>3.2231322466166947</v>
      </c>
      <c r="GG69">
        <f t="shared" si="115"/>
        <v>2.633338873138642</v>
      </c>
      <c r="GH69">
        <f t="shared" si="116"/>
        <v>73.79017423682339</v>
      </c>
      <c r="GI69">
        <f t="shared" si="117"/>
        <v>95.379436964504265</v>
      </c>
      <c r="GJ69">
        <f t="shared" si="118"/>
        <v>95.379436964504265</v>
      </c>
      <c r="GK69">
        <f t="shared" si="119"/>
        <v>49.527656921562517</v>
      </c>
      <c r="GL69">
        <f t="shared" si="120"/>
        <v>39.379010784096621</v>
      </c>
      <c r="GM69">
        <f t="shared" si="133"/>
        <v>60.620989215903386</v>
      </c>
      <c r="GN69">
        <f t="shared" si="121"/>
        <v>56.077374450280089</v>
      </c>
      <c r="GO69">
        <f t="shared" si="122"/>
        <v>36.923076923076934</v>
      </c>
      <c r="GP69">
        <f t="shared" si="123"/>
        <v>55.92093374046874</v>
      </c>
      <c r="GQ69">
        <f t="shared" si="124"/>
        <v>1.0672268120951522</v>
      </c>
      <c r="GR69">
        <v>44.166920149998354</v>
      </c>
      <c r="GS69">
        <f t="shared" si="125"/>
        <v>110.05805045900361</v>
      </c>
      <c r="GT69" s="23">
        <f t="shared" si="126"/>
        <v>262.17040509738916</v>
      </c>
      <c r="GU69">
        <v>40.700000000000003</v>
      </c>
      <c r="GV69">
        <v>52.5</v>
      </c>
      <c r="GW69">
        <v>3.705E-2</v>
      </c>
      <c r="GX69">
        <v>93.237049999999996</v>
      </c>
      <c r="GY69">
        <v>0.47484000000000004</v>
      </c>
      <c r="GZ69">
        <v>52.2</v>
      </c>
      <c r="HA69">
        <v>85.6</v>
      </c>
      <c r="HB69">
        <v>1.9760000000000002</v>
      </c>
      <c r="HC69">
        <v>0.44500000000000001</v>
      </c>
      <c r="HD69">
        <v>140.221</v>
      </c>
      <c r="HE69">
        <v>16.369999999999997</v>
      </c>
      <c r="HF69">
        <v>65.400000000000006</v>
      </c>
      <c r="HG69">
        <v>99.5</v>
      </c>
      <c r="HH69">
        <v>37.65</v>
      </c>
      <c r="HI69">
        <v>0.252</v>
      </c>
      <c r="HJ69">
        <v>202.80199999999999</v>
      </c>
      <c r="HK69">
        <v>59.6</v>
      </c>
      <c r="HL69">
        <v>65.900000000000006</v>
      </c>
      <c r="HM69">
        <v>140.75</v>
      </c>
      <c r="HN69">
        <v>173.64669238462639</v>
      </c>
      <c r="HO69">
        <v>15.25</v>
      </c>
      <c r="HP69">
        <v>323.89999999999998</v>
      </c>
      <c r="HQ69">
        <v>-7.3999999999999986</v>
      </c>
      <c r="HR69">
        <v>19.699999999999989</v>
      </c>
      <c r="HS69">
        <v>12.300000000000011</v>
      </c>
      <c r="HT69">
        <v>183.67899999999997</v>
      </c>
      <c r="HU69">
        <v>56.708552022229078</v>
      </c>
      <c r="HV69">
        <v>1.2088343572616578</v>
      </c>
      <c r="HW69">
        <v>0.8162310898303986</v>
      </c>
      <c r="HX69">
        <v>2.5659166225289998E-3</v>
      </c>
      <c r="HY69">
        <v>2.0276313637145851</v>
      </c>
      <c r="HZ69">
        <v>2.0590058490943912E-2</v>
      </c>
      <c r="IA69">
        <v>1.3920956225395202</v>
      </c>
      <c r="IB69">
        <v>0.77286342236443073</v>
      </c>
      <c r="IC69">
        <v>6.4026758003234874E-2</v>
      </c>
      <c r="ID69">
        <v>1.4418981432914736E-2</v>
      </c>
      <c r="IE69">
        <v>2.2434047843401004</v>
      </c>
      <c r="IF69">
        <v>0.35175206418037408</v>
      </c>
      <c r="IG69">
        <v>1.6239217872619629</v>
      </c>
      <c r="IH69">
        <v>0.71997099876403814</v>
      </c>
      <c r="II69">
        <v>0.5733497174978256</v>
      </c>
      <c r="IJ69">
        <v>3.8375598621368406E-3</v>
      </c>
      <c r="IK69">
        <v>2.921080063385963</v>
      </c>
      <c r="IL69">
        <v>0.68133166408538826</v>
      </c>
      <c r="IM69">
        <v>0.45431995338201531</v>
      </c>
      <c r="IN69">
        <v>1.2012475703358652</v>
      </c>
      <c r="IO69">
        <v>2.2100632647402478</v>
      </c>
      <c r="IP69">
        <v>6.5595952868461607E-2</v>
      </c>
      <c r="IQ69">
        <v>3.4113108350761125</v>
      </c>
      <c r="IR69">
        <v>0.71076395845413198</v>
      </c>
      <c r="IS69">
        <v>0.31854346898241542</v>
      </c>
      <c r="IT69">
        <v>1.0293074274365472</v>
      </c>
      <c r="IU69">
        <v>69.052640591962287</v>
      </c>
      <c r="IV69">
        <v>0.46130526834551472</v>
      </c>
      <c r="IW69">
        <v>1.1679060507360122</v>
      </c>
      <c r="IX69">
        <v>34.236283563703864</v>
      </c>
      <c r="IY69">
        <f t="shared" si="127"/>
        <v>1.3836794713615275</v>
      </c>
      <c r="IZ69">
        <f t="shared" si="128"/>
        <v>40.561518379800617</v>
      </c>
      <c r="JA69">
        <f t="shared" si="129"/>
        <v>0.4902307716901495</v>
      </c>
      <c r="JB69">
        <f t="shared" si="130"/>
        <v>14.370744719286524</v>
      </c>
      <c r="JC69">
        <f t="shared" si="131"/>
        <v>0.89344869967137797</v>
      </c>
      <c r="JD69">
        <f t="shared" si="132"/>
        <v>62.608138573994779</v>
      </c>
      <c r="JE69">
        <f t="shared" si="44"/>
        <v>94.948838044766788</v>
      </c>
    </row>
    <row r="70" spans="1:265" x14ac:dyDescent="0.2">
      <c r="A70" s="6">
        <v>2016</v>
      </c>
      <c r="B70">
        <v>234</v>
      </c>
      <c r="C70">
        <v>2</v>
      </c>
      <c r="D70" t="s">
        <v>115</v>
      </c>
      <c r="E70">
        <v>1958</v>
      </c>
      <c r="F70" t="s">
        <v>118</v>
      </c>
      <c r="G70">
        <v>4</v>
      </c>
      <c r="H70">
        <v>31.5</v>
      </c>
      <c r="I70">
        <v>272.60000000000002</v>
      </c>
      <c r="J70">
        <v>2</v>
      </c>
      <c r="K70">
        <v>1</v>
      </c>
      <c r="L70">
        <v>12.6</v>
      </c>
      <c r="M70">
        <v>11.8</v>
      </c>
      <c r="N70" s="2">
        <v>6.7</v>
      </c>
      <c r="O70">
        <f t="shared" si="92"/>
        <v>0.79999999999999893</v>
      </c>
      <c r="P70" s="2">
        <f t="shared" si="92"/>
        <v>5.1000000000000005</v>
      </c>
      <c r="Q70" s="2">
        <f t="shared" si="134"/>
        <v>5.8999999999999995</v>
      </c>
      <c r="R70" s="2"/>
      <c r="S70">
        <v>5.5440000000000005</v>
      </c>
      <c r="T70">
        <v>6.7279999999999998</v>
      </c>
      <c r="U70">
        <v>5.5100000000000007</v>
      </c>
      <c r="V70">
        <v>5.5019999999999998</v>
      </c>
      <c r="W70">
        <v>3.9240000000000004</v>
      </c>
      <c r="X70">
        <v>5.6920000000000002</v>
      </c>
      <c r="Y70">
        <v>18</v>
      </c>
      <c r="Z70">
        <v>47.2</v>
      </c>
      <c r="AA70">
        <v>846.4</v>
      </c>
      <c r="AB70">
        <v>1</v>
      </c>
      <c r="AC70">
        <v>62</v>
      </c>
      <c r="AD70">
        <v>50.8</v>
      </c>
      <c r="AE70">
        <v>52</v>
      </c>
      <c r="AF70">
        <v>40.6</v>
      </c>
      <c r="AG70">
        <v>25.5</v>
      </c>
      <c r="AH70">
        <v>117.82114045983438</v>
      </c>
      <c r="AI70">
        <v>7401.759685967716</v>
      </c>
      <c r="AJ70">
        <v>242.26659674442996</v>
      </c>
      <c r="AK70">
        <v>20</v>
      </c>
      <c r="AL70">
        <v>369.1</v>
      </c>
      <c r="AM70">
        <v>461.375</v>
      </c>
      <c r="AN70">
        <v>8629.3993883447456</v>
      </c>
      <c r="AO70">
        <f>AN70/AN$70</f>
        <v>1</v>
      </c>
      <c r="AP70">
        <v>2672.3633230056766</v>
      </c>
      <c r="AQ70">
        <v>3280.8398950131232</v>
      </c>
      <c r="AR70">
        <v>0.59203125925048827</v>
      </c>
      <c r="AS70">
        <v>5953.7952492780505</v>
      </c>
      <c r="AT70">
        <v>27.785888307023821</v>
      </c>
      <c r="AU70">
        <v>3946.8750616699226</v>
      </c>
      <c r="AV70">
        <v>6824.8047941375735</v>
      </c>
      <c r="AW70">
        <v>109.52578296134035</v>
      </c>
      <c r="AX70">
        <v>18.829883106716924</v>
      </c>
      <c r="AY70">
        <v>10900.035521875552</v>
      </c>
      <c r="AZ70">
        <v>711.5681263526269</v>
      </c>
      <c r="BA70">
        <v>4249.3258136783243</v>
      </c>
      <c r="BB70">
        <v>6343.958149396085</v>
      </c>
      <c r="BC70">
        <v>2062.3494717622543</v>
      </c>
      <c r="BD70">
        <v>8.1833306305819331</v>
      </c>
      <c r="BE70">
        <v>12663.816765467245</v>
      </c>
      <c r="BF70">
        <v>449.65820659977288</v>
      </c>
      <c r="BG70">
        <v>125.98437454226379</v>
      </c>
      <c r="BH70">
        <f t="shared" si="93"/>
        <v>268.40086064756781</v>
      </c>
      <c r="BI70">
        <v>115.86470351493145</v>
      </c>
      <c r="BJ70">
        <v>21.603625143457261</v>
      </c>
      <c r="BK70">
        <v>322.17862719313183</v>
      </c>
      <c r="BL70">
        <v>-34.346188910106321</v>
      </c>
      <c r="BM70">
        <v>1.2276923076923076</v>
      </c>
      <c r="BN70">
        <v>1.7291666666666663</v>
      </c>
      <c r="BO70">
        <v>1.4929328621908127</v>
      </c>
      <c r="BP70">
        <v>44.885039056889369</v>
      </c>
      <c r="BQ70">
        <v>36.209744947609032</v>
      </c>
      <c r="BR70">
        <v>33.554858636819048</v>
      </c>
      <c r="BS70">
        <v>55.105017180611867</v>
      </c>
      <c r="BT70">
        <v>62.612683971907281</v>
      </c>
      <c r="BU70">
        <v>50.095151145074368</v>
      </c>
      <c r="BV70">
        <v>3743.1653810676044</v>
      </c>
      <c r="BW70">
        <v>6124.4201435771301</v>
      </c>
      <c r="BX70">
        <v>11221.140863334358</v>
      </c>
      <c r="BY70">
        <v>7471.341461770342</v>
      </c>
      <c r="BZ70">
        <v>1353.5553386896249</v>
      </c>
      <c r="CA70">
        <v>19208.788417576838</v>
      </c>
      <c r="CB70">
        <v>1.6361607142857144</v>
      </c>
      <c r="CC70">
        <v>19.486733362331446</v>
      </c>
      <c r="CD70">
        <v>31.883427577207478</v>
      </c>
      <c r="CE70">
        <v>203.70968060231826</v>
      </c>
      <c r="CF70">
        <v>700.38465056044333</v>
      </c>
      <c r="CG70">
        <v>-449.46100752686289</v>
      </c>
      <c r="CH70">
        <f t="shared" si="94"/>
        <v>506.16043261071991</v>
      </c>
      <c r="CI70">
        <f t="shared" si="95"/>
        <v>219.53800581895484</v>
      </c>
      <c r="CJ70">
        <f t="shared" si="96"/>
        <v>725.69843842967475</v>
      </c>
      <c r="CK70">
        <v>8308.7528957012855</v>
      </c>
      <c r="CL70">
        <v>43.254955570745068</v>
      </c>
      <c r="CM70">
        <v>2.9475376605987549</v>
      </c>
      <c r="CN70">
        <v>1.8678021430969238</v>
      </c>
      <c r="CO70">
        <v>7.6430249210000003</v>
      </c>
      <c r="CP70">
        <v>2.3530161262755356</v>
      </c>
      <c r="CQ70">
        <v>4.6207599639892578</v>
      </c>
      <c r="CR70">
        <v>2.9026334285736084</v>
      </c>
      <c r="CS70">
        <v>1.2820400477072769</v>
      </c>
      <c r="CT70">
        <v>3.6438021659851074</v>
      </c>
      <c r="CU70">
        <v>3.6438021659851074</v>
      </c>
      <c r="CV70">
        <v>1.8966642052514688</v>
      </c>
      <c r="CW70">
        <v>2.2741663455963135</v>
      </c>
      <c r="CX70">
        <v>1.9046106338500977</v>
      </c>
      <c r="CY70">
        <v>0.67150968313217163</v>
      </c>
      <c r="CZ70">
        <v>1.765278697013855</v>
      </c>
      <c r="DA70">
        <v>1.765278697013855</v>
      </c>
      <c r="DB70">
        <v>1.2641060907731796</v>
      </c>
      <c r="DC70">
        <v>0.85792988538742065</v>
      </c>
      <c r="DD70">
        <v>0.8549121618270874</v>
      </c>
      <c r="DE70">
        <v>0.82034794350479934</v>
      </c>
      <c r="DF70">
        <v>1.6638901233673096</v>
      </c>
      <c r="DG70">
        <v>0.56002521514892578</v>
      </c>
      <c r="DH70">
        <v>1.1263974919813191</v>
      </c>
      <c r="DI70">
        <v>78.768915373620672</v>
      </c>
      <c r="DJ70">
        <v>61.279597870633985</v>
      </c>
      <c r="DK70">
        <v>4.5249096684624943E-2</v>
      </c>
      <c r="DL70">
        <v>140.09376234093926</v>
      </c>
      <c r="DM70">
        <v>1.2839192025297292</v>
      </c>
      <c r="DN70">
        <v>114.5633149240664</v>
      </c>
      <c r="DO70">
        <v>87.496730638689868</v>
      </c>
      <c r="DP70">
        <v>3.9909028518574678</v>
      </c>
      <c r="DQ70">
        <v>0.68612368849501515</v>
      </c>
      <c r="DR70">
        <v>206.73707210310874</v>
      </c>
      <c r="DS70">
        <v>16.182242855501695</v>
      </c>
      <c r="DT70">
        <v>80.93311131425456</v>
      </c>
      <c r="DU70">
        <v>42.600293267047235</v>
      </c>
      <c r="DV70">
        <v>36.406215882996847</v>
      </c>
      <c r="DW70">
        <v>0.14445859232787242</v>
      </c>
      <c r="DX70">
        <v>160.08407905662651</v>
      </c>
      <c r="DY70">
        <v>6.0584827056517705</v>
      </c>
      <c r="DZ70">
        <v>-3.3323566461773027</v>
      </c>
      <c r="EA70">
        <f t="shared" si="97"/>
        <v>0.7996126686274897</v>
      </c>
      <c r="EB70">
        <v>3.254036322767794</v>
      </c>
      <c r="EC70">
        <v>-2.4021574007008462</v>
      </c>
      <c r="ED70">
        <v>2.3833757061868983</v>
      </c>
      <c r="EE70">
        <v>-3.2068883836887596</v>
      </c>
      <c r="EF70">
        <v>0.77796675985659469</v>
      </c>
      <c r="EG70">
        <v>0.76374126129890263</v>
      </c>
      <c r="EH70">
        <v>0.52636421083127372</v>
      </c>
      <c r="EI70">
        <v>56.225854782830844</v>
      </c>
      <c r="EJ70">
        <v>55.41498375624122</v>
      </c>
      <c r="EK70">
        <v>50.556627361816609</v>
      </c>
      <c r="EL70">
        <v>43.741846065566328</v>
      </c>
      <c r="EM70">
        <v>42.322709588849868</v>
      </c>
      <c r="EN70">
        <v>26.611199263593377</v>
      </c>
      <c r="EO70">
        <v>32.113734463654907</v>
      </c>
      <c r="EP70">
        <v>52.358412648828853</v>
      </c>
      <c r="EQ70">
        <v>92.052398310140092</v>
      </c>
      <c r="ER70">
        <v>124.3149126654435</v>
      </c>
      <c r="ES70">
        <v>7.5802511976563434</v>
      </c>
      <c r="ET70">
        <v>216.36731097558359</v>
      </c>
      <c r="EU70">
        <v>1.6304056044333959</v>
      </c>
      <c r="EV70">
        <v>14.842230242108451</v>
      </c>
      <c r="EW70">
        <v>24.198855369024457</v>
      </c>
      <c r="EX70">
        <f t="shared" si="98"/>
        <v>3.5034179439942075</v>
      </c>
      <c r="EY70">
        <v>82.449580460411497</v>
      </c>
      <c r="EZ70">
        <v>35.138317989861015</v>
      </c>
      <c r="FA70">
        <f t="shared" si="99"/>
        <v>2.3464293448594185</v>
      </c>
      <c r="FB70">
        <v>117.58789845027252</v>
      </c>
      <c r="FC70">
        <v>70.117402851007753</v>
      </c>
      <c r="FD70">
        <v>29.882597148992229</v>
      </c>
      <c r="FE70">
        <f t="shared" si="100"/>
        <v>31.481006271161704</v>
      </c>
      <c r="FF70">
        <f t="shared" si="101"/>
        <v>48.819376850599653</v>
      </c>
      <c r="FG70">
        <f t="shared" si="102"/>
        <v>-9.7581193817816185</v>
      </c>
      <c r="FH70">
        <f t="shared" si="103"/>
        <v>-33.630203609811844</v>
      </c>
      <c r="FI70">
        <f t="shared" si="104"/>
        <v>44.896437371642634</v>
      </c>
      <c r="FJ70">
        <f t="shared" si="105"/>
        <v>44.896437371642634</v>
      </c>
      <c r="FK70">
        <f t="shared" si="106"/>
        <v>33.630203609811844</v>
      </c>
      <c r="FL70">
        <f t="shared" si="107"/>
        <v>29.355124397458511</v>
      </c>
      <c r="FM70">
        <f t="shared" si="108"/>
        <v>51.312131372129279</v>
      </c>
      <c r="FN70">
        <f t="shared" si="109"/>
        <v>127.77059330101478</v>
      </c>
      <c r="FO70">
        <v>9.6302388724748482</v>
      </c>
      <c r="FP70">
        <v>4.4508751479384019</v>
      </c>
      <c r="FQ70">
        <v>1.3391207135904746</v>
      </c>
      <c r="FR70">
        <v>1.3500811042826468</v>
      </c>
      <c r="FS70">
        <v>0.95115986265228314</v>
      </c>
      <c r="FT70">
        <v>1.7571351875863277</v>
      </c>
      <c r="FU70">
        <v>1.4048520486917295</v>
      </c>
      <c r="FV70">
        <v>1.3290153846991131</v>
      </c>
      <c r="FW70">
        <v>38.89543317023449</v>
      </c>
      <c r="FX70">
        <v>57.455496444872892</v>
      </c>
      <c r="FY70">
        <v>3.0829307181143326</v>
      </c>
      <c r="FZ70">
        <v>34.530823663161669</v>
      </c>
      <c r="GA70">
        <v>47.579658704568367</v>
      </c>
      <c r="GB70">
        <f t="shared" si="110"/>
        <v>207.45682116923081</v>
      </c>
      <c r="GC70">
        <f t="shared" si="111"/>
        <v>139.60411500000004</v>
      </c>
      <c r="GD70">
        <f t="shared" si="112"/>
        <v>129.47936310954066</v>
      </c>
      <c r="GE70">
        <f t="shared" si="113"/>
        <v>1.4207957318474147</v>
      </c>
      <c r="GF70">
        <f t="shared" si="114"/>
        <v>2.079189018585597</v>
      </c>
      <c r="GG70">
        <f t="shared" si="115"/>
        <v>1.4709762143630418</v>
      </c>
      <c r="GH70">
        <f t="shared" si="116"/>
        <v>39.224542674294298</v>
      </c>
      <c r="GI70">
        <f t="shared" si="117"/>
        <v>54.510278827977324</v>
      </c>
      <c r="GJ70">
        <f t="shared" si="118"/>
        <v>43.608223062381853</v>
      </c>
      <c r="GK70">
        <f t="shared" si="119"/>
        <v>71.968570842297837</v>
      </c>
      <c r="GL70">
        <f t="shared" si="120"/>
        <v>40.159578230370272</v>
      </c>
      <c r="GM70">
        <f t="shared" si="133"/>
        <v>59.840421769629728</v>
      </c>
      <c r="GN70">
        <f t="shared" si="121"/>
        <v>60.320647579010355</v>
      </c>
      <c r="GO70">
        <f t="shared" si="122"/>
        <v>46.825396825396822</v>
      </c>
      <c r="GP70">
        <f t="shared" si="123"/>
        <v>7.7466481421997715</v>
      </c>
      <c r="GQ70">
        <f t="shared" si="124"/>
        <v>1.0385914103678968</v>
      </c>
      <c r="GR70">
        <v>6.4795141496429531</v>
      </c>
      <c r="GS70">
        <f t="shared" si="125"/>
        <v>109.00035521875553</v>
      </c>
      <c r="GT70" s="23">
        <f t="shared" si="126"/>
        <v>192.08788417576835</v>
      </c>
      <c r="GU70">
        <v>32.5</v>
      </c>
      <c r="GV70">
        <v>39.9</v>
      </c>
      <c r="GW70">
        <v>7.1999999999999998E-3</v>
      </c>
      <c r="GX70">
        <v>72.407200000000003</v>
      </c>
      <c r="GY70">
        <v>0.35400999999999999</v>
      </c>
      <c r="GZ70">
        <v>48</v>
      </c>
      <c r="HA70">
        <v>83</v>
      </c>
      <c r="HB70">
        <v>1.3320000000000001</v>
      </c>
      <c r="HC70">
        <v>0.22900000000000001</v>
      </c>
      <c r="HD70">
        <v>132.56099999999998</v>
      </c>
      <c r="HE70">
        <v>9.89</v>
      </c>
      <c r="HF70">
        <v>56.6</v>
      </c>
      <c r="HG70">
        <v>84.5</v>
      </c>
      <c r="HH70">
        <v>27.470000000000006</v>
      </c>
      <c r="HI70">
        <v>0.10900000000000001</v>
      </c>
      <c r="HJ70">
        <v>168.679</v>
      </c>
      <c r="HK70">
        <v>44.8</v>
      </c>
      <c r="HL70">
        <v>73.3</v>
      </c>
      <c r="HM70">
        <v>134.30000000000001</v>
      </c>
      <c r="HN70">
        <v>89.420600858369099</v>
      </c>
      <c r="HO70">
        <v>16.2</v>
      </c>
      <c r="HP70">
        <v>229.9</v>
      </c>
      <c r="HQ70">
        <v>3.2000000000000028</v>
      </c>
      <c r="HR70">
        <v>9.7000000000000028</v>
      </c>
      <c r="HS70">
        <v>12.900000000000006</v>
      </c>
      <c r="HT70">
        <v>97.339000000000027</v>
      </c>
      <c r="HU70">
        <v>42.339712918660297</v>
      </c>
      <c r="HV70">
        <v>0.9579497396945954</v>
      </c>
      <c r="HW70">
        <v>0.74525305509567263</v>
      </c>
      <c r="HX70">
        <v>5.5029779431200001E-4</v>
      </c>
      <c r="HY70">
        <v>1.7037530925845796</v>
      </c>
      <c r="HZ70">
        <v>1.6357952348518372E-2</v>
      </c>
      <c r="IA70">
        <v>1.393264045715332</v>
      </c>
      <c r="IB70">
        <v>1.0640932395970399</v>
      </c>
      <c r="IC70">
        <v>4.8535444850921636E-2</v>
      </c>
      <c r="ID70">
        <v>8.3443069601058968E-3</v>
      </c>
      <c r="IE70">
        <v>2.5142370371233995</v>
      </c>
      <c r="IF70">
        <v>0.22491505157947542</v>
      </c>
      <c r="IG70">
        <v>1.0780096187591552</v>
      </c>
      <c r="IH70">
        <v>0.5674256822466851</v>
      </c>
      <c r="II70">
        <v>0.48492205806970606</v>
      </c>
      <c r="IJ70">
        <v>1.9241537797451021E-3</v>
      </c>
      <c r="IK70">
        <v>2.1322815128552914</v>
      </c>
      <c r="IL70">
        <v>0.38435258865356442</v>
      </c>
      <c r="IM70">
        <v>0.62665061461925498</v>
      </c>
      <c r="IN70">
        <v>1.1017272881269458</v>
      </c>
      <c r="IO70">
        <v>1.4878605459381071</v>
      </c>
      <c r="IP70">
        <v>9.0724084854125975E-2</v>
      </c>
      <c r="IQ70">
        <v>2.5895878340650524</v>
      </c>
      <c r="IR70">
        <v>1.0089114570617677</v>
      </c>
      <c r="IS70">
        <v>0.43744262497778497</v>
      </c>
      <c r="IT70">
        <v>1.4463540820395526</v>
      </c>
      <c r="IU70">
        <v>69.755495531154281</v>
      </c>
      <c r="IV70">
        <v>0.62710847603743824</v>
      </c>
      <c r="IW70">
        <v>7.535079694165292E-2</v>
      </c>
      <c r="IX70">
        <v>2.909760230969638</v>
      </c>
      <c r="IY70">
        <f t="shared" si="127"/>
        <v>0.88583474148047281</v>
      </c>
      <c r="IZ70">
        <f t="shared" si="128"/>
        <v>34.20755727331008</v>
      </c>
      <c r="JA70">
        <f t="shared" si="129"/>
        <v>0.457306321209761</v>
      </c>
      <c r="JB70">
        <f t="shared" si="130"/>
        <v>17.659424993972735</v>
      </c>
      <c r="JC70">
        <f t="shared" si="131"/>
        <v>0.42852842027071181</v>
      </c>
      <c r="JD70">
        <f t="shared" si="132"/>
        <v>59.537484470491655</v>
      </c>
      <c r="JE70">
        <f t="shared" si="44"/>
        <v>88.778606763498075</v>
      </c>
    </row>
    <row r="71" spans="1:265" x14ac:dyDescent="0.2">
      <c r="A71" s="6">
        <v>2016</v>
      </c>
      <c r="B71">
        <v>235</v>
      </c>
      <c r="C71">
        <v>2</v>
      </c>
      <c r="D71" t="s">
        <v>113</v>
      </c>
      <c r="E71">
        <v>1946</v>
      </c>
      <c r="F71" t="s">
        <v>118</v>
      </c>
      <c r="G71">
        <v>4</v>
      </c>
      <c r="H71">
        <v>33.5</v>
      </c>
      <c r="I71">
        <v>279.8</v>
      </c>
      <c r="J71">
        <v>7</v>
      </c>
      <c r="K71">
        <v>2</v>
      </c>
      <c r="L71">
        <v>13.1</v>
      </c>
      <c r="M71">
        <v>12.1</v>
      </c>
      <c r="N71" s="2">
        <v>7.1</v>
      </c>
      <c r="O71">
        <f t="shared" si="92"/>
        <v>1</v>
      </c>
      <c r="P71" s="2">
        <f t="shared" si="92"/>
        <v>5</v>
      </c>
      <c r="Q71" s="2">
        <f t="shared" si="134"/>
        <v>6</v>
      </c>
      <c r="R71" s="2"/>
      <c r="S71">
        <v>6.0039999999999996</v>
      </c>
      <c r="T71">
        <v>5.8440000000000003</v>
      </c>
      <c r="U71">
        <v>4.1940000000000008</v>
      </c>
      <c r="V71">
        <v>5.3460000000000001</v>
      </c>
      <c r="W71">
        <v>4.9739999999999993</v>
      </c>
      <c r="X71">
        <v>3.8939999999999997</v>
      </c>
      <c r="Y71">
        <v>17.2</v>
      </c>
      <c r="Z71">
        <v>48.6</v>
      </c>
      <c r="AA71">
        <v>843.6</v>
      </c>
      <c r="AB71">
        <v>2</v>
      </c>
      <c r="AC71">
        <v>62</v>
      </c>
      <c r="AD71">
        <v>55.4</v>
      </c>
      <c r="AE71">
        <v>54.1</v>
      </c>
      <c r="AF71">
        <v>46.6</v>
      </c>
      <c r="AG71">
        <v>39.799999999999997</v>
      </c>
      <c r="AH71">
        <v>128.59646166850902</v>
      </c>
      <c r="AI71">
        <v>8078.6869149390741</v>
      </c>
      <c r="AJ71">
        <v>236.10756260412751</v>
      </c>
      <c r="AK71">
        <v>20</v>
      </c>
      <c r="AL71">
        <v>372.6</v>
      </c>
      <c r="AM71">
        <v>465.75</v>
      </c>
      <c r="AN71">
        <v>8224.461080716279</v>
      </c>
      <c r="AO71">
        <f>AN71/AN$71</f>
        <v>1</v>
      </c>
      <c r="AP71">
        <v>3049.6771519858835</v>
      </c>
      <c r="AQ71">
        <v>4252.8374530433275</v>
      </c>
      <c r="AR71">
        <v>0.71270537277916668</v>
      </c>
      <c r="AS71">
        <v>7303.2273104019896</v>
      </c>
      <c r="AT71">
        <v>13.700152400304802</v>
      </c>
      <c r="AU71">
        <v>3428.1221813217621</v>
      </c>
      <c r="AV71">
        <v>6124.911630628214</v>
      </c>
      <c r="AW71">
        <v>72.295287779430041</v>
      </c>
      <c r="AX71">
        <v>6.8562443626435243</v>
      </c>
      <c r="AY71">
        <v>9632.1853440920513</v>
      </c>
      <c r="AZ71">
        <v>1029.7755842720615</v>
      </c>
      <c r="BA71">
        <v>5746.8659345213428</v>
      </c>
      <c r="BB71">
        <v>8992.6310609200173</v>
      </c>
      <c r="BC71">
        <v>2653.2713427268964</v>
      </c>
      <c r="BD71">
        <v>98.344255076668063</v>
      </c>
      <c r="BE71">
        <v>17491.112593244929</v>
      </c>
      <c r="BF71">
        <v>211.72345760818743</v>
      </c>
      <c r="BG71">
        <v>561.35194636806261</v>
      </c>
      <c r="BH71">
        <f t="shared" si="93"/>
        <v>407.51541131371755</v>
      </c>
      <c r="BI71">
        <v>34.404093575988966</v>
      </c>
      <c r="BJ71">
        <v>165.62455379997004</v>
      </c>
      <c r="BK71">
        <v>170.18856159862605</v>
      </c>
      <c r="BL71">
        <v>204.83710216370022</v>
      </c>
      <c r="BM71">
        <v>1.3945205479452054</v>
      </c>
      <c r="BN71">
        <v>1.7866666666666664</v>
      </c>
      <c r="BO71">
        <v>1.5647887323943663</v>
      </c>
      <c r="BP71">
        <v>41.757938269869086</v>
      </c>
      <c r="BQ71">
        <v>35.590284643187623</v>
      </c>
      <c r="BR71">
        <v>32.855919850065938</v>
      </c>
      <c r="BS71">
        <v>58.232302957159909</v>
      </c>
      <c r="BT71">
        <v>63.587975229161877</v>
      </c>
      <c r="BU71">
        <v>51.412573173835575</v>
      </c>
      <c r="BV71">
        <v>3464.3079154579364</v>
      </c>
      <c r="BW71">
        <v>5188.3676958143396</v>
      </c>
      <c r="BX71">
        <v>9842.5196850393713</v>
      </c>
      <c r="BY71">
        <v>7120.7455244296771</v>
      </c>
      <c r="BZ71">
        <v>1189.8440737670949</v>
      </c>
      <c r="CA71">
        <v>17426.763883133033</v>
      </c>
      <c r="CB71">
        <v>1.4976635514018692</v>
      </c>
      <c r="CC71">
        <v>19.879238272178352</v>
      </c>
      <c r="CD71">
        <v>29.772410589874593</v>
      </c>
      <c r="CE71">
        <v>-36.185734136174233</v>
      </c>
      <c r="CF71">
        <v>936.54393481387433</v>
      </c>
      <c r="CG71">
        <v>-289.48587308939568</v>
      </c>
      <c r="CH71">
        <f t="shared" si="94"/>
        <v>2282.5580190634064</v>
      </c>
      <c r="CI71">
        <f t="shared" si="95"/>
        <v>3804.2633651056776</v>
      </c>
      <c r="CJ71">
        <f t="shared" si="96"/>
        <v>6086.821384169084</v>
      </c>
      <c r="CK71">
        <v>7794.5785390409819</v>
      </c>
      <c r="CL71">
        <v>44.727630392612234</v>
      </c>
      <c r="CM71">
        <v>3.0249271392822266</v>
      </c>
      <c r="CN71">
        <v>1.807957649230957</v>
      </c>
      <c r="CO71">
        <v>7.8035550120000003</v>
      </c>
      <c r="CP71">
        <v>2.3167241143845958</v>
      </c>
      <c r="CQ71">
        <v>5.3697538375854492</v>
      </c>
      <c r="CR71">
        <v>2.3994770050048828</v>
      </c>
      <c r="CS71">
        <v>1.1158901315714149</v>
      </c>
      <c r="CT71">
        <v>3.7908587455749512</v>
      </c>
      <c r="CU71">
        <v>3.7908587455749512</v>
      </c>
      <c r="CV71">
        <v>1.5947036439723017</v>
      </c>
      <c r="CW71">
        <v>2.340226411819458</v>
      </c>
      <c r="CX71">
        <v>2.1866366863250732</v>
      </c>
      <c r="CY71">
        <v>0.7020002007484436</v>
      </c>
      <c r="CZ71">
        <v>1.6807659864425659</v>
      </c>
      <c r="DA71">
        <v>1.6807659864425659</v>
      </c>
      <c r="DB71">
        <v>1.3437657823704725</v>
      </c>
      <c r="DC71">
        <v>0.99714779853820801</v>
      </c>
      <c r="DD71">
        <v>0.95701515674591064</v>
      </c>
      <c r="DE71">
        <v>0.92795384498803246</v>
      </c>
      <c r="DF71">
        <v>1.4483275413513184</v>
      </c>
      <c r="DG71">
        <v>0.59976804256439209</v>
      </c>
      <c r="DH71">
        <v>1.1159028706936356</v>
      </c>
      <c r="DI71">
        <v>92.25051183091027</v>
      </c>
      <c r="DJ71">
        <v>76.88950004165585</v>
      </c>
      <c r="DK71">
        <v>5.5616355838301948E-2</v>
      </c>
      <c r="DL71">
        <v>169.19562822840442</v>
      </c>
      <c r="DM71">
        <v>0.73566445927042212</v>
      </c>
      <c r="DN71">
        <v>82.257003444287477</v>
      </c>
      <c r="DO71">
        <v>68.347284453650076</v>
      </c>
      <c r="DP71">
        <v>2.7406122394251029</v>
      </c>
      <c r="DQ71">
        <v>0.25991053903926165</v>
      </c>
      <c r="DR71">
        <v>153.60481067640191</v>
      </c>
      <c r="DS71">
        <v>24.099080205602924</v>
      </c>
      <c r="DT71">
        <v>125.66307883816195</v>
      </c>
      <c r="DU71">
        <v>63.128288100225411</v>
      </c>
      <c r="DV71">
        <v>44.595282256581633</v>
      </c>
      <c r="DW71">
        <v>1.652936788948953</v>
      </c>
      <c r="DX71">
        <v>235.03958598391796</v>
      </c>
      <c r="DY71">
        <v>-1.417347050182046</v>
      </c>
      <c r="DZ71">
        <v>5.8167696648225746</v>
      </c>
      <c r="EA71">
        <f t="shared" si="97"/>
        <v>2.6337583102205415</v>
      </c>
      <c r="EB71">
        <v>-0.9085007624202539</v>
      </c>
      <c r="EC71">
        <v>3.1004339567053196</v>
      </c>
      <c r="ED71">
        <v>-0.77656505345507043</v>
      </c>
      <c r="EE71">
        <v>-0.37278545381604744</v>
      </c>
      <c r="EF71">
        <v>0.83348589092480874</v>
      </c>
      <c r="EG71">
        <v>0.83089927412614262</v>
      </c>
      <c r="EH71">
        <v>0.50236146276128257</v>
      </c>
      <c r="EI71">
        <v>54.52298785544113</v>
      </c>
      <c r="EJ71">
        <v>53.551059424549976</v>
      </c>
      <c r="EK71">
        <v>53.464644396863491</v>
      </c>
      <c r="EL71">
        <v>45.444141108574875</v>
      </c>
      <c r="EM71">
        <v>44.495536404544502</v>
      </c>
      <c r="EN71">
        <v>26.858576965220156</v>
      </c>
      <c r="EO71">
        <v>34.544270113573702</v>
      </c>
      <c r="EP71">
        <v>49.653465236651797</v>
      </c>
      <c r="EQ71">
        <v>91.334039861026824</v>
      </c>
      <c r="ER71">
        <v>103.13171857985638</v>
      </c>
      <c r="ES71">
        <v>7.1363045108013266</v>
      </c>
      <c r="ET71">
        <v>194.46575844088321</v>
      </c>
      <c r="EU71">
        <v>1.4373864340859568</v>
      </c>
      <c r="EV71">
        <v>17.763677467195347</v>
      </c>
      <c r="EW71">
        <v>25.533269010824984</v>
      </c>
      <c r="EX71">
        <f t="shared" si="98"/>
        <v>3.6696972094296663</v>
      </c>
      <c r="EY71">
        <v>47.712733330713775</v>
      </c>
      <c r="EZ71">
        <v>18.693819216998278</v>
      </c>
      <c r="FA71">
        <f t="shared" si="99"/>
        <v>2.5523266688771984</v>
      </c>
      <c r="FB71">
        <v>66.406552547712053</v>
      </c>
      <c r="FC71">
        <v>71.849435786375054</v>
      </c>
      <c r="FD71">
        <v>28.15056421362495</v>
      </c>
      <c r="FE71">
        <f t="shared" si="100"/>
        <v>97.457327077360546</v>
      </c>
      <c r="FF71">
        <f t="shared" si="101"/>
        <v>91.118808724588249</v>
      </c>
      <c r="FG71">
        <f t="shared" si="102"/>
        <v>13.474822863573614</v>
      </c>
      <c r="FH71">
        <f t="shared" si="103"/>
        <v>43.406075393874474</v>
      </c>
      <c r="FI71">
        <f t="shared" si="104"/>
        <v>5.2189963534246644</v>
      </c>
      <c r="FJ71">
        <f t="shared" si="105"/>
        <v>5.2189963534246644</v>
      </c>
      <c r="FK71">
        <f t="shared" si="106"/>
        <v>-43.406075393874474</v>
      </c>
      <c r="FL71">
        <f t="shared" si="107"/>
        <v>-52.76885076815779</v>
      </c>
      <c r="FM71">
        <f t="shared" si="108"/>
        <v>7.635996653186627</v>
      </c>
      <c r="FN71">
        <f t="shared" si="109"/>
        <v>27.918299052978078</v>
      </c>
      <c r="FO71">
        <v>40.860947764481296</v>
      </c>
      <c r="FP71">
        <v>21.011898491580901</v>
      </c>
      <c r="FQ71">
        <v>1.4219878474269656</v>
      </c>
      <c r="FR71">
        <v>1.0843744019508121</v>
      </c>
      <c r="FS71">
        <v>1.1394285892728995</v>
      </c>
      <c r="FT71">
        <v>1.6292151290720398</v>
      </c>
      <c r="FU71">
        <v>1.4706208862025851</v>
      </c>
      <c r="FV71">
        <v>1.1793330402811519</v>
      </c>
      <c r="FW71">
        <v>40.860974373570777</v>
      </c>
      <c r="FX71">
        <v>53.033356312550005</v>
      </c>
      <c r="FY71">
        <v>9.0284917572701229</v>
      </c>
      <c r="FZ71">
        <v>36.616963220259443</v>
      </c>
      <c r="GA71">
        <v>40.595881593830335</v>
      </c>
      <c r="GB71">
        <f t="shared" si="110"/>
        <v>196.87329841095888</v>
      </c>
      <c r="GC71">
        <f t="shared" si="111"/>
        <v>122.34103040000001</v>
      </c>
      <c r="GD71">
        <f t="shared" si="112"/>
        <v>93.024616563380292</v>
      </c>
      <c r="GE71">
        <f t="shared" si="113"/>
        <v>1.5364842077100314</v>
      </c>
      <c r="GF71">
        <f t="shared" si="114"/>
        <v>1.9613019419238786</v>
      </c>
      <c r="GG71">
        <f t="shared" si="115"/>
        <v>2.3506000530894493</v>
      </c>
      <c r="GH71">
        <f t="shared" si="116"/>
        <v>37.383914003255811</v>
      </c>
      <c r="GI71">
        <f t="shared" si="117"/>
        <v>55.209815078236126</v>
      </c>
      <c r="GJ71">
        <f t="shared" si="118"/>
        <v>44.167852062588906</v>
      </c>
      <c r="GK71">
        <f t="shared" si="119"/>
        <v>58.004463246742901</v>
      </c>
      <c r="GL71">
        <f t="shared" si="120"/>
        <v>27.35122450940322</v>
      </c>
      <c r="GM71">
        <f t="shared" si="133"/>
        <v>72.648775490596776</v>
      </c>
      <c r="GN71">
        <f t="shared" si="121"/>
        <v>72.510406053266991</v>
      </c>
      <c r="GO71">
        <f t="shared" si="122"/>
        <v>45.801526717557252</v>
      </c>
      <c r="GP71">
        <f t="shared" si="123"/>
        <v>39.620155978339554</v>
      </c>
      <c r="GQ71">
        <f t="shared" si="124"/>
        <v>1.055151479906467</v>
      </c>
      <c r="GR71">
        <v>22.239920412621981</v>
      </c>
      <c r="GS71">
        <f t="shared" si="125"/>
        <v>96.321853440920506</v>
      </c>
      <c r="GT71" s="23">
        <f t="shared" si="126"/>
        <v>174.26763883133034</v>
      </c>
      <c r="GU71">
        <v>36.5</v>
      </c>
      <c r="GV71">
        <v>50.9</v>
      </c>
      <c r="GW71">
        <v>8.5299999999999994E-3</v>
      </c>
      <c r="GX71">
        <v>87.408529999999999</v>
      </c>
      <c r="GY71">
        <v>0.16397</v>
      </c>
      <c r="GZ71">
        <v>45</v>
      </c>
      <c r="HA71">
        <v>80.400000000000006</v>
      </c>
      <c r="HB71">
        <v>0.94900000000000007</v>
      </c>
      <c r="HC71">
        <v>0.09</v>
      </c>
      <c r="HD71">
        <v>126.43900000000001</v>
      </c>
      <c r="HE71">
        <v>13.12</v>
      </c>
      <c r="HF71">
        <v>71</v>
      </c>
      <c r="HG71">
        <v>111.1</v>
      </c>
      <c r="HH71">
        <v>32.78</v>
      </c>
      <c r="HI71">
        <v>1.2150000000000001</v>
      </c>
      <c r="HJ71">
        <v>216.09500000000003</v>
      </c>
      <c r="HK71">
        <v>42.8</v>
      </c>
      <c r="HL71">
        <v>64.099999999999994</v>
      </c>
      <c r="HM71">
        <v>121.6</v>
      </c>
      <c r="HN71">
        <v>87.973677826297916</v>
      </c>
      <c r="HO71">
        <v>14.7</v>
      </c>
      <c r="HP71">
        <v>215.3</v>
      </c>
      <c r="HQ71">
        <v>2.2000000000000028</v>
      </c>
      <c r="HR71">
        <v>16.300000000000011</v>
      </c>
      <c r="HS71">
        <v>18.500000000000014</v>
      </c>
      <c r="HT71">
        <v>88.861000000000004</v>
      </c>
      <c r="HU71">
        <v>41.273107292150485</v>
      </c>
      <c r="HV71">
        <v>1.1040984058380128</v>
      </c>
      <c r="HW71">
        <v>0.92025044345855722</v>
      </c>
      <c r="HX71">
        <v>6.6564324252359999E-4</v>
      </c>
      <c r="HY71">
        <v>2.0250144925390936</v>
      </c>
      <c r="HZ71">
        <v>8.8047853674888613E-3</v>
      </c>
      <c r="IA71">
        <v>1.0797646522521973</v>
      </c>
      <c r="IB71">
        <v>0.89717566578341768</v>
      </c>
      <c r="IC71">
        <v>3.597524949550629E-2</v>
      </c>
      <c r="ID71">
        <v>3.4117728710174561E-3</v>
      </c>
      <c r="IE71">
        <v>2.0163273404021385</v>
      </c>
      <c r="IF71">
        <v>0.30703770523071289</v>
      </c>
      <c r="IG71">
        <v>1.5525120472908021</v>
      </c>
      <c r="IH71">
        <v>0.77992222303152081</v>
      </c>
      <c r="II71">
        <v>0.55095509035587309</v>
      </c>
      <c r="IJ71">
        <v>2.0421306735277176E-2</v>
      </c>
      <c r="IK71">
        <v>2.9038106674134729</v>
      </c>
      <c r="IL71">
        <v>0.42677925777435305</v>
      </c>
      <c r="IM71">
        <v>0.61344671547412866</v>
      </c>
      <c r="IN71">
        <v>1.1283918755054474</v>
      </c>
      <c r="IO71">
        <v>1.2741470050979506</v>
      </c>
      <c r="IP71">
        <v>8.8165902256965634E-2</v>
      </c>
      <c r="IQ71">
        <v>2.4025388806033976</v>
      </c>
      <c r="IR71">
        <v>0.65298539447784432</v>
      </c>
      <c r="IS71">
        <v>0.28372895030928902</v>
      </c>
      <c r="IT71">
        <v>0.93671434478713334</v>
      </c>
      <c r="IU71">
        <v>69.710194800767582</v>
      </c>
      <c r="IV71">
        <v>0.40701213232897876</v>
      </c>
      <c r="IW71">
        <v>0.38621154020125914</v>
      </c>
      <c r="IX71">
        <v>16.075142147304692</v>
      </c>
      <c r="IY71">
        <f t="shared" si="127"/>
        <v>0.377524388064304</v>
      </c>
      <c r="IZ71">
        <f t="shared" si="128"/>
        <v>15.713559980743735</v>
      </c>
      <c r="JA71">
        <f t="shared" si="129"/>
        <v>-0.50127178681007534</v>
      </c>
      <c r="JB71">
        <f t="shared" si="130"/>
        <v>-20.864252847561865</v>
      </c>
      <c r="JC71">
        <f t="shared" si="131"/>
        <v>0.87879617487437933</v>
      </c>
      <c r="JD71">
        <f t="shared" si="132"/>
        <v>29.629578577181654</v>
      </c>
      <c r="JE71">
        <f t="shared" si="44"/>
        <v>89.61353414015403</v>
      </c>
    </row>
    <row r="72" spans="1:265" x14ac:dyDescent="0.2">
      <c r="A72" s="6">
        <v>2016</v>
      </c>
      <c r="B72">
        <v>301</v>
      </c>
      <c r="C72">
        <v>3</v>
      </c>
      <c r="D72">
        <v>1311</v>
      </c>
      <c r="E72">
        <v>2015</v>
      </c>
      <c r="F72" t="s">
        <v>122</v>
      </c>
      <c r="G72">
        <v>3</v>
      </c>
      <c r="H72">
        <v>33</v>
      </c>
      <c r="I72">
        <v>313.39999999999998</v>
      </c>
      <c r="J72">
        <v>0</v>
      </c>
      <c r="K72">
        <v>0</v>
      </c>
      <c r="L72">
        <v>13.9</v>
      </c>
      <c r="M72">
        <v>12.8</v>
      </c>
      <c r="N72" s="2">
        <v>11.2</v>
      </c>
      <c r="O72">
        <f t="shared" si="92"/>
        <v>1.0999999999999996</v>
      </c>
      <c r="P72" s="2">
        <f t="shared" si="92"/>
        <v>1.6000000000000014</v>
      </c>
      <c r="Q72" s="2">
        <f t="shared" si="134"/>
        <v>2.7000000000000011</v>
      </c>
      <c r="R72" s="2"/>
      <c r="S72">
        <v>7.2920000000000016</v>
      </c>
      <c r="T72">
        <v>7.7</v>
      </c>
      <c r="U72">
        <v>4.0359999999999996</v>
      </c>
      <c r="V72">
        <v>4.8480000000000008</v>
      </c>
      <c r="W72">
        <v>4.6840000000000002</v>
      </c>
      <c r="X72">
        <v>4.7720000000000002</v>
      </c>
      <c r="Y72">
        <v>18.8</v>
      </c>
      <c r="Z72">
        <v>42.8</v>
      </c>
      <c r="AA72">
        <v>806.4</v>
      </c>
      <c r="AB72">
        <v>-1</v>
      </c>
      <c r="AC72">
        <v>62</v>
      </c>
      <c r="AD72">
        <v>53.6</v>
      </c>
      <c r="AE72">
        <v>56.8</v>
      </c>
      <c r="AF72">
        <v>52.8</v>
      </c>
      <c r="AG72">
        <v>51.8</v>
      </c>
      <c r="AH72">
        <v>250.11111120995389</v>
      </c>
      <c r="AI72">
        <v>15712.480228431725</v>
      </c>
      <c r="AJ72">
        <v>319.53421217631262</v>
      </c>
      <c r="AK72">
        <v>0</v>
      </c>
      <c r="AL72">
        <v>499.3</v>
      </c>
      <c r="AM72">
        <v>499.3</v>
      </c>
      <c r="AN72">
        <v>14799.733366204055</v>
      </c>
      <c r="AO72">
        <f>AN72/AN$91</f>
        <v>0.92543691996523092</v>
      </c>
      <c r="AP72">
        <v>3585.7205760464153</v>
      </c>
      <c r="AQ72">
        <v>4281.819830087029</v>
      </c>
      <c r="AR72">
        <v>1.2400279734769999</v>
      </c>
      <c r="AS72">
        <v>7868.7804341069213</v>
      </c>
      <c r="AT72">
        <v>21.731987448937303</v>
      </c>
      <c r="AU72">
        <v>4558.6406962287601</v>
      </c>
      <c r="AV72">
        <v>8033.4087793681656</v>
      </c>
      <c r="AW72">
        <v>284.11807835761419</v>
      </c>
      <c r="AX72">
        <v>1.4345372820300295</v>
      </c>
      <c r="AY72">
        <v>12877.602091236571</v>
      </c>
      <c r="AZ72">
        <v>1059.1666932321718</v>
      </c>
      <c r="BA72">
        <v>5325.0164549864703</v>
      </c>
      <c r="BB72">
        <v>8646.4859462226668</v>
      </c>
      <c r="BC72">
        <v>3366.4159820579703</v>
      </c>
      <c r="BD72">
        <v>12.417420345676604</v>
      </c>
      <c r="BE72">
        <v>17350.335803612783</v>
      </c>
      <c r="BF72">
        <v>357.77297550926068</v>
      </c>
      <c r="BG72">
        <v>406.61215567056473</v>
      </c>
      <c r="BH72">
        <f t="shared" si="93"/>
        <v>379.2622147802345</v>
      </c>
      <c r="BI72">
        <v>69.494294298738922</v>
      </c>
      <c r="BJ72">
        <v>69.670523523428201</v>
      </c>
      <c r="BK72">
        <v>267.9706392343669</v>
      </c>
      <c r="BL72">
        <v>55.734287895863751</v>
      </c>
      <c r="BM72">
        <v>1.1941309255079007</v>
      </c>
      <c r="BN72">
        <v>1.7622377622377625</v>
      </c>
      <c r="BO72">
        <v>1.6237482117310444</v>
      </c>
      <c r="BP72">
        <v>45.568949420729162</v>
      </c>
      <c r="BQ72">
        <v>35.399763588991412</v>
      </c>
      <c r="BR72">
        <v>30.691143475607348</v>
      </c>
      <c r="BS72">
        <v>54.415291746198022</v>
      </c>
      <c r="BT72">
        <v>62.38280017081005</v>
      </c>
      <c r="BU72">
        <v>49.834689334498343</v>
      </c>
      <c r="BV72">
        <v>4738.5447688072036</v>
      </c>
      <c r="BW72">
        <v>5228.462109310999</v>
      </c>
      <c r="BX72">
        <v>11023.140161335403</v>
      </c>
      <c r="BY72">
        <v>12813.621962081432</v>
      </c>
      <c r="BZ72">
        <v>1056.1332832171988</v>
      </c>
      <c r="CA72">
        <v>24568.14991149362</v>
      </c>
      <c r="CB72">
        <v>1.1033898305084746</v>
      </c>
      <c r="CC72">
        <v>19.28734880679961</v>
      </c>
      <c r="CD72">
        <v>21.28146453089245</v>
      </c>
      <c r="CE72">
        <v>-179.90407257844345</v>
      </c>
      <c r="CF72">
        <v>2804.9466700571666</v>
      </c>
      <c r="CG72">
        <v>1568.9093142615238</v>
      </c>
      <c r="CH72">
        <f t="shared" si="94"/>
        <v>586.47168617926673</v>
      </c>
      <c r="CI72">
        <f t="shared" si="95"/>
        <v>3418.0238369116678</v>
      </c>
      <c r="CJ72">
        <f t="shared" si="96"/>
        <v>4004.4955230909345</v>
      </c>
      <c r="CK72">
        <v>11690.547820257048</v>
      </c>
      <c r="CL72">
        <v>47.584160233359313</v>
      </c>
      <c r="CM72">
        <v>2.8832051753997803</v>
      </c>
      <c r="CN72">
        <v>1.6353472471237183</v>
      </c>
      <c r="CO72">
        <v>7.4142503739999999</v>
      </c>
      <c r="CP72">
        <v>2.2048936829995998</v>
      </c>
      <c r="CQ72">
        <v>5.5870699882507324</v>
      </c>
      <c r="CR72">
        <v>2.7240400314331055</v>
      </c>
      <c r="CS72">
        <v>0.94753301754010777</v>
      </c>
      <c r="CT72">
        <v>3.0506374835968018</v>
      </c>
      <c r="CU72">
        <v>3.0506374835968018</v>
      </c>
      <c r="CV72">
        <v>1.6230473011996549</v>
      </c>
      <c r="CW72">
        <v>2.1186022758483887</v>
      </c>
      <c r="CX72">
        <v>2.0628962516784668</v>
      </c>
      <c r="CY72">
        <v>0.72322684526443481</v>
      </c>
      <c r="CZ72">
        <v>1.4444645643234253</v>
      </c>
      <c r="DA72">
        <v>1.4444645643234253</v>
      </c>
      <c r="DB72">
        <v>1.2748417441319106</v>
      </c>
      <c r="DC72">
        <v>1.4350128173828125</v>
      </c>
      <c r="DD72">
        <v>0.34429249167442322</v>
      </c>
      <c r="DE72">
        <v>0.83855670729621501</v>
      </c>
      <c r="DF72">
        <v>1.3104661703109741</v>
      </c>
      <c r="DG72">
        <v>0.60933160781860352</v>
      </c>
      <c r="DH72">
        <v>1.0597194461938511</v>
      </c>
      <c r="DI72">
        <v>103.38368122394506</v>
      </c>
      <c r="DJ72">
        <v>70.022622718125703</v>
      </c>
      <c r="DK72">
        <v>9.1938778661223089E-2</v>
      </c>
      <c r="DL72">
        <v>173.49824272073198</v>
      </c>
      <c r="DM72">
        <v>1.2141813486099922</v>
      </c>
      <c r="DN72">
        <v>124.17919745447226</v>
      </c>
      <c r="DO72">
        <v>76.119200618479113</v>
      </c>
      <c r="DP72">
        <v>8.6674125960523103</v>
      </c>
      <c r="DQ72">
        <v>4.3762532041778844E-2</v>
      </c>
      <c r="DR72">
        <v>209.00957320104547</v>
      </c>
      <c r="DS72">
        <v>22.439529667844912</v>
      </c>
      <c r="DT72">
        <v>109.84956485117746</v>
      </c>
      <c r="DU72">
        <v>62.533707535098912</v>
      </c>
      <c r="DV72">
        <v>48.626685948547816</v>
      </c>
      <c r="DW72">
        <v>0.17936523669638593</v>
      </c>
      <c r="DX72">
        <v>221.18932357152056</v>
      </c>
      <c r="DY72">
        <v>2.536523605736678</v>
      </c>
      <c r="DZ72">
        <v>1.1072500336795537</v>
      </c>
      <c r="EA72">
        <f t="shared" si="97"/>
        <v>1.9076432340315432</v>
      </c>
      <c r="EB72">
        <v>1.4853940164662285</v>
      </c>
      <c r="EC72">
        <v>-1.3026938730267998</v>
      </c>
      <c r="ED72">
        <v>0.43546985002524352</v>
      </c>
      <c r="EE72">
        <v>-1.2350448257618363</v>
      </c>
      <c r="EF72">
        <v>0.6773082742763421</v>
      </c>
      <c r="EG72">
        <v>0.61297868063921612</v>
      </c>
      <c r="EH72">
        <v>0.56926677515581092</v>
      </c>
      <c r="EI72">
        <v>59.587739681233863</v>
      </c>
      <c r="EJ72">
        <v>59.413162542093126</v>
      </c>
      <c r="EK72">
        <v>49.663140642345745</v>
      </c>
      <c r="EL72">
        <v>40.359269131524421</v>
      </c>
      <c r="EM72">
        <v>36.419001987655541</v>
      </c>
      <c r="EN72">
        <v>28.27157591757765</v>
      </c>
      <c r="EO72">
        <v>67.998724789806133</v>
      </c>
      <c r="EP72">
        <v>18.001202472399942</v>
      </c>
      <c r="EQ72">
        <v>92.43528117754083</v>
      </c>
      <c r="ER72">
        <v>167.91818100461444</v>
      </c>
      <c r="ES72">
        <v>6.4353539153347636</v>
      </c>
      <c r="ET72">
        <v>260.35346218215528</v>
      </c>
      <c r="EU72">
        <v>0.26472853024882831</v>
      </c>
      <c r="EV72">
        <v>26.11784925764924</v>
      </c>
      <c r="EW72">
        <v>6.9141398472379336</v>
      </c>
      <c r="EX72">
        <f t="shared" si="98"/>
        <v>2.4717758163831496</v>
      </c>
      <c r="EY72">
        <v>56.180472664666127</v>
      </c>
      <c r="EZ72">
        <v>58.117998146079174</v>
      </c>
      <c r="FA72">
        <f t="shared" si="99"/>
        <v>0.96666221234008975</v>
      </c>
      <c r="FB72">
        <v>114.29847081074531</v>
      </c>
      <c r="FC72">
        <v>49.152427207612774</v>
      </c>
      <c r="FD72">
        <v>50.847572792387211</v>
      </c>
      <c r="FE72">
        <f t="shared" si="100"/>
        <v>79.94799120873553</v>
      </c>
      <c r="FF72">
        <f t="shared" si="101"/>
        <v>41.850840061371329</v>
      </c>
      <c r="FG72">
        <f t="shared" si="102"/>
        <v>44.532505062698974</v>
      </c>
      <c r="FH72">
        <f t="shared" si="103"/>
        <v>-14.329632603294797</v>
      </c>
      <c r="FI72">
        <f t="shared" si="104"/>
        <v>13.5854930833802</v>
      </c>
      <c r="FJ72">
        <f t="shared" si="105"/>
        <v>13.5854930833802</v>
      </c>
      <c r="FK72">
        <f t="shared" si="106"/>
        <v>14.329632603294797</v>
      </c>
      <c r="FL72">
        <f t="shared" si="107"/>
        <v>11.539479153542171</v>
      </c>
      <c r="FM72">
        <f t="shared" si="108"/>
        <v>17.847656009254138</v>
      </c>
      <c r="FN72">
        <f t="shared" si="109"/>
        <v>23.375707210756229</v>
      </c>
      <c r="FO72">
        <v>51.343888981109814</v>
      </c>
      <c r="FP72">
        <v>19.720839719499203</v>
      </c>
      <c r="FQ72">
        <v>1.391215745332367</v>
      </c>
      <c r="FR72">
        <v>1.2288283162860032</v>
      </c>
      <c r="FS72">
        <v>1.0777580518094991</v>
      </c>
      <c r="FT72">
        <v>1.5848682638887484</v>
      </c>
      <c r="FU72">
        <v>1.3208088385407122</v>
      </c>
      <c r="FV72">
        <v>1.18286450469242</v>
      </c>
      <c r="FW72">
        <v>52.15542077137394</v>
      </c>
      <c r="FX72">
        <v>64.496235078729683</v>
      </c>
      <c r="FY72">
        <v>29.283973611817711</v>
      </c>
      <c r="FZ72">
        <v>49.216253376021676</v>
      </c>
      <c r="GA72">
        <v>77.600528648520879</v>
      </c>
      <c r="GB72">
        <f t="shared" si="110"/>
        <v>203.36219304740411</v>
      </c>
      <c r="GC72">
        <f t="shared" si="111"/>
        <v>88.535163636363649</v>
      </c>
      <c r="GD72">
        <f t="shared" si="112"/>
        <v>91.041972188841228</v>
      </c>
      <c r="GE72">
        <f t="shared" si="113"/>
        <v>1.4177685302241503</v>
      </c>
      <c r="GF72">
        <f t="shared" si="114"/>
        <v>3.0767888368303336</v>
      </c>
      <c r="GG72">
        <f t="shared" si="115"/>
        <v>2.2658738624417789</v>
      </c>
      <c r="GH72">
        <f t="shared" si="116"/>
        <v>67.271515300927518</v>
      </c>
      <c r="GI72">
        <f t="shared" si="117"/>
        <v>61.917162698412696</v>
      </c>
      <c r="GJ72">
        <f t="shared" si="118"/>
        <v>61.917162698412696</v>
      </c>
      <c r="GK72">
        <f t="shared" si="119"/>
        <v>45.241452526912603</v>
      </c>
      <c r="GL72">
        <f t="shared" si="120"/>
        <v>76.351298586772245</v>
      </c>
      <c r="GM72">
        <f t="shared" si="133"/>
        <v>23.648701413227759</v>
      </c>
      <c r="GN72">
        <f t="shared" si="121"/>
        <v>38.098321206888905</v>
      </c>
      <c r="GO72">
        <f t="shared" si="122"/>
        <v>19.424460431654683</v>
      </c>
      <c r="GP72">
        <f t="shared" si="123"/>
        <v>30.576730091960009</v>
      </c>
      <c r="GQ72">
        <f t="shared" si="124"/>
        <v>1.2659572155001579</v>
      </c>
      <c r="GR72">
        <v>37.736822315289572</v>
      </c>
      <c r="GS72">
        <f t="shared" si="125"/>
        <v>128.77602091236571</v>
      </c>
      <c r="GT72" s="23">
        <f t="shared" si="126"/>
        <v>245.68149911493617</v>
      </c>
      <c r="GU72">
        <v>44.3</v>
      </c>
      <c r="GV72">
        <v>52.9</v>
      </c>
      <c r="GW72">
        <v>1.532E-2</v>
      </c>
      <c r="GX72">
        <v>97.215319999999991</v>
      </c>
      <c r="GY72">
        <v>0.29365999999999998</v>
      </c>
      <c r="GZ72">
        <v>57.2</v>
      </c>
      <c r="HA72">
        <v>100.8</v>
      </c>
      <c r="HB72">
        <v>3.5649999999999999</v>
      </c>
      <c r="HC72">
        <v>1.7999999999999999E-2</v>
      </c>
      <c r="HD72">
        <v>161.58300000000003</v>
      </c>
      <c r="HE72">
        <v>13.290000000000001</v>
      </c>
      <c r="HF72">
        <v>69.900000000000006</v>
      </c>
      <c r="HG72">
        <v>113.5</v>
      </c>
      <c r="HH72">
        <v>44.190000000000005</v>
      </c>
      <c r="HI72">
        <v>0.16299999999999998</v>
      </c>
      <c r="HJ72">
        <v>227.75300000000001</v>
      </c>
      <c r="HK72">
        <v>59</v>
      </c>
      <c r="HL72">
        <v>65.099999999999994</v>
      </c>
      <c r="HM72">
        <v>137.25</v>
      </c>
      <c r="HN72">
        <v>159.5434321396329</v>
      </c>
      <c r="HO72">
        <v>13.15</v>
      </c>
      <c r="HP72">
        <v>305.89999999999998</v>
      </c>
      <c r="HQ72">
        <v>-1.7999999999999972</v>
      </c>
      <c r="HR72">
        <v>35.700000000000003</v>
      </c>
      <c r="HS72">
        <v>33.900000000000006</v>
      </c>
      <c r="HT72">
        <v>144.31699999999995</v>
      </c>
      <c r="HU72">
        <v>47.177835894083017</v>
      </c>
      <c r="HV72">
        <v>1.2772598927021026</v>
      </c>
      <c r="HW72">
        <v>0.86509869372844694</v>
      </c>
      <c r="HX72">
        <v>1.1358631572968001E-3</v>
      </c>
      <c r="HY72">
        <v>2.1434944495878461</v>
      </c>
      <c r="HZ72">
        <v>1.6406989727497101E-2</v>
      </c>
      <c r="IA72">
        <v>1.5581508979797365</v>
      </c>
      <c r="IB72">
        <v>0.95511328168042864</v>
      </c>
      <c r="IC72">
        <v>0.10875522629022598</v>
      </c>
      <c r="ID72">
        <v>5.4911474704742421E-4</v>
      </c>
      <c r="IE72">
        <v>2.6225685206974387</v>
      </c>
      <c r="IF72">
        <v>0.28156224246025086</v>
      </c>
      <c r="IG72">
        <v>1.4419644799232485</v>
      </c>
      <c r="IH72">
        <v>0.82086246937513352</v>
      </c>
      <c r="II72">
        <v>0.6383088909745217</v>
      </c>
      <c r="IJ72">
        <v>2.3544772398471831E-3</v>
      </c>
      <c r="IK72">
        <v>2.9034903175127504</v>
      </c>
      <c r="IL72">
        <v>0.84665756225585942</v>
      </c>
      <c r="IM72">
        <v>0.2241344120800495</v>
      </c>
      <c r="IN72">
        <v>1.150919080764055</v>
      </c>
      <c r="IO72">
        <v>2.0907627051429349</v>
      </c>
      <c r="IP72">
        <v>8.0127106428146369E-2</v>
      </c>
      <c r="IQ72">
        <v>3.2416817859069904</v>
      </c>
      <c r="IR72">
        <v>0.71149333572387707</v>
      </c>
      <c r="IS72">
        <v>0.73097886960037917</v>
      </c>
      <c r="IT72">
        <v>1.4424722053242565</v>
      </c>
      <c r="IU72">
        <v>49.324578532446587</v>
      </c>
      <c r="IV72">
        <v>1.4819769197207195</v>
      </c>
      <c r="IW72">
        <v>0.61911326520955168</v>
      </c>
      <c r="IX72">
        <v>19.098520647557326</v>
      </c>
      <c r="IY72">
        <f t="shared" si="127"/>
        <v>1.0981873363191443</v>
      </c>
      <c r="IZ72">
        <f t="shared" si="128"/>
        <v>33.877086304196958</v>
      </c>
      <c r="JA72">
        <f t="shared" si="129"/>
        <v>0.33819146839423997</v>
      </c>
      <c r="JB72">
        <f t="shared" si="130"/>
        <v>10.4325930405787</v>
      </c>
      <c r="JC72">
        <f t="shared" si="131"/>
        <v>0.75999586792490437</v>
      </c>
      <c r="JD72">
        <f t="shared" si="132"/>
        <v>52.525680394900043</v>
      </c>
      <c r="JE72">
        <f t="shared" si="44"/>
        <v>94.364598440809701</v>
      </c>
    </row>
    <row r="73" spans="1:265" x14ac:dyDescent="0.2">
      <c r="A73" s="6">
        <v>2016</v>
      </c>
      <c r="B73">
        <v>302</v>
      </c>
      <c r="C73">
        <v>3</v>
      </c>
      <c r="D73">
        <v>3390</v>
      </c>
      <c r="E73">
        <v>1967</v>
      </c>
      <c r="F73" t="s">
        <v>122</v>
      </c>
      <c r="G73">
        <v>3</v>
      </c>
      <c r="H73">
        <v>31.5</v>
      </c>
      <c r="I73">
        <v>279</v>
      </c>
      <c r="J73">
        <v>1</v>
      </c>
      <c r="K73">
        <v>0</v>
      </c>
      <c r="L73">
        <v>14.5</v>
      </c>
      <c r="M73">
        <v>13.7</v>
      </c>
      <c r="N73" s="2">
        <v>10.3</v>
      </c>
      <c r="O73">
        <f t="shared" si="92"/>
        <v>0.80000000000000071</v>
      </c>
      <c r="P73" s="2">
        <f t="shared" si="92"/>
        <v>3.3999999999999986</v>
      </c>
      <c r="Q73" s="2">
        <f t="shared" si="134"/>
        <v>4.1999999999999993</v>
      </c>
      <c r="R73" s="2"/>
      <c r="S73">
        <v>7.35</v>
      </c>
      <c r="T73">
        <v>5.1660000000000004</v>
      </c>
      <c r="U73">
        <v>4.87</v>
      </c>
      <c r="V73">
        <v>5.8559999999999999</v>
      </c>
      <c r="W73">
        <v>4.0739999999999998</v>
      </c>
      <c r="X73">
        <v>5.9580000000000002</v>
      </c>
      <c r="Y73">
        <v>17.2</v>
      </c>
      <c r="Z73">
        <v>41.2</v>
      </c>
      <c r="AA73">
        <v>708.4</v>
      </c>
      <c r="AB73">
        <v>0</v>
      </c>
      <c r="AC73">
        <v>63</v>
      </c>
      <c r="AD73">
        <v>55</v>
      </c>
      <c r="AE73">
        <v>54.9</v>
      </c>
      <c r="AF73">
        <v>54.3</v>
      </c>
      <c r="AG73">
        <v>50.7</v>
      </c>
      <c r="AH73">
        <v>138.71333175596399</v>
      </c>
      <c r="AI73">
        <v>8714.2489275731696</v>
      </c>
      <c r="AJ73">
        <v>234.52890704920847</v>
      </c>
      <c r="AK73">
        <v>0</v>
      </c>
      <c r="AL73">
        <v>508.9</v>
      </c>
      <c r="AM73">
        <v>508.9</v>
      </c>
      <c r="AN73">
        <v>11245.785110909264</v>
      </c>
      <c r="AO73">
        <f>AN73/AN$90</f>
        <v>0.95464436821344056</v>
      </c>
      <c r="AP73">
        <v>3011.7869293266126</v>
      </c>
      <c r="AQ73">
        <v>4023.7473375803538</v>
      </c>
      <c r="AR73">
        <v>0.28993468839650854</v>
      </c>
      <c r="AS73">
        <v>7035.8242015953638</v>
      </c>
      <c r="AT73">
        <v>7.1389102677954721</v>
      </c>
      <c r="AU73">
        <v>4176.5955242436803</v>
      </c>
      <c r="AV73">
        <v>8401.7561127227527</v>
      </c>
      <c r="AW73">
        <v>248.24842001657689</v>
      </c>
      <c r="AX73">
        <v>1.1331848321591382</v>
      </c>
      <c r="AY73">
        <v>12827.733241815169</v>
      </c>
      <c r="AZ73">
        <v>799.93060842914815</v>
      </c>
      <c r="BA73">
        <v>4046.2136400801955</v>
      </c>
      <c r="BB73">
        <v>7721.4076903260484</v>
      </c>
      <c r="BC73">
        <v>1904.8005734702792</v>
      </c>
      <c r="BE73">
        <v>13672.421903876522</v>
      </c>
      <c r="BF73">
        <v>413.70778858712896</v>
      </c>
      <c r="BG73">
        <v>76.789878369213923</v>
      </c>
      <c r="BH73">
        <f t="shared" si="93"/>
        <v>265.46390809124637</v>
      </c>
      <c r="BI73">
        <v>83.20061392264769</v>
      </c>
      <c r="BJ73">
        <v>-11.852898560316795</v>
      </c>
      <c r="BK73">
        <v>312.71491251017136</v>
      </c>
      <c r="BL73">
        <v>-61.849856581518573</v>
      </c>
      <c r="BM73">
        <v>1.3359999999999999</v>
      </c>
      <c r="BN73">
        <v>2.0116279069767442</v>
      </c>
      <c r="BO73">
        <v>1.9083044982698962</v>
      </c>
      <c r="BP73">
        <v>42.806455122111977</v>
      </c>
      <c r="BQ73">
        <v>32.559108031877635</v>
      </c>
      <c r="BR73">
        <v>29.593978802928678</v>
      </c>
      <c r="BS73">
        <v>57.189424043141592</v>
      </c>
      <c r="BT73">
        <v>65.496810343195705</v>
      </c>
      <c r="BU73">
        <v>56.47432287133276</v>
      </c>
      <c r="BV73">
        <v>4291.0612137013741</v>
      </c>
      <c r="BW73">
        <v>4919.2203647565184</v>
      </c>
      <c r="BX73">
        <v>10478.836747147177</v>
      </c>
      <c r="BY73">
        <v>9736.6104856357288</v>
      </c>
      <c r="BZ73">
        <v>1268.5551686892845</v>
      </c>
      <c r="CA73">
        <v>20810.831095346399</v>
      </c>
      <c r="CB73">
        <v>1.1463878326996197</v>
      </c>
      <c r="CC73">
        <v>20.619364954919639</v>
      </c>
      <c r="CD73">
        <v>23.637789102312816</v>
      </c>
      <c r="CE73">
        <v>-114.46568945769377</v>
      </c>
      <c r="CF73">
        <v>3482.5357479662343</v>
      </c>
      <c r="CG73">
        <v>2099.5148898192547</v>
      </c>
      <c r="CH73">
        <f t="shared" si="94"/>
        <v>-244.84757362117853</v>
      </c>
      <c r="CI73">
        <f t="shared" si="95"/>
        <v>2802.18732556953</v>
      </c>
      <c r="CJ73">
        <f t="shared" si="96"/>
        <v>2557.3397519483515</v>
      </c>
      <c r="CK73">
        <v>7983.0978535312297</v>
      </c>
      <c r="CL73">
        <v>38.360302944923546</v>
      </c>
      <c r="CM73">
        <v>2.8293719291687012</v>
      </c>
      <c r="CN73">
        <v>1.6801259517669678</v>
      </c>
      <c r="CP73">
        <v>2.1720081801121141</v>
      </c>
      <c r="CQ73">
        <v>6.5028481483459473</v>
      </c>
      <c r="CR73">
        <v>2.9825029373168945</v>
      </c>
      <c r="CS73">
        <v>1.2715821727809733</v>
      </c>
      <c r="CT73">
        <v>2.6950023174285889</v>
      </c>
      <c r="CU73">
        <v>2.6950023174285889</v>
      </c>
      <c r="CV73">
        <v>1.8563151623236493</v>
      </c>
      <c r="CW73">
        <v>2.2087929248809814</v>
      </c>
      <c r="CX73">
        <v>2.4670987129211426</v>
      </c>
      <c r="CY73">
        <v>0.79634076356887817</v>
      </c>
      <c r="CZ73">
        <v>1.7307971715927124</v>
      </c>
      <c r="DA73">
        <v>1.7307971715927124</v>
      </c>
      <c r="DB73">
        <v>1.4209701646998465</v>
      </c>
      <c r="DC73">
        <v>1.147236704826355</v>
      </c>
      <c r="DD73">
        <v>0.9177013635635376</v>
      </c>
      <c r="DE73">
        <v>0.94984966046664443</v>
      </c>
      <c r="DF73">
        <v>1.4333744049072266</v>
      </c>
      <c r="DG73">
        <v>0.40682610869407654</v>
      </c>
      <c r="DH73">
        <v>1.1488982673244239</v>
      </c>
      <c r="DI73">
        <v>85.214653944739169</v>
      </c>
      <c r="DJ73">
        <v>67.604023252219946</v>
      </c>
      <c r="DL73">
        <v>152.81867719695913</v>
      </c>
      <c r="DM73">
        <v>0.46423249416141654</v>
      </c>
      <c r="DN73">
        <v>124.56708419041372</v>
      </c>
      <c r="DO73">
        <v>106.83523292991822</v>
      </c>
      <c r="DP73">
        <v>6.6903006724266039</v>
      </c>
      <c r="DQ73">
        <v>3.0539357487438041E-2</v>
      </c>
      <c r="DR73">
        <v>238.12315715024599</v>
      </c>
      <c r="DS73">
        <v>17.668810682940414</v>
      </c>
      <c r="DT73">
        <v>99.82408463645821</v>
      </c>
      <c r="DU73">
        <v>61.488716959408535</v>
      </c>
      <c r="DV73">
        <v>32.968234450105363</v>
      </c>
      <c r="DX73">
        <v>194.28103604597212</v>
      </c>
      <c r="DY73">
        <v>6.0931771395204901</v>
      </c>
      <c r="DZ73">
        <v>-3.9856473731158064</v>
      </c>
      <c r="EA73">
        <f t="shared" si="97"/>
        <v>1.6584943539605195</v>
      </c>
      <c r="EB73">
        <v>2.8108878746910397</v>
      </c>
      <c r="EC73">
        <v>-2.2493635958141378</v>
      </c>
      <c r="ED73">
        <v>2.8022292626927339</v>
      </c>
      <c r="EE73">
        <v>-4.1224105427736077</v>
      </c>
      <c r="EF73">
        <v>0.79333800142004285</v>
      </c>
      <c r="EG73">
        <v>0.85765219298710949</v>
      </c>
      <c r="EH73">
        <v>0.61597075679020397</v>
      </c>
      <c r="EI73">
        <v>55.761936634820451</v>
      </c>
      <c r="EJ73">
        <v>52.31204124839357</v>
      </c>
      <c r="EK73">
        <v>51.381280781741943</v>
      </c>
      <c r="EL73">
        <v>44.238063365179528</v>
      </c>
      <c r="EM73">
        <v>44.865536896316868</v>
      </c>
      <c r="EN73">
        <v>31.649366407979546</v>
      </c>
      <c r="EO73">
        <v>49.22862927014944</v>
      </c>
      <c r="EP73">
        <v>45.143752364065797</v>
      </c>
      <c r="EQ73">
        <v>99.533195263631427</v>
      </c>
      <c r="ER73">
        <v>139.56208260661575</v>
      </c>
      <c r="ES73">
        <v>5.1608136294161948</v>
      </c>
      <c r="ET73">
        <v>239.09527787024717</v>
      </c>
      <c r="EU73">
        <v>0.91702233097600028</v>
      </c>
      <c r="EV73">
        <v>20.589544765858971</v>
      </c>
      <c r="EW73">
        <v>18.881072334922699</v>
      </c>
      <c r="EX73">
        <f t="shared" si="98"/>
        <v>2.1584757655552185</v>
      </c>
      <c r="EY73">
        <v>75.338454920264283</v>
      </c>
      <c r="EZ73">
        <v>61.691480565852423</v>
      </c>
      <c r="FA73">
        <f t="shared" si="99"/>
        <v>1.2212132733602403</v>
      </c>
      <c r="FB73">
        <v>137.0299354861167</v>
      </c>
      <c r="FC73">
        <v>54.979559505008488</v>
      </c>
      <c r="FD73">
        <v>45.020440494991512</v>
      </c>
      <c r="FE73">
        <f t="shared" si="100"/>
        <v>61.779606332235318</v>
      </c>
      <c r="FF73">
        <f t="shared" si="101"/>
        <v>50.595455366308769</v>
      </c>
      <c r="FG73">
        <f t="shared" si="102"/>
        <v>16.344964595342738</v>
      </c>
      <c r="FH73">
        <f t="shared" si="103"/>
        <v>-24.742999553955514</v>
      </c>
      <c r="FI73">
        <f t="shared" si="104"/>
        <v>45.346515970509685</v>
      </c>
      <c r="FJ73">
        <f t="shared" si="105"/>
        <v>45.346515970509685</v>
      </c>
      <c r="FK73">
        <f t="shared" si="106"/>
        <v>24.742999553955514</v>
      </c>
      <c r="FL73">
        <f t="shared" si="107"/>
        <v>19.86319236318743</v>
      </c>
      <c r="FM73">
        <f t="shared" si="108"/>
        <v>42.445282073055516</v>
      </c>
      <c r="FN73">
        <f t="shared" si="109"/>
        <v>73.505313139801615</v>
      </c>
      <c r="FO73">
        <v>0.9721207200011861</v>
      </c>
      <c r="FP73">
        <v>0.4065829859378231</v>
      </c>
      <c r="FQ73">
        <v>1.3148889689142564</v>
      </c>
      <c r="FR73">
        <v>1.4034219519106692</v>
      </c>
      <c r="FS73">
        <v>1.099939654636664</v>
      </c>
      <c r="FT73">
        <v>1.6518567205758878</v>
      </c>
      <c r="FU73">
        <v>1.3227063747979679</v>
      </c>
      <c r="FV73">
        <v>1.2918619296157901</v>
      </c>
      <c r="FW73">
        <v>46.786264522674323</v>
      </c>
      <c r="FX73">
        <v>58.37090713366311</v>
      </c>
      <c r="FY73">
        <v>22.637850777780947</v>
      </c>
      <c r="FZ73">
        <v>40.722721805152574</v>
      </c>
      <c r="GA73">
        <v>62.849574270521714</v>
      </c>
      <c r="GB73">
        <f t="shared" si="110"/>
        <v>244.041168</v>
      </c>
      <c r="GC73">
        <f t="shared" si="111"/>
        <v>116.60214573643411</v>
      </c>
      <c r="GD73">
        <f t="shared" si="112"/>
        <v>144.72789923875433</v>
      </c>
      <c r="GE73">
        <f t="shared" si="113"/>
        <v>1.1593830468671997</v>
      </c>
      <c r="GF73">
        <f t="shared" si="114"/>
        <v>2.5578456712610622</v>
      </c>
      <c r="GG73">
        <f t="shared" si="115"/>
        <v>1.7046462540378795</v>
      </c>
      <c r="GH73">
        <f t="shared" si="116"/>
        <v>51.117205049587568</v>
      </c>
      <c r="GI73">
        <f t="shared" si="117"/>
        <v>71.83794466403161</v>
      </c>
      <c r="GJ73">
        <f t="shared" si="118"/>
        <v>71.83794466403161</v>
      </c>
      <c r="GK73">
        <f t="shared" si="119"/>
        <v>60.480226706680909</v>
      </c>
      <c r="GL73">
        <f t="shared" si="120"/>
        <v>57.744508879688404</v>
      </c>
      <c r="GM73">
        <f t="shared" si="133"/>
        <v>42.255491120311589</v>
      </c>
      <c r="GN73">
        <f t="shared" si="121"/>
        <v>50.684617395259401</v>
      </c>
      <c r="GO73">
        <f t="shared" si="122"/>
        <v>28.965517241379306</v>
      </c>
      <c r="GP73">
        <f t="shared" si="123"/>
        <v>0.69655074060574684</v>
      </c>
      <c r="GQ73">
        <f t="shared" si="124"/>
        <v>1.4086993943002744</v>
      </c>
      <c r="GR73">
        <v>36.019099636763585</v>
      </c>
      <c r="GS73">
        <f t="shared" si="125"/>
        <v>128.2773324181517</v>
      </c>
      <c r="GT73" s="23">
        <f t="shared" si="126"/>
        <v>208.10831095346396</v>
      </c>
      <c r="GU73">
        <v>37.5</v>
      </c>
      <c r="GV73">
        <v>50.1</v>
      </c>
      <c r="GW73">
        <v>3.6099999999999999E-3</v>
      </c>
      <c r="GX73">
        <v>87.603610000000003</v>
      </c>
      <c r="GY73">
        <v>8.6819999999999994E-2</v>
      </c>
      <c r="GZ73">
        <v>51.6</v>
      </c>
      <c r="HA73">
        <v>103.8</v>
      </c>
      <c r="HB73">
        <v>3.0670000000000002</v>
      </c>
      <c r="HC73">
        <v>1.4000000000000002E-2</v>
      </c>
      <c r="HD73">
        <v>158.48100000000002</v>
      </c>
      <c r="HE73">
        <v>9.9599999999999991</v>
      </c>
      <c r="HF73">
        <v>57.8</v>
      </c>
      <c r="HG73">
        <v>110.3</v>
      </c>
      <c r="HH73">
        <v>27.21</v>
      </c>
      <c r="HI73">
        <v>0</v>
      </c>
      <c r="HJ73">
        <v>195.31</v>
      </c>
      <c r="HK73">
        <v>52.6</v>
      </c>
      <c r="HL73">
        <v>60.3</v>
      </c>
      <c r="HM73">
        <v>128.44999999999999</v>
      </c>
      <c r="HN73">
        <v>119.35176079734219</v>
      </c>
      <c r="HO73">
        <v>15.55</v>
      </c>
      <c r="HP73">
        <v>255.1</v>
      </c>
      <c r="HQ73">
        <v>-1</v>
      </c>
      <c r="HR73">
        <v>43.5</v>
      </c>
      <c r="HS73">
        <v>42.5</v>
      </c>
      <c r="HT73">
        <v>96.618999999999971</v>
      </c>
      <c r="HU73">
        <v>37.874950999607989</v>
      </c>
      <c r="HV73">
        <v>1.0610144734382629</v>
      </c>
      <c r="HW73">
        <v>0.84174310183525081</v>
      </c>
      <c r="HX73">
        <v>0</v>
      </c>
      <c r="HY73">
        <v>1.902757575273514</v>
      </c>
      <c r="HZ73">
        <v>5.6457727623939503E-3</v>
      </c>
      <c r="IA73">
        <v>1.5389715156555177</v>
      </c>
      <c r="IB73">
        <v>1.3199022953466502</v>
      </c>
      <c r="IC73">
        <v>8.2655721075534816E-2</v>
      </c>
      <c r="ID73">
        <v>3.7730032444000249E-4</v>
      </c>
      <c r="IE73">
        <v>2.9419068324021431</v>
      </c>
      <c r="IF73">
        <v>0.21999577531814574</v>
      </c>
      <c r="IG73">
        <v>1.4259830560684204</v>
      </c>
      <c r="IH73">
        <v>0.87836386221647256</v>
      </c>
      <c r="II73">
        <v>0.47094991039037709</v>
      </c>
      <c r="IJ73">
        <v>0</v>
      </c>
      <c r="IK73">
        <v>2.7752968286752702</v>
      </c>
      <c r="IL73">
        <v>0.60344650673866274</v>
      </c>
      <c r="IM73">
        <v>0.5533739222288131</v>
      </c>
      <c r="IN73">
        <v>1.2200818888694047</v>
      </c>
      <c r="IO73">
        <v>1.7107575910752002</v>
      </c>
      <c r="IP73">
        <v>6.3261459901928913E-2</v>
      </c>
      <c r="IQ73">
        <v>2.9308394799446056</v>
      </c>
      <c r="IR73">
        <v>0.93552500891685497</v>
      </c>
      <c r="IS73">
        <v>0.76652837311783706</v>
      </c>
      <c r="IT73">
        <v>1.7020533820346917</v>
      </c>
      <c r="IU73">
        <v>54.964492817404874</v>
      </c>
      <c r="IV73">
        <v>1.3945882765884645</v>
      </c>
      <c r="IW73">
        <v>-1.1067352457537538E-2</v>
      </c>
      <c r="IX73">
        <v>-0.37761714803114077</v>
      </c>
      <c r="IY73">
        <f t="shared" si="127"/>
        <v>1.0280819046710916</v>
      </c>
      <c r="IZ73">
        <f t="shared" si="128"/>
        <v>35.078069328127206</v>
      </c>
      <c r="JA73">
        <f t="shared" si="129"/>
        <v>0.15554265126933542</v>
      </c>
      <c r="JB73">
        <f t="shared" si="130"/>
        <v>5.3071023620944002</v>
      </c>
      <c r="JC73">
        <f t="shared" si="131"/>
        <v>0.8725392534017562</v>
      </c>
      <c r="JD73">
        <f t="shared" si="132"/>
        <v>60.095124524623543</v>
      </c>
      <c r="JE73">
        <f t="shared" si="44"/>
        <v>87.039908444532614</v>
      </c>
    </row>
    <row r="74" spans="1:265" x14ac:dyDescent="0.2">
      <c r="A74" s="6">
        <v>2016</v>
      </c>
      <c r="B74">
        <v>303</v>
      </c>
      <c r="C74">
        <v>3</v>
      </c>
      <c r="D74" t="s">
        <v>113</v>
      </c>
      <c r="E74">
        <v>1946</v>
      </c>
      <c r="F74" t="s">
        <v>122</v>
      </c>
      <c r="G74">
        <v>3</v>
      </c>
      <c r="H74">
        <v>32.5</v>
      </c>
      <c r="I74">
        <v>302.60000000000002</v>
      </c>
      <c r="J74">
        <v>10</v>
      </c>
      <c r="K74">
        <v>1</v>
      </c>
      <c r="L74">
        <v>13.1</v>
      </c>
      <c r="M74">
        <v>12.5</v>
      </c>
      <c r="N74" s="2">
        <v>9</v>
      </c>
      <c r="O74">
        <f t="shared" si="92"/>
        <v>0.59999999999999964</v>
      </c>
      <c r="P74" s="2">
        <f t="shared" si="92"/>
        <v>3.5</v>
      </c>
      <c r="Q74" s="2">
        <f t="shared" si="134"/>
        <v>4.0999999999999996</v>
      </c>
      <c r="R74" s="2"/>
      <c r="S74">
        <v>7.6440000000000001</v>
      </c>
      <c r="T74">
        <v>6.8980000000000006</v>
      </c>
      <c r="U74">
        <v>5.4620000000000006</v>
      </c>
      <c r="V74">
        <v>5.3100000000000005</v>
      </c>
      <c r="W74">
        <v>4.4319999999999995</v>
      </c>
      <c r="X74">
        <v>3.8180000000000001</v>
      </c>
      <c r="Y74">
        <v>16</v>
      </c>
      <c r="Z74">
        <v>49.8</v>
      </c>
      <c r="AA74">
        <v>800.8</v>
      </c>
      <c r="AB74">
        <v>2</v>
      </c>
      <c r="AC74">
        <v>62</v>
      </c>
      <c r="AD74">
        <v>51.5</v>
      </c>
      <c r="AE74">
        <v>61.7</v>
      </c>
      <c r="AF74">
        <v>53.8</v>
      </c>
      <c r="AG74">
        <v>42.3</v>
      </c>
      <c r="AH74">
        <v>121.04390411239076</v>
      </c>
      <c r="AI74">
        <v>7604.2201441486131</v>
      </c>
      <c r="AJ74">
        <v>210.75973507750442</v>
      </c>
      <c r="AK74">
        <v>10</v>
      </c>
      <c r="AL74">
        <v>517.70000000000005</v>
      </c>
      <c r="AM74">
        <v>575.22222222222217</v>
      </c>
      <c r="AN74">
        <v>11353.575168139585</v>
      </c>
      <c r="AO74">
        <f>AN74/AN$92</f>
        <v>1.2666652336545243</v>
      </c>
      <c r="AP74">
        <v>3316.8140166689686</v>
      </c>
      <c r="AQ74">
        <v>4194.5825850716028</v>
      </c>
      <c r="AR74">
        <v>0.78855274669613673</v>
      </c>
      <c r="AS74">
        <v>7512.1851544872679</v>
      </c>
      <c r="AT74">
        <v>27.365392585036183</v>
      </c>
      <c r="AU74">
        <v>3577.6263986738504</v>
      </c>
      <c r="AV74">
        <v>6847.6740571902201</v>
      </c>
      <c r="AW74">
        <v>78.432578740157481</v>
      </c>
      <c r="AY74">
        <v>10503.733034604229</v>
      </c>
      <c r="AZ74">
        <v>736.1825324095422</v>
      </c>
      <c r="BA74">
        <v>4646.0578118524663</v>
      </c>
      <c r="BB74">
        <v>9284.0214463323682</v>
      </c>
      <c r="BC74">
        <v>1635.0238292581848</v>
      </c>
      <c r="BE74">
        <v>15565.10308744302</v>
      </c>
      <c r="BF74">
        <v>271.95889819245099</v>
      </c>
      <c r="BG74">
        <v>361.52643234562794</v>
      </c>
      <c r="BH74">
        <f t="shared" si="93"/>
        <v>322.11671731823009</v>
      </c>
      <c r="BI74">
        <v>23.710216545898344</v>
      </c>
      <c r="BJ74">
        <v>76.316529512758279</v>
      </c>
      <c r="BK74">
        <v>241.1901338289652</v>
      </c>
      <c r="BL74">
        <v>174.02481351015345</v>
      </c>
      <c r="BM74">
        <v>1.2646420824295013</v>
      </c>
      <c r="BN74">
        <v>1.9140271493212668</v>
      </c>
      <c r="BO74">
        <v>1.9982578397212545</v>
      </c>
      <c r="BP74">
        <v>44.1524529608769</v>
      </c>
      <c r="BQ74">
        <v>34.060522929204964</v>
      </c>
      <c r="BR74">
        <v>29.849193967758708</v>
      </c>
      <c r="BS74">
        <v>55.837050056813965</v>
      </c>
      <c r="BT74">
        <v>65.192765606577836</v>
      </c>
      <c r="BU74">
        <v>59.646385855434211</v>
      </c>
      <c r="BV74">
        <v>5027.1176057226248</v>
      </c>
      <c r="BW74">
        <v>5720.8237986270015</v>
      </c>
      <c r="BX74">
        <v>12351.573902232471</v>
      </c>
      <c r="BY74">
        <v>9829.9352105104626</v>
      </c>
      <c r="BZ74">
        <v>1603.6324978828443</v>
      </c>
      <c r="CA74">
        <v>22856.267680498742</v>
      </c>
      <c r="CB74">
        <v>1.1379928315412187</v>
      </c>
      <c r="CC74">
        <v>21.994481671265277</v>
      </c>
      <c r="CD74">
        <v>25.029562475364607</v>
      </c>
      <c r="CE74">
        <v>-1449.4912070487744</v>
      </c>
      <c r="CF74">
        <v>1126.8502585632186</v>
      </c>
      <c r="CG74">
        <v>-1926.2734463683992</v>
      </c>
      <c r="CH74">
        <f t="shared" si="94"/>
        <v>-381.0597938701585</v>
      </c>
      <c r="CI74">
        <f t="shared" si="95"/>
        <v>3563.1976477053668</v>
      </c>
      <c r="CJ74">
        <f t="shared" si="96"/>
        <v>3182.1378538352083</v>
      </c>
      <c r="CK74">
        <v>12352.534645894513</v>
      </c>
      <c r="CL74">
        <v>54.044408380961748</v>
      </c>
      <c r="CM74">
        <v>2.7625458240509033</v>
      </c>
      <c r="CN74">
        <v>1.9473934173583984</v>
      </c>
      <c r="CO74">
        <v>7.4485335350000001</v>
      </c>
      <c r="CP74">
        <v>2.3078806539877124</v>
      </c>
      <c r="CQ74">
        <v>4.5187034606933594</v>
      </c>
      <c r="CR74">
        <v>2.826352596282959</v>
      </c>
      <c r="CS74">
        <v>1.1595458608165432</v>
      </c>
      <c r="CT74">
        <v>3.3864562511444092</v>
      </c>
      <c r="CU74">
        <v>3.3864562511444092</v>
      </c>
      <c r="CV74">
        <v>1.7438975463180362</v>
      </c>
      <c r="CW74">
        <v>2.3092629909515381</v>
      </c>
      <c r="CX74">
        <v>2.4889247417449951</v>
      </c>
      <c r="CY74">
        <v>0.88346278667449951</v>
      </c>
      <c r="CZ74">
        <v>1.5896663665771484</v>
      </c>
      <c r="DA74">
        <v>1.5896663665771484</v>
      </c>
      <c r="DB74">
        <v>1.4368628310586906</v>
      </c>
      <c r="DC74">
        <v>1.1821653842926025</v>
      </c>
      <c r="DD74">
        <v>0.72350239753723145</v>
      </c>
      <c r="DE74">
        <v>0.8651983504917915</v>
      </c>
      <c r="DF74">
        <v>1.3197293281555176</v>
      </c>
      <c r="DG74">
        <v>0.37704849243164062</v>
      </c>
      <c r="DH74">
        <v>1.0351390475512652</v>
      </c>
      <c r="DI74">
        <v>91.62850710902363</v>
      </c>
      <c r="DJ74">
        <v>81.685025147346138</v>
      </c>
      <c r="DK74">
        <v>5.8735615778825349E-2</v>
      </c>
      <c r="DL74">
        <v>173.3722678721486</v>
      </c>
      <c r="DM74">
        <v>1.236560941772354</v>
      </c>
      <c r="DN74">
        <v>101.11633660422291</v>
      </c>
      <c r="DO74">
        <v>79.401921092357455</v>
      </c>
      <c r="DP74">
        <v>2.6560849656798236</v>
      </c>
      <c r="DR74">
        <v>183.17434266226016</v>
      </c>
      <c r="DS74">
        <v>17.000390766783369</v>
      </c>
      <c r="DT74">
        <v>115.63688239497218</v>
      </c>
      <c r="DU74">
        <v>82.02087458522611</v>
      </c>
      <c r="DV74">
        <v>25.991423899239148</v>
      </c>
      <c r="DX74">
        <v>223.64918087943744</v>
      </c>
      <c r="DY74">
        <v>0.8910977081919601</v>
      </c>
      <c r="DZ74">
        <v>2.8910598726555201</v>
      </c>
      <c r="EA74">
        <f t="shared" si="97"/>
        <v>2.0110765202915535</v>
      </c>
      <c r="EB74">
        <v>0.86252995410902533</v>
      </c>
      <c r="EC74">
        <v>1.0371818421963763</v>
      </c>
      <c r="ED74">
        <v>-0.20755491408988033</v>
      </c>
      <c r="EE74">
        <v>0.1870681066334754</v>
      </c>
      <c r="EF74">
        <v>0.89148047615960502</v>
      </c>
      <c r="EG74">
        <v>0.78525314265629165</v>
      </c>
      <c r="EH74">
        <v>0.7092968340764636</v>
      </c>
      <c r="EI74">
        <v>52.850728800867984</v>
      </c>
      <c r="EJ74">
        <v>55.202238007024192</v>
      </c>
      <c r="EK74">
        <v>51.704585699917473</v>
      </c>
      <c r="EL74">
        <v>47.115392876779943</v>
      </c>
      <c r="EM74">
        <v>43.34773087667633</v>
      </c>
      <c r="EN74">
        <v>36.673898944186654</v>
      </c>
      <c r="EO74">
        <v>59.428844162531945</v>
      </c>
      <c r="EP74">
        <v>41.390297341946869</v>
      </c>
      <c r="EQ74">
        <v>106.86561366188994</v>
      </c>
      <c r="ER74">
        <v>129.72853791179239</v>
      </c>
      <c r="ES74">
        <v>6.0464721574111255</v>
      </c>
      <c r="ET74">
        <v>236.59415157368232</v>
      </c>
      <c r="EU74">
        <v>0.69646815322116218</v>
      </c>
      <c r="EV74">
        <v>25.118475569766595</v>
      </c>
      <c r="EW74">
        <v>17.49421829180622</v>
      </c>
      <c r="EX74">
        <f t="shared" si="98"/>
        <v>2.5556304402258556</v>
      </c>
      <c r="EY74">
        <v>41.687492441690964</v>
      </c>
      <c r="EZ74">
        <v>38.011623750410585</v>
      </c>
      <c r="FA74">
        <f t="shared" si="99"/>
        <v>1.0967038060624987</v>
      </c>
      <c r="FB74">
        <v>79.699116192101542</v>
      </c>
      <c r="FC74">
        <v>52.306091251012312</v>
      </c>
      <c r="FD74">
        <v>47.693908748987695</v>
      </c>
      <c r="FE74">
        <f t="shared" si="100"/>
        <v>90.792143318308348</v>
      </c>
      <c r="FF74">
        <f t="shared" si="101"/>
        <v>56.208038232440231</v>
      </c>
      <c r="FG74">
        <f t="shared" si="102"/>
        <v>40.630577243279241</v>
      </c>
      <c r="FH74">
        <f t="shared" si="103"/>
        <v>14.520545790749267</v>
      </c>
      <c r="FI74">
        <f t="shared" si="104"/>
        <v>-2.6189534928686555</v>
      </c>
      <c r="FJ74">
        <f t="shared" si="105"/>
        <v>-2.6189534928686555</v>
      </c>
      <c r="FK74">
        <f t="shared" si="106"/>
        <v>-14.520545790749267</v>
      </c>
      <c r="FL74">
        <f t="shared" si="107"/>
        <v>-14.360237206361418</v>
      </c>
      <c r="FM74">
        <f t="shared" si="108"/>
        <v>-3.2983502878001945</v>
      </c>
      <c r="FN74">
        <f t="shared" si="109"/>
        <v>-6.889875344618412</v>
      </c>
      <c r="FO74">
        <v>53.419808911422166</v>
      </c>
      <c r="FP74">
        <v>22.578668388929167</v>
      </c>
      <c r="FQ74">
        <v>1.4314228793126198</v>
      </c>
      <c r="FR74">
        <v>1.2244447948489543</v>
      </c>
      <c r="FS74">
        <v>1.1668972974252705</v>
      </c>
      <c r="FT74">
        <v>1.6122982853927654</v>
      </c>
      <c r="FU74">
        <v>1.4242353380522645</v>
      </c>
      <c r="FV74">
        <v>1.2313532940980259</v>
      </c>
      <c r="FW74">
        <v>43.007613263549096</v>
      </c>
      <c r="FX74">
        <v>54.83167569820133</v>
      </c>
      <c r="FY74">
        <v>19.58147320606037</v>
      </c>
      <c r="FZ74">
        <v>41.547667789451395</v>
      </c>
      <c r="GA74">
        <v>60.69305040180474</v>
      </c>
      <c r="GB74">
        <f t="shared" si="110"/>
        <v>230.46212303687636</v>
      </c>
      <c r="GC74">
        <f t="shared" si="111"/>
        <v>152.67105592760183</v>
      </c>
      <c r="GD74">
        <f t="shared" si="112"/>
        <v>114.29044181184669</v>
      </c>
      <c r="GE74">
        <f t="shared" si="113"/>
        <v>1.1986984184853955</v>
      </c>
      <c r="GF74">
        <f t="shared" si="114"/>
        <v>1.8512694361813054</v>
      </c>
      <c r="GG74">
        <f t="shared" si="115"/>
        <v>2.1777190658186849</v>
      </c>
      <c r="GH74">
        <f t="shared" si="116"/>
        <v>51.60715985517993</v>
      </c>
      <c r="GI74">
        <f t="shared" si="117"/>
        <v>71.830946830946829</v>
      </c>
      <c r="GJ74">
        <f t="shared" si="118"/>
        <v>64.647852147852163</v>
      </c>
      <c r="GK74">
        <f t="shared" si="119"/>
        <v>41.227257475573907</v>
      </c>
      <c r="GL74">
        <f t="shared" si="120"/>
        <v>47.872423270712602</v>
      </c>
      <c r="GM74">
        <f t="shared" si="133"/>
        <v>52.127576729287405</v>
      </c>
      <c r="GN74">
        <f t="shared" si="121"/>
        <v>48.607362173994517</v>
      </c>
      <c r="GO74">
        <f t="shared" si="122"/>
        <v>31.297709923664119</v>
      </c>
      <c r="GP74">
        <f t="shared" si="123"/>
        <v>41.178147669978699</v>
      </c>
      <c r="GQ74">
        <f t="shared" si="124"/>
        <v>0.91912919037333429</v>
      </c>
      <c r="GR74">
        <v>32.263122509785902</v>
      </c>
      <c r="GS74">
        <f t="shared" si="125"/>
        <v>105.0373303460423</v>
      </c>
      <c r="GT74" s="23">
        <f t="shared" si="126"/>
        <v>228.5626768049874</v>
      </c>
      <c r="GU74">
        <v>46.1</v>
      </c>
      <c r="GV74">
        <v>58.3</v>
      </c>
      <c r="GW74">
        <v>1.0960000000000001E-2</v>
      </c>
      <c r="GX74">
        <v>104.41096</v>
      </c>
      <c r="GY74">
        <v>0.34337000000000001</v>
      </c>
      <c r="GZ74">
        <v>44.2</v>
      </c>
      <c r="HA74">
        <v>84.6</v>
      </c>
      <c r="HB74">
        <v>0.96899999999999997</v>
      </c>
      <c r="HC74">
        <v>0</v>
      </c>
      <c r="HD74">
        <v>129.76900000000001</v>
      </c>
      <c r="HE74">
        <v>10.09</v>
      </c>
      <c r="HF74">
        <v>57.4</v>
      </c>
      <c r="HG74">
        <v>114.7</v>
      </c>
      <c r="HH74">
        <v>20.2</v>
      </c>
      <c r="HI74">
        <v>0</v>
      </c>
      <c r="HJ74">
        <v>192.3</v>
      </c>
      <c r="HK74">
        <v>55.8</v>
      </c>
      <c r="HL74">
        <v>63.5</v>
      </c>
      <c r="HM74">
        <v>137.1</v>
      </c>
      <c r="HN74">
        <v>109.11031484962405</v>
      </c>
      <c r="HO74">
        <v>17.8</v>
      </c>
      <c r="HP74">
        <v>253.7</v>
      </c>
      <c r="HQ74">
        <v>-11.599999999999994</v>
      </c>
      <c r="HR74">
        <v>21.099999999999994</v>
      </c>
      <c r="HS74">
        <v>9.5000000000000142</v>
      </c>
      <c r="HT74">
        <v>123.93099999999998</v>
      </c>
      <c r="HU74">
        <v>48.849428458809612</v>
      </c>
      <c r="HV74">
        <v>1.2735336248874665</v>
      </c>
      <c r="HW74">
        <v>1.1353303623199462</v>
      </c>
      <c r="HX74">
        <v>8.1635927543600008E-4</v>
      </c>
      <c r="HY74">
        <v>2.4096803464828489</v>
      </c>
      <c r="HZ74">
        <v>1.5515872072982788E-2</v>
      </c>
      <c r="IA74">
        <v>1.2492478475570681</v>
      </c>
      <c r="IB74">
        <v>0.98097579825079551</v>
      </c>
      <c r="IC74">
        <v>3.281476107358932E-2</v>
      </c>
      <c r="ID74">
        <v>0</v>
      </c>
      <c r="IE74">
        <v>2.2630384068814524</v>
      </c>
      <c r="IF74">
        <v>0.23300463578701017</v>
      </c>
      <c r="IG74">
        <v>1.4286428017616273</v>
      </c>
      <c r="IH74">
        <v>1.0133318163156508</v>
      </c>
      <c r="II74">
        <v>0.32111260604858399</v>
      </c>
      <c r="IJ74">
        <v>0</v>
      </c>
      <c r="IK74">
        <v>2.7630872241258624</v>
      </c>
      <c r="IL74">
        <v>0.65964828443527224</v>
      </c>
      <c r="IM74">
        <v>0.45942402243614194</v>
      </c>
      <c r="IN74">
        <v>1.1861869385242461</v>
      </c>
      <c r="IO74">
        <v>1.4399608251133134</v>
      </c>
      <c r="IP74">
        <v>6.7114631652832032E-2</v>
      </c>
      <c r="IQ74">
        <v>2.6261477636375599</v>
      </c>
      <c r="IR74">
        <v>0.58959956312179584</v>
      </c>
      <c r="IS74">
        <v>0.52155177581465351</v>
      </c>
      <c r="IT74">
        <v>1.1111513389364496</v>
      </c>
      <c r="IU74">
        <v>53.062039567547778</v>
      </c>
      <c r="IV74">
        <v>0.98290940202311672</v>
      </c>
      <c r="IW74">
        <v>0.36310935675610745</v>
      </c>
      <c r="IX74">
        <v>13.826691772025548</v>
      </c>
      <c r="IY74">
        <f t="shared" si="127"/>
        <v>0.21646741715471096</v>
      </c>
      <c r="IZ74">
        <f t="shared" si="128"/>
        <v>8.2427736988750073</v>
      </c>
      <c r="JA74">
        <f t="shared" si="129"/>
        <v>-0.13693946048830252</v>
      </c>
      <c r="JB74">
        <f t="shared" si="130"/>
        <v>-5.2144613636904946</v>
      </c>
      <c r="JC74">
        <f t="shared" si="131"/>
        <v>0.35340687764301348</v>
      </c>
      <c r="JD74">
        <f t="shared" si="132"/>
        <v>15.032868490549159</v>
      </c>
      <c r="JE74">
        <f t="shared" ref="JE74:JE87" si="135">CA74/ET74</f>
        <v>96.605378993827884</v>
      </c>
    </row>
    <row r="75" spans="1:265" x14ac:dyDescent="0.2">
      <c r="A75" s="6">
        <v>2016</v>
      </c>
      <c r="B75">
        <v>304</v>
      </c>
      <c r="C75">
        <v>3</v>
      </c>
      <c r="D75">
        <v>3382</v>
      </c>
      <c r="E75">
        <v>1976</v>
      </c>
      <c r="F75" t="s">
        <v>122</v>
      </c>
      <c r="G75">
        <v>3</v>
      </c>
      <c r="H75">
        <v>32.5</v>
      </c>
      <c r="I75">
        <v>287.60000000000002</v>
      </c>
      <c r="J75">
        <v>0</v>
      </c>
      <c r="K75">
        <v>0</v>
      </c>
      <c r="L75">
        <v>14.2</v>
      </c>
      <c r="M75">
        <v>12.7</v>
      </c>
      <c r="N75" s="2">
        <v>9.6999999999999993</v>
      </c>
      <c r="O75">
        <f t="shared" si="92"/>
        <v>1.5</v>
      </c>
      <c r="P75" s="2">
        <f t="shared" si="92"/>
        <v>3</v>
      </c>
      <c r="Q75" s="2">
        <f t="shared" si="134"/>
        <v>4.5</v>
      </c>
      <c r="R75" s="2"/>
      <c r="S75">
        <v>5.5980000000000008</v>
      </c>
      <c r="T75">
        <v>5.0980000000000008</v>
      </c>
      <c r="U75">
        <v>3.9839999999999995</v>
      </c>
      <c r="V75">
        <v>4.7080000000000002</v>
      </c>
      <c r="W75">
        <v>4.2080000000000002</v>
      </c>
      <c r="X75">
        <v>4.4799999999999995</v>
      </c>
      <c r="Y75">
        <v>15.6</v>
      </c>
      <c r="Z75">
        <v>44.8</v>
      </c>
      <c r="AA75">
        <v>698</v>
      </c>
      <c r="AB75">
        <v>-1</v>
      </c>
      <c r="AC75">
        <v>62</v>
      </c>
      <c r="AD75">
        <v>56.6</v>
      </c>
      <c r="AE75">
        <v>57.3</v>
      </c>
      <c r="AF75">
        <v>56</v>
      </c>
      <c r="AG75">
        <v>47.3</v>
      </c>
      <c r="AH75">
        <v>160.36927178046824</v>
      </c>
      <c r="AI75">
        <v>10074.718391792576</v>
      </c>
      <c r="AJ75">
        <v>223.71326408633473</v>
      </c>
      <c r="AK75">
        <v>0</v>
      </c>
      <c r="AL75">
        <v>554.79999999999995</v>
      </c>
      <c r="AM75">
        <v>554.79999999999995</v>
      </c>
      <c r="AN75">
        <v>11603.33652893659</v>
      </c>
      <c r="AO75">
        <f>AN75/AN$86</f>
        <v>0.97246558838870978</v>
      </c>
      <c r="AP75">
        <v>2974.7328234688366</v>
      </c>
      <c r="AQ75">
        <v>4042.1831242386565</v>
      </c>
      <c r="AR75">
        <v>0.80608195506662139</v>
      </c>
      <c r="AS75">
        <v>7017.7220296625601</v>
      </c>
      <c r="AT75">
        <v>11.251390923834478</v>
      </c>
      <c r="AU75">
        <v>3917.5818483215921</v>
      </c>
      <c r="AV75">
        <v>7495.2082469954421</v>
      </c>
      <c r="AW75">
        <v>198.22640385412348</v>
      </c>
      <c r="AX75">
        <v>10.198663489432242</v>
      </c>
      <c r="AY75">
        <v>11621.21516266059</v>
      </c>
      <c r="AZ75">
        <v>668.04807293825115</v>
      </c>
      <c r="BA75">
        <v>4568.0593753532003</v>
      </c>
      <c r="BB75">
        <v>9081.1764558138366</v>
      </c>
      <c r="BC75">
        <v>2481.8219492898315</v>
      </c>
      <c r="BD75">
        <v>5.6512074746637531</v>
      </c>
      <c r="BE75">
        <v>16136.708987931528</v>
      </c>
      <c r="BF75">
        <v>328.82093807128786</v>
      </c>
      <c r="BG75">
        <v>410.49943866099437</v>
      </c>
      <c r="BH75">
        <f t="shared" si="93"/>
        <v>364.75947833075872</v>
      </c>
      <c r="BI75">
        <v>67.346358918053966</v>
      </c>
      <c r="BJ75">
        <v>59.134320639237103</v>
      </c>
      <c r="BK75">
        <v>246.64465162548467</v>
      </c>
      <c r="BL75">
        <v>144.17892807439949</v>
      </c>
      <c r="BM75">
        <v>1.3588390501319261</v>
      </c>
      <c r="BN75">
        <v>1.9132231404958675</v>
      </c>
      <c r="BO75">
        <v>1.9879725085910653</v>
      </c>
      <c r="BP75">
        <v>42.388866513880345</v>
      </c>
      <c r="BQ75">
        <v>33.710604213825526</v>
      </c>
      <c r="BR75">
        <v>28.308494493949187</v>
      </c>
      <c r="BS75">
        <v>57.599647109890171</v>
      </c>
      <c r="BT75">
        <v>64.495908061988501</v>
      </c>
      <c r="BU75">
        <v>56.276508813572526</v>
      </c>
      <c r="BV75">
        <v>5034.5783257355997</v>
      </c>
      <c r="BW75">
        <v>4573.210215499379</v>
      </c>
      <c r="BX75">
        <v>11133.540975963531</v>
      </c>
      <c r="BY75">
        <v>10046.17881293211</v>
      </c>
      <c r="BZ75">
        <v>1525.7524347285539</v>
      </c>
      <c r="CA75">
        <v>21894.749792789062</v>
      </c>
      <c r="CB75">
        <v>0.90836012861736337</v>
      </c>
      <c r="CC75">
        <v>22.994454713493532</v>
      </c>
      <c r="CD75">
        <v>20.887245841035121</v>
      </c>
      <c r="CE75">
        <v>-1116.9964774140076</v>
      </c>
      <c r="CF75">
        <v>2921.998031496063</v>
      </c>
      <c r="CG75">
        <v>279.24911935350246</v>
      </c>
      <c r="CH75">
        <f t="shared" si="94"/>
        <v>-466.51895038239945</v>
      </c>
      <c r="CI75">
        <f t="shared" si="95"/>
        <v>4507.9662403144575</v>
      </c>
      <c r="CJ75">
        <f t="shared" si="96"/>
        <v>4041.4472899320581</v>
      </c>
      <c r="CK75">
        <v>10273.534630128472</v>
      </c>
      <c r="CL75">
        <v>46.922365988909426</v>
      </c>
      <c r="CM75">
        <v>3.0530691146850586</v>
      </c>
      <c r="CN75">
        <v>1.6450649499893188</v>
      </c>
      <c r="CO75">
        <v>7.8436441419999996</v>
      </c>
      <c r="CP75">
        <v>2.2426139479989486</v>
      </c>
      <c r="CQ75">
        <v>6.0939197540283203</v>
      </c>
      <c r="CR75">
        <v>2.1839377880096436</v>
      </c>
      <c r="CS75">
        <v>1.0172397348731843</v>
      </c>
      <c r="CT75">
        <v>2.8892626762390137</v>
      </c>
      <c r="CU75">
        <v>2.8892626762390137</v>
      </c>
      <c r="CV75">
        <v>1.4441151995837653</v>
      </c>
      <c r="CW75">
        <v>2.1923329830169678</v>
      </c>
      <c r="CX75">
        <v>2.5980303287506104</v>
      </c>
      <c r="CY75">
        <v>0.78115308284759521</v>
      </c>
      <c r="CZ75">
        <v>1.5727094411849976</v>
      </c>
      <c r="DA75">
        <v>1.5727094411849976</v>
      </c>
      <c r="DB75">
        <v>1.4175020644226786</v>
      </c>
      <c r="DC75">
        <v>1.3218395709991455</v>
      </c>
      <c r="DD75">
        <v>1.0059981346130371</v>
      </c>
      <c r="DE75">
        <v>1.0731040967871432</v>
      </c>
      <c r="DF75">
        <v>1.3360557556152344</v>
      </c>
      <c r="DG75">
        <v>0.45348289608955383</v>
      </c>
      <c r="DH75">
        <v>1.1587117321782394</v>
      </c>
      <c r="DI75">
        <v>90.820649077725861</v>
      </c>
      <c r="DJ75">
        <v>66.496537791233337</v>
      </c>
      <c r="DK75">
        <v>6.3226200048302122E-2</v>
      </c>
      <c r="DL75">
        <v>157.38041306900749</v>
      </c>
      <c r="DM75">
        <v>0.68565073411049871</v>
      </c>
      <c r="DN75">
        <v>85.5575503617019</v>
      </c>
      <c r="DO75">
        <v>76.244236499929485</v>
      </c>
      <c r="DP75">
        <v>5.7272815010080036</v>
      </c>
      <c r="DQ75">
        <v>0.29466617767538117</v>
      </c>
      <c r="DR75">
        <v>167.82373454031477</v>
      </c>
      <c r="DS75">
        <v>14.645838245434531</v>
      </c>
      <c r="DT75">
        <v>118.67956800701182</v>
      </c>
      <c r="DU75">
        <v>70.937889843419768</v>
      </c>
      <c r="DV75">
        <v>39.031848109882723</v>
      </c>
      <c r="DW75">
        <v>8.887707349498912E-2</v>
      </c>
      <c r="DX75">
        <v>228.73818303380932</v>
      </c>
      <c r="DY75">
        <v>0.74595153366480615</v>
      </c>
      <c r="DZ75">
        <v>5.5376771357722312</v>
      </c>
      <c r="EA75">
        <f t="shared" si="97"/>
        <v>2.8543107985920733</v>
      </c>
      <c r="EB75">
        <v>-0.37593562257314012</v>
      </c>
      <c r="EC75">
        <v>3.0110925132099933</v>
      </c>
      <c r="ED75">
        <v>0.69626419347829638</v>
      </c>
      <c r="EE75">
        <v>-0.4823951505917925</v>
      </c>
      <c r="EF75">
        <v>0.73217421882026479</v>
      </c>
      <c r="EG75">
        <v>0.89114562277204545</v>
      </c>
      <c r="EH75">
        <v>0.59772622225275218</v>
      </c>
      <c r="EI75">
        <v>57.707720615718053</v>
      </c>
      <c r="EJ75">
        <v>50.98060211569728</v>
      </c>
      <c r="EK75">
        <v>51.884458656152752</v>
      </c>
      <c r="EL75">
        <v>42.252105261711456</v>
      </c>
      <c r="EM75">
        <v>45.431140421686912</v>
      </c>
      <c r="EN75">
        <v>31.012701466171301</v>
      </c>
      <c r="EO75">
        <v>66.549048542519415</v>
      </c>
      <c r="EP75">
        <v>46.006409459856613</v>
      </c>
      <c r="EQ75">
        <v>119.47448433053995</v>
      </c>
      <c r="ER75">
        <v>134.22255024957769</v>
      </c>
      <c r="ES75">
        <v>6.919026328163925</v>
      </c>
      <c r="ET75">
        <v>253.69703458011764</v>
      </c>
      <c r="EU75">
        <v>0.69131581093097472</v>
      </c>
      <c r="EV75">
        <v>26.231701388493445</v>
      </c>
      <c r="EW75">
        <v>18.134389917485521</v>
      </c>
      <c r="EX75">
        <f t="shared" si="98"/>
        <v>2.7272791499574636</v>
      </c>
      <c r="EY75">
        <v>19.008501819182484</v>
      </c>
      <c r="EZ75">
        <v>30.237827040072872</v>
      </c>
      <c r="FA75">
        <f t="shared" si="99"/>
        <v>0.62863319490489</v>
      </c>
      <c r="FB75">
        <v>49.246328859255371</v>
      </c>
      <c r="FC75">
        <v>38.598819971958214</v>
      </c>
      <c r="FD75">
        <v>61.401180028041757</v>
      </c>
      <c r="FE75">
        <f t="shared" si="100"/>
        <v>70.142973519891655</v>
      </c>
      <c r="FF75">
        <f t="shared" si="101"/>
        <v>52.130519464492409</v>
      </c>
      <c r="FG75">
        <f t="shared" si="102"/>
        <v>24.931480383563155</v>
      </c>
      <c r="FH75">
        <f t="shared" si="103"/>
        <v>33.122017645309924</v>
      </c>
      <c r="FI75">
        <f t="shared" si="104"/>
        <v>5.3063466565097173</v>
      </c>
      <c r="FJ75">
        <f t="shared" si="105"/>
        <v>5.3063466565097173</v>
      </c>
      <c r="FK75">
        <f t="shared" si="106"/>
        <v>-33.122017645309924</v>
      </c>
      <c r="FL75">
        <f t="shared" si="107"/>
        <v>-38.713143966001532</v>
      </c>
      <c r="FM75">
        <f t="shared" si="108"/>
        <v>6.9596692158031184</v>
      </c>
      <c r="FN75">
        <f t="shared" si="109"/>
        <v>17.548703646850839</v>
      </c>
      <c r="FO75">
        <v>85.873300039802871</v>
      </c>
      <c r="FP75">
        <v>33.84875987294366</v>
      </c>
      <c r="FQ75">
        <v>1.3563387883050091</v>
      </c>
      <c r="FR75">
        <v>1.0526063668016274</v>
      </c>
      <c r="FS75">
        <v>1.166638544034633</v>
      </c>
      <c r="FT75">
        <v>1.6534319945251295</v>
      </c>
      <c r="FU75">
        <v>1.3719422997333257</v>
      </c>
      <c r="FV75">
        <v>1.2150310579663126</v>
      </c>
      <c r="FW75">
        <v>45.883962630350652</v>
      </c>
      <c r="FX75">
        <v>52.906629544063563</v>
      </c>
      <c r="FY75">
        <v>15.931827679284108</v>
      </c>
      <c r="FZ75">
        <v>39.599118017122592</v>
      </c>
      <c r="GA75">
        <v>64.866515662248219</v>
      </c>
      <c r="GB75">
        <f t="shared" si="110"/>
        <v>188.18496759894464</v>
      </c>
      <c r="GC75">
        <f t="shared" si="111"/>
        <v>101.69538644628096</v>
      </c>
      <c r="GD75">
        <f t="shared" si="112"/>
        <v>103.06345896907217</v>
      </c>
      <c r="GE75">
        <f t="shared" si="113"/>
        <v>1.6223767252183969</v>
      </c>
      <c r="GF75">
        <f t="shared" si="114"/>
        <v>2.1475288745407104</v>
      </c>
      <c r="GG75">
        <f t="shared" si="115"/>
        <v>2.5208064572432418</v>
      </c>
      <c r="GH75">
        <f t="shared" si="116"/>
        <v>52.742438767893589</v>
      </c>
      <c r="GI75">
        <f t="shared" si="117"/>
        <v>79.484240687679076</v>
      </c>
      <c r="GJ75">
        <f t="shared" si="118"/>
        <v>79.484240687679076</v>
      </c>
      <c r="GK75">
        <f t="shared" si="119"/>
        <v>22.217211384410152</v>
      </c>
      <c r="GL75">
        <f t="shared" si="120"/>
        <v>39.659164322670918</v>
      </c>
      <c r="GM75">
        <f t="shared" si="133"/>
        <v>60.340835677329082</v>
      </c>
      <c r="GN75">
        <f t="shared" si="121"/>
        <v>43.925437495199205</v>
      </c>
      <c r="GO75">
        <f t="shared" si="122"/>
        <v>31.690140845070424</v>
      </c>
      <c r="GP75">
        <f t="shared" si="123"/>
        <v>63.978295659058269</v>
      </c>
      <c r="GQ75">
        <f t="shared" si="124"/>
        <v>1.1294395694066481</v>
      </c>
      <c r="GR75">
        <v>24.560942601324744</v>
      </c>
      <c r="GS75">
        <f t="shared" si="125"/>
        <v>116.2121516266059</v>
      </c>
      <c r="GT75" s="23">
        <f t="shared" si="126"/>
        <v>218.94749792789062</v>
      </c>
      <c r="GU75">
        <v>37.9</v>
      </c>
      <c r="GV75">
        <v>51.5</v>
      </c>
      <c r="GW75">
        <v>1.027E-2</v>
      </c>
      <c r="GX75">
        <v>89.410269999999997</v>
      </c>
      <c r="GY75">
        <v>0.13791999999999999</v>
      </c>
      <c r="GZ75">
        <v>48.4</v>
      </c>
      <c r="HA75">
        <v>92.6</v>
      </c>
      <c r="HB75">
        <v>2.4489999999999998</v>
      </c>
      <c r="HC75">
        <v>0.126</v>
      </c>
      <c r="HD75">
        <v>143.57499999999999</v>
      </c>
      <c r="HE75">
        <v>8.0599999999999987</v>
      </c>
      <c r="HF75">
        <v>58.2</v>
      </c>
      <c r="HG75">
        <v>115.7</v>
      </c>
      <c r="HH75">
        <v>31.620000000000005</v>
      </c>
      <c r="HI75">
        <v>7.1999999999999995E-2</v>
      </c>
      <c r="HJ75">
        <v>205.59199999999996</v>
      </c>
      <c r="HK75">
        <v>62.2</v>
      </c>
      <c r="HL75">
        <v>56.5</v>
      </c>
      <c r="HM75">
        <v>137.55000000000001</v>
      </c>
      <c r="HN75">
        <v>124.11611891509851</v>
      </c>
      <c r="HO75">
        <v>18.850000000000001</v>
      </c>
      <c r="HP75">
        <v>270.5</v>
      </c>
      <c r="HQ75">
        <v>-13.800000000000004</v>
      </c>
      <c r="HR75">
        <v>36.099999999999994</v>
      </c>
      <c r="HS75">
        <v>22.299999999999997</v>
      </c>
      <c r="HT75">
        <v>126.92500000000001</v>
      </c>
      <c r="HU75">
        <v>46.922365988909434</v>
      </c>
      <c r="HV75">
        <v>1.1571131944656372</v>
      </c>
      <c r="HW75">
        <v>0.84720844924449912</v>
      </c>
      <c r="HX75">
        <v>8.055422533834E-4</v>
      </c>
      <c r="HY75">
        <v>2.0051271859635196</v>
      </c>
      <c r="HZ75">
        <v>8.4047341247558589E-3</v>
      </c>
      <c r="IA75">
        <v>1.0570258893966675</v>
      </c>
      <c r="IB75">
        <v>0.94196399449256862</v>
      </c>
      <c r="IC75">
        <v>7.0758042941093446E-2</v>
      </c>
      <c r="ID75">
        <v>3.6404709720611575E-3</v>
      </c>
      <c r="IE75">
        <v>2.073388397802391</v>
      </c>
      <c r="IF75">
        <v>0.17670203843116758</v>
      </c>
      <c r="IG75">
        <v>1.5120536513328553</v>
      </c>
      <c r="IH75">
        <v>0.90379411685466771</v>
      </c>
      <c r="II75">
        <v>0.49729072530269625</v>
      </c>
      <c r="IJ75">
        <v>1.1323507976531981E-3</v>
      </c>
      <c r="IK75">
        <v>2.9142708442878731</v>
      </c>
      <c r="IL75">
        <v>0.82218421316146861</v>
      </c>
      <c r="IM75">
        <v>0.56838894605636603</v>
      </c>
      <c r="IN75">
        <v>1.4760546851307157</v>
      </c>
      <c r="IO75">
        <v>1.6582605504114223</v>
      </c>
      <c r="IP75">
        <v>8.5481525912880899E-2</v>
      </c>
      <c r="IQ75">
        <v>3.1343152355421373</v>
      </c>
      <c r="IR75">
        <v>0.23484167623519892</v>
      </c>
      <c r="IS75">
        <v>0.37357504843620259</v>
      </c>
      <c r="IT75">
        <v>0.6084167246714014</v>
      </c>
      <c r="IU75">
        <v>38.598819971958214</v>
      </c>
      <c r="IV75">
        <v>0.96784059385132071</v>
      </c>
      <c r="IW75">
        <v>1.0609268377397463</v>
      </c>
      <c r="IX75">
        <v>33.848759872943653</v>
      </c>
      <c r="IY75">
        <f t="shared" si="127"/>
        <v>1.1291880495786177</v>
      </c>
      <c r="IZ75">
        <f t="shared" si="128"/>
        <v>36.02662670218951</v>
      </c>
      <c r="JA75">
        <f t="shared" si="129"/>
        <v>0.22004439125426423</v>
      </c>
      <c r="JB75">
        <f t="shared" si="130"/>
        <v>7.0204933045352567</v>
      </c>
      <c r="JC75">
        <f t="shared" si="131"/>
        <v>0.90914365832435351</v>
      </c>
      <c r="JD75">
        <f t="shared" si="132"/>
        <v>68.094730306311689</v>
      </c>
      <c r="JE75">
        <f t="shared" si="135"/>
        <v>86.302742280870802</v>
      </c>
    </row>
    <row r="76" spans="1:265" x14ac:dyDescent="0.2">
      <c r="A76" s="6">
        <v>2016</v>
      </c>
      <c r="B76">
        <v>305</v>
      </c>
      <c r="C76">
        <v>3</v>
      </c>
      <c r="D76" t="s">
        <v>116</v>
      </c>
      <c r="E76">
        <v>2003</v>
      </c>
      <c r="F76" t="s">
        <v>122</v>
      </c>
      <c r="G76">
        <v>3</v>
      </c>
      <c r="H76">
        <v>31</v>
      </c>
      <c r="I76">
        <v>258.39999999999998</v>
      </c>
      <c r="J76">
        <v>0</v>
      </c>
      <c r="K76">
        <v>0</v>
      </c>
      <c r="L76">
        <v>12.6</v>
      </c>
      <c r="M76">
        <v>11.6</v>
      </c>
      <c r="N76" s="2">
        <v>7.7</v>
      </c>
      <c r="O76">
        <f t="shared" si="92"/>
        <v>1</v>
      </c>
      <c r="P76" s="2">
        <f t="shared" si="92"/>
        <v>3.8999999999999995</v>
      </c>
      <c r="Q76" s="2">
        <f t="shared" si="134"/>
        <v>4.8999999999999995</v>
      </c>
      <c r="R76" s="2"/>
      <c r="S76">
        <v>5.9480000000000004</v>
      </c>
      <c r="T76">
        <v>5.8420000000000005</v>
      </c>
      <c r="U76">
        <v>5.3620000000000001</v>
      </c>
      <c r="V76">
        <v>4.4619999999999997</v>
      </c>
      <c r="W76">
        <v>5.0999999999999996</v>
      </c>
      <c r="X76">
        <v>6.548</v>
      </c>
      <c r="Y76">
        <v>17.2</v>
      </c>
      <c r="Z76">
        <v>41.2</v>
      </c>
      <c r="AA76">
        <v>708.4</v>
      </c>
      <c r="AB76">
        <v>0</v>
      </c>
      <c r="AC76">
        <v>59</v>
      </c>
      <c r="AD76">
        <v>55.4</v>
      </c>
      <c r="AE76">
        <v>60.2</v>
      </c>
      <c r="AF76">
        <v>57</v>
      </c>
      <c r="AG76">
        <v>45.4</v>
      </c>
      <c r="AH76">
        <v>207.50042727866332</v>
      </c>
      <c r="AI76">
        <v>13035.591842500187</v>
      </c>
      <c r="AJ76">
        <v>253.39344661453654</v>
      </c>
      <c r="AK76">
        <v>10</v>
      </c>
      <c r="AL76">
        <v>547.6</v>
      </c>
      <c r="AM76">
        <v>608.44444444444446</v>
      </c>
      <c r="AN76">
        <v>13074.339807005756</v>
      </c>
      <c r="AO76">
        <f>AN76/AN$136</f>
        <v>0.81240015456248604</v>
      </c>
      <c r="AP76">
        <v>3715.2274140074596</v>
      </c>
      <c r="AQ76">
        <v>4880.7889556568589</v>
      </c>
      <c r="AR76">
        <v>5.3931503833402408</v>
      </c>
      <c r="AS76">
        <v>8601.4095200476586</v>
      </c>
      <c r="AT76">
        <v>52.572044460663946</v>
      </c>
      <c r="AU76">
        <v>4662.246166597597</v>
      </c>
      <c r="AV76">
        <v>7980.8588893493579</v>
      </c>
      <c r="AW76">
        <v>200.65465706589308</v>
      </c>
      <c r="AX76">
        <v>2.5901367592208873</v>
      </c>
      <c r="AY76">
        <v>12846.349849772068</v>
      </c>
      <c r="AZ76">
        <v>1180.4497293205111</v>
      </c>
      <c r="BA76">
        <v>5339.6665497784434</v>
      </c>
      <c r="BB76">
        <v>8663.0112531480117</v>
      </c>
      <c r="BC76">
        <v>3618.2218113424078</v>
      </c>
      <c r="BD76">
        <v>11.555994771908571</v>
      </c>
      <c r="BE76">
        <v>17632.455609040768</v>
      </c>
      <c r="BF76">
        <v>385.9036663385827</v>
      </c>
      <c r="BG76">
        <v>341.86469709062141</v>
      </c>
      <c r="BH76">
        <f t="shared" si="93"/>
        <v>361.24184355972437</v>
      </c>
      <c r="BI76">
        <v>86.092613871830679</v>
      </c>
      <c r="BJ76">
        <v>48.387170227203306</v>
      </c>
      <c r="BK76">
        <v>281.82453942659083</v>
      </c>
      <c r="BL76">
        <v>48.725168842760986</v>
      </c>
      <c r="BM76">
        <v>1.3137254901960784</v>
      </c>
      <c r="BN76">
        <v>1.7118055555555554</v>
      </c>
      <c r="BO76">
        <v>1.6223880597014926</v>
      </c>
      <c r="BP76">
        <v>43.193239495785271</v>
      </c>
      <c r="BQ76">
        <v>36.292380490325186</v>
      </c>
      <c r="BR76">
        <v>30.283170241135398</v>
      </c>
      <c r="BS76">
        <v>56.744059729757126</v>
      </c>
      <c r="BT76">
        <v>62.125498547674709</v>
      </c>
      <c r="BU76">
        <v>49.131053809125639</v>
      </c>
      <c r="BV76">
        <v>4568.4301894919572</v>
      </c>
      <c r="BW76">
        <v>4886.5887205458612</v>
      </c>
      <c r="BX76">
        <v>10356.468081357214</v>
      </c>
      <c r="BY76">
        <v>11319.774724680308</v>
      </c>
      <c r="BZ76">
        <v>901.44917131939519</v>
      </c>
      <c r="CA76">
        <v>22295.570906931287</v>
      </c>
      <c r="CB76">
        <v>1.0696428571428571</v>
      </c>
      <c r="CC76">
        <v>20.490303695572628</v>
      </c>
      <c r="CD76">
        <v>21.917306988657153</v>
      </c>
      <c r="CE76">
        <v>93.815977105639831</v>
      </c>
      <c r="CF76">
        <v>3094.2701688034967</v>
      </c>
      <c r="CG76">
        <v>2286.6369745897409</v>
      </c>
      <c r="CH76">
        <f t="shared" si="94"/>
        <v>771.23636028648616</v>
      </c>
      <c r="CI76">
        <f t="shared" si="95"/>
        <v>3776.4225326021506</v>
      </c>
      <c r="CJ76">
        <f t="shared" si="96"/>
        <v>4547.6588928886367</v>
      </c>
      <c r="CK76">
        <v>9449.2210571592186</v>
      </c>
      <c r="CL76">
        <v>42.381606179107209</v>
      </c>
      <c r="CM76">
        <v>2.6717703342437744</v>
      </c>
      <c r="CN76">
        <v>1.4469423294067383</v>
      </c>
      <c r="CO76">
        <v>6.1906781200000003</v>
      </c>
      <c r="CP76">
        <v>1.9789595820263726</v>
      </c>
      <c r="CQ76">
        <v>4.137272834777832</v>
      </c>
      <c r="CR76">
        <v>2.5765509605407715</v>
      </c>
      <c r="CS76">
        <v>1.0070827506842521</v>
      </c>
      <c r="CT76">
        <v>2.9714946746826172</v>
      </c>
      <c r="CU76">
        <v>2.9714946746826172</v>
      </c>
      <c r="CV76">
        <v>1.6077594979096836</v>
      </c>
      <c r="CW76">
        <v>2.1125543117523193</v>
      </c>
      <c r="CX76">
        <v>2.6739015579223633</v>
      </c>
      <c r="CY76">
        <v>0.62671482563018799</v>
      </c>
      <c r="CZ76">
        <v>1.3117743730545044</v>
      </c>
      <c r="DA76">
        <v>1.3117743730545044</v>
      </c>
      <c r="DB76">
        <v>1.3876926924792303</v>
      </c>
      <c r="DC76">
        <v>1.3164907693862915</v>
      </c>
      <c r="DD76">
        <v>0.79089915752410889</v>
      </c>
      <c r="DE76">
        <v>0.99690339033788633</v>
      </c>
      <c r="DF76">
        <v>1.2647049427032471</v>
      </c>
      <c r="DG76">
        <v>0.49398577213287354</v>
      </c>
      <c r="DH76">
        <v>1.1051779427258928</v>
      </c>
      <c r="DI76">
        <v>99.262343897143438</v>
      </c>
      <c r="DJ76">
        <v>70.622201408408174</v>
      </c>
      <c r="DK76">
        <v>0.33387258076014042</v>
      </c>
      <c r="DL76">
        <v>170.21841788631176</v>
      </c>
      <c r="DM76">
        <v>2.1750489141583733</v>
      </c>
      <c r="DN76">
        <v>120.12514838824569</v>
      </c>
      <c r="DO76">
        <v>80.373853231088177</v>
      </c>
      <c r="DP76">
        <v>5.9624424492156809</v>
      </c>
      <c r="DQ76">
        <v>7.6965775867245595E-2</v>
      </c>
      <c r="DR76">
        <v>206.53840984441678</v>
      </c>
      <c r="DS76">
        <v>24.93764165482904</v>
      </c>
      <c r="DT76">
        <v>142.7774270623851</v>
      </c>
      <c r="DU76">
        <v>54.29237586949013</v>
      </c>
      <c r="DV76">
        <v>47.462906481458205</v>
      </c>
      <c r="DW76">
        <v>0.15158857796941497</v>
      </c>
      <c r="DX76">
        <v>244.68429799130288</v>
      </c>
      <c r="DY76">
        <v>3.3018174507368201</v>
      </c>
      <c r="DZ76">
        <v>2.7247062962061506</v>
      </c>
      <c r="EA76">
        <f t="shared" si="97"/>
        <v>2.9786352041996453</v>
      </c>
      <c r="EB76">
        <v>1.8966185901002048</v>
      </c>
      <c r="EC76">
        <v>1.6180199052956721</v>
      </c>
      <c r="ED76">
        <v>0.88651380206181851</v>
      </c>
      <c r="EE76">
        <v>-1.8629626686855747</v>
      </c>
      <c r="EF76">
        <v>0.71147021756394901</v>
      </c>
      <c r="EG76">
        <v>0.66908432005693819</v>
      </c>
      <c r="EH76">
        <v>0.38025881952451518</v>
      </c>
      <c r="EI76">
        <v>58.314690695480664</v>
      </c>
      <c r="EJ76">
        <v>58.161166476847917</v>
      </c>
      <c r="EK76">
        <v>58.351691642861368</v>
      </c>
      <c r="EL76">
        <v>41.489165676288025</v>
      </c>
      <c r="EM76">
        <v>38.914724525880182</v>
      </c>
      <c r="EN76">
        <v>22.188745381372986</v>
      </c>
      <c r="EO76">
        <v>60.142961750518282</v>
      </c>
      <c r="EP76">
        <v>38.647989022465346</v>
      </c>
      <c r="EQ76">
        <v>103.24398142231112</v>
      </c>
      <c r="ER76">
        <v>143.16175044590474</v>
      </c>
      <c r="ES76">
        <v>4.4530306493275038</v>
      </c>
      <c r="ET76">
        <v>246.40573186821587</v>
      </c>
      <c r="EU76">
        <v>0.64260202520093379</v>
      </c>
      <c r="EV76">
        <v>24.408101749306827</v>
      </c>
      <c r="EW76">
        <v>15.68469561541502</v>
      </c>
      <c r="EX76">
        <f t="shared" si="98"/>
        <v>1.8071944250505907</v>
      </c>
      <c r="EY76">
        <v>59.982186637727409</v>
      </c>
      <c r="EZ76">
        <v>41.725864208622831</v>
      </c>
      <c r="FA76">
        <f t="shared" si="99"/>
        <v>1.4375301213133851</v>
      </c>
      <c r="FB76">
        <v>101.70805084635023</v>
      </c>
      <c r="FC76">
        <v>58.974865940890119</v>
      </c>
      <c r="FD76">
        <v>41.025134059109888</v>
      </c>
      <c r="FE76">
        <f t="shared" si="100"/>
        <v>93.825821509564122</v>
      </c>
      <c r="FF76">
        <f t="shared" si="101"/>
        <v>82.634465311866819</v>
      </c>
      <c r="FG76">
        <f t="shared" si="102"/>
        <v>15.644386847024784</v>
      </c>
      <c r="FH76">
        <f t="shared" si="103"/>
        <v>22.65227867413941</v>
      </c>
      <c r="FI76">
        <f t="shared" si="104"/>
        <v>26.081477361598047</v>
      </c>
      <c r="FJ76">
        <f t="shared" si="105"/>
        <v>26.081477361598047</v>
      </c>
      <c r="FK76">
        <f t="shared" si="106"/>
        <v>-22.65227867413941</v>
      </c>
      <c r="FL76">
        <f t="shared" si="107"/>
        <v>-18.857232626199981</v>
      </c>
      <c r="FM76">
        <f t="shared" si="108"/>
        <v>32.45020154329228</v>
      </c>
      <c r="FN76">
        <f t="shared" si="109"/>
        <v>62.506739779420059</v>
      </c>
      <c r="FO76">
        <v>39.86732202379909</v>
      </c>
      <c r="FP76">
        <v>16.179543276664184</v>
      </c>
      <c r="FQ76">
        <v>1.2904725430449033</v>
      </c>
      <c r="FR76">
        <v>1.2161598805736198</v>
      </c>
      <c r="FS76">
        <v>1.1801850800440299</v>
      </c>
      <c r="FT76">
        <v>1.5335154495863712</v>
      </c>
      <c r="FU76">
        <v>1.3219968226146057</v>
      </c>
      <c r="FV76">
        <v>1.1758263309238401</v>
      </c>
      <c r="FW76">
        <v>50.771405549257295</v>
      </c>
      <c r="FX76">
        <v>58.100008210227571</v>
      </c>
      <c r="FY76">
        <v>17.447407343392143</v>
      </c>
      <c r="FZ76">
        <v>45.939575507660734</v>
      </c>
      <c r="GA76">
        <v>60.731281807905404</v>
      </c>
      <c r="GB76">
        <f t="shared" si="110"/>
        <v>160.09787119825708</v>
      </c>
      <c r="GC76">
        <f t="shared" si="111"/>
        <v>115.0089422222222</v>
      </c>
      <c r="GD76">
        <f t="shared" si="112"/>
        <v>83.563270447761198</v>
      </c>
      <c r="GE76">
        <f t="shared" si="113"/>
        <v>1.6688356405034201</v>
      </c>
      <c r="GF76">
        <f t="shared" si="114"/>
        <v>2.2403048934771665</v>
      </c>
      <c r="GG76">
        <f t="shared" si="115"/>
        <v>3.1998526907751033</v>
      </c>
      <c r="GH76">
        <f t="shared" si="116"/>
        <v>59.428817304571616</v>
      </c>
      <c r="GI76">
        <f t="shared" si="117"/>
        <v>85.889955455172853</v>
      </c>
      <c r="GJ76">
        <f t="shared" si="118"/>
        <v>77.30095990965556</v>
      </c>
      <c r="GK76">
        <f t="shared" si="119"/>
        <v>49.933080160587508</v>
      </c>
      <c r="GL76">
        <f t="shared" si="120"/>
        <v>51.914724168634841</v>
      </c>
      <c r="GM76">
        <f t="shared" si="133"/>
        <v>48.085275831365152</v>
      </c>
      <c r="GN76">
        <f t="shared" si="121"/>
        <v>57.876421372799044</v>
      </c>
      <c r="GO76">
        <f t="shared" si="122"/>
        <v>38.888888888888886</v>
      </c>
      <c r="GP76">
        <f t="shared" si="123"/>
        <v>27.847746971257802</v>
      </c>
      <c r="GQ76">
        <f t="shared" si="124"/>
        <v>1.383642072496543</v>
      </c>
      <c r="GR76">
        <v>28.72886397915779</v>
      </c>
      <c r="GS76">
        <f t="shared" si="125"/>
        <v>128.46349849772068</v>
      </c>
      <c r="GT76" s="23">
        <f t="shared" si="126"/>
        <v>222.95570906931286</v>
      </c>
      <c r="GU76">
        <v>45.9</v>
      </c>
      <c r="GV76">
        <v>60.3</v>
      </c>
      <c r="GW76">
        <v>6.6629999999999995E-2</v>
      </c>
      <c r="GX76">
        <v>106.26663000000001</v>
      </c>
      <c r="GY76">
        <v>0.67995000000000005</v>
      </c>
      <c r="GZ76">
        <v>57.6</v>
      </c>
      <c r="HA76">
        <v>98.6</v>
      </c>
      <c r="HB76">
        <v>2.4790000000000001</v>
      </c>
      <c r="HC76">
        <v>3.2000000000000001E-2</v>
      </c>
      <c r="HD76">
        <v>158.71099999999998</v>
      </c>
      <c r="HE76">
        <v>14.469999999999999</v>
      </c>
      <c r="HF76">
        <v>67</v>
      </c>
      <c r="HG76">
        <v>108.7</v>
      </c>
      <c r="HH76">
        <v>45.4</v>
      </c>
      <c r="HI76">
        <v>0.14499999999999999</v>
      </c>
      <c r="HJ76">
        <v>221.24499999999998</v>
      </c>
      <c r="HK76">
        <v>56</v>
      </c>
      <c r="HL76">
        <v>59.9</v>
      </c>
      <c r="HM76">
        <v>126.95</v>
      </c>
      <c r="HN76">
        <v>138.75825136612022</v>
      </c>
      <c r="HO76">
        <v>11.05</v>
      </c>
      <c r="HP76">
        <v>273.3</v>
      </c>
      <c r="HQ76">
        <v>1.6000000000000014</v>
      </c>
      <c r="HR76">
        <v>38.699999999999996</v>
      </c>
      <c r="HS76">
        <v>40.299999999999983</v>
      </c>
      <c r="HT76">
        <v>114.58900000000003</v>
      </c>
      <c r="HU76">
        <v>41.927918038785229</v>
      </c>
      <c r="HV76">
        <v>1.2263425834178925</v>
      </c>
      <c r="HW76">
        <v>0.87250622463226324</v>
      </c>
      <c r="HX76">
        <v>4.1248488313560001E-3</v>
      </c>
      <c r="HY76">
        <v>2.1029736568815118</v>
      </c>
      <c r="HZ76">
        <v>2.8131386640071868E-2</v>
      </c>
      <c r="IA76">
        <v>1.4840933532714844</v>
      </c>
      <c r="IB76">
        <v>0.99298359217467258</v>
      </c>
      <c r="IC76">
        <v>7.3663352985382083E-2</v>
      </c>
      <c r="ID76">
        <v>9.5087829589843753E-4</v>
      </c>
      <c r="IE76">
        <v>2.5516911767274375</v>
      </c>
      <c r="IF76">
        <v>0.3056866089105606</v>
      </c>
      <c r="IG76">
        <v>1.7915140438079833</v>
      </c>
      <c r="IH76">
        <v>0.68123901546001442</v>
      </c>
      <c r="II76">
        <v>0.59554556536674497</v>
      </c>
      <c r="IJ76">
        <v>1.9020728409290311E-3</v>
      </c>
      <c r="IK76">
        <v>3.0702006974756726</v>
      </c>
      <c r="IL76">
        <v>0.73723483085632324</v>
      </c>
      <c r="IM76">
        <v>0.47374859535694114</v>
      </c>
      <c r="IN76">
        <v>1.2655688540339467</v>
      </c>
      <c r="IO76">
        <v>1.7548824634359184</v>
      </c>
      <c r="IP76">
        <v>5.4585427820682528E-2</v>
      </c>
      <c r="IQ76">
        <v>3.0204513174698651</v>
      </c>
      <c r="IR76">
        <v>0.74685852241516115</v>
      </c>
      <c r="IS76">
        <v>0.51923499681773144</v>
      </c>
      <c r="IT76">
        <v>1.2660935192328928</v>
      </c>
      <c r="IU76">
        <v>58.989206647836859</v>
      </c>
      <c r="IV76">
        <v>0.88022034254087034</v>
      </c>
      <c r="IW76">
        <v>0.46876014074242756</v>
      </c>
      <c r="IX76">
        <v>15.519539680417457</v>
      </c>
      <c r="IY76">
        <f t="shared" si="127"/>
        <v>0.91747766058835323</v>
      </c>
      <c r="IZ76">
        <f t="shared" si="128"/>
        <v>30.375515582118197</v>
      </c>
      <c r="JA76">
        <f t="shared" si="129"/>
        <v>-4.9749380005807531E-2</v>
      </c>
      <c r="JB76">
        <f t="shared" si="130"/>
        <v>-1.6470843187593893</v>
      </c>
      <c r="JC76">
        <f t="shared" si="131"/>
        <v>0.96722704059416076</v>
      </c>
      <c r="JD76">
        <f t="shared" si="132"/>
        <v>52.281430791211278</v>
      </c>
      <c r="JE76">
        <f t="shared" si="135"/>
        <v>90.483166677533021</v>
      </c>
    </row>
    <row r="77" spans="1:265" x14ac:dyDescent="0.2">
      <c r="A77" s="6">
        <v>2016</v>
      </c>
      <c r="B77">
        <v>306</v>
      </c>
      <c r="C77">
        <v>3</v>
      </c>
      <c r="D77">
        <v>3335</v>
      </c>
      <c r="E77">
        <v>1995</v>
      </c>
      <c r="F77" t="s">
        <v>122</v>
      </c>
      <c r="G77">
        <v>3</v>
      </c>
      <c r="H77">
        <v>34</v>
      </c>
      <c r="I77">
        <v>295.2</v>
      </c>
      <c r="J77">
        <v>1</v>
      </c>
      <c r="K77">
        <v>0</v>
      </c>
      <c r="L77">
        <v>12.7</v>
      </c>
      <c r="M77">
        <v>11.8</v>
      </c>
      <c r="N77" s="2">
        <v>8.1</v>
      </c>
      <c r="O77">
        <f t="shared" si="92"/>
        <v>0.89999999999999858</v>
      </c>
      <c r="P77" s="2">
        <f t="shared" si="92"/>
        <v>3.7000000000000011</v>
      </c>
      <c r="Q77" s="2">
        <f t="shared" si="134"/>
        <v>4.5999999999999996</v>
      </c>
      <c r="R77" s="2"/>
      <c r="S77">
        <v>6.3019999999999996</v>
      </c>
      <c r="T77">
        <v>6.0319999999999991</v>
      </c>
      <c r="U77">
        <v>4.6739999999999995</v>
      </c>
      <c r="V77">
        <v>4.8279999999999994</v>
      </c>
      <c r="W77">
        <v>3.8319999999999994</v>
      </c>
      <c r="X77">
        <v>4.2960000000000003</v>
      </c>
      <c r="Y77">
        <v>16.399999999999999</v>
      </c>
      <c r="Z77">
        <v>52.4</v>
      </c>
      <c r="AA77">
        <v>857.2</v>
      </c>
      <c r="AB77">
        <v>-1</v>
      </c>
      <c r="AC77">
        <v>60</v>
      </c>
      <c r="AD77">
        <v>58.7</v>
      </c>
      <c r="AE77">
        <v>55.7</v>
      </c>
      <c r="AF77">
        <v>59.3</v>
      </c>
      <c r="AG77">
        <v>40.4</v>
      </c>
      <c r="AH77">
        <v>227.30826546492978</v>
      </c>
      <c r="AI77">
        <v>14279.959853037819</v>
      </c>
      <c r="AJ77">
        <v>291.37862285084788</v>
      </c>
      <c r="AK77">
        <v>0</v>
      </c>
      <c r="AL77">
        <v>474.1</v>
      </c>
      <c r="AM77">
        <v>474.1</v>
      </c>
      <c r="AN77">
        <v>12914.641143277702</v>
      </c>
      <c r="AO77">
        <f>AN77/AN$87</f>
        <v>0.87319070365147133</v>
      </c>
      <c r="AP77">
        <v>3381.9785684684148</v>
      </c>
      <c r="AQ77">
        <v>4151.6192054940502</v>
      </c>
      <c r="AR77">
        <v>2.5597951571842992</v>
      </c>
      <c r="AS77">
        <v>7536.1575691196495</v>
      </c>
      <c r="AT77">
        <v>35.634002687463109</v>
      </c>
      <c r="AU77">
        <v>4571.7969464343269</v>
      </c>
      <c r="AV77">
        <v>7367.5001151171891</v>
      </c>
      <c r="AW77">
        <v>184.02304975036014</v>
      </c>
      <c r="AX77">
        <v>9.0449220163269057</v>
      </c>
      <c r="AY77">
        <v>12132.365033318203</v>
      </c>
      <c r="AZ77">
        <v>1314.4944053046001</v>
      </c>
      <c r="BA77">
        <v>5056.5654941207758</v>
      </c>
      <c r="BB77">
        <v>7631.2387503015379</v>
      </c>
      <c r="BC77">
        <v>3843.4536806229935</v>
      </c>
      <c r="BE77">
        <v>16531.257925045305</v>
      </c>
      <c r="BF77">
        <v>417.83704219986851</v>
      </c>
      <c r="BG77">
        <v>314.20663512336444</v>
      </c>
      <c r="BH77">
        <f t="shared" si="93"/>
        <v>359.80401423702625</v>
      </c>
      <c r="BI77">
        <v>108.16530708781019</v>
      </c>
      <c r="BJ77">
        <v>34.626324834746356</v>
      </c>
      <c r="BK77">
        <v>292.35280996573988</v>
      </c>
      <c r="BL77">
        <v>18.838473941739203</v>
      </c>
      <c r="BM77">
        <v>1.2275711159737419</v>
      </c>
      <c r="BN77">
        <v>1.6115107913669067</v>
      </c>
      <c r="BO77">
        <v>1.5091743119266054</v>
      </c>
      <c r="BP77">
        <v>44.876696611632646</v>
      </c>
      <c r="BQ77">
        <v>37.682652424973568</v>
      </c>
      <c r="BR77">
        <v>30.587905149431744</v>
      </c>
      <c r="BS77">
        <v>55.089336540756925</v>
      </c>
      <c r="BT77">
        <v>60.726001030173236</v>
      </c>
      <c r="BU77">
        <v>46.162480707169919</v>
      </c>
      <c r="BV77">
        <v>4775.5646498135102</v>
      </c>
      <c r="BW77">
        <v>5415.0046622461668</v>
      </c>
      <c r="BX77">
        <v>11655.615416493993</v>
      </c>
      <c r="BY77">
        <v>11181.507483357318</v>
      </c>
      <c r="BZ77">
        <v>1465.0461044343142</v>
      </c>
      <c r="CA77">
        <v>23497.396912556986</v>
      </c>
      <c r="CB77">
        <v>1.1338983050847458</v>
      </c>
      <c r="CC77">
        <v>20.323802962452632</v>
      </c>
      <c r="CD77">
        <v>23.045125732001377</v>
      </c>
      <c r="CE77">
        <v>-203.76770337918333</v>
      </c>
      <c r="CF77">
        <v>1952.4954528710223</v>
      </c>
      <c r="CG77">
        <v>283.68164505752247</v>
      </c>
      <c r="CH77">
        <f t="shared" si="94"/>
        <v>281.00084430726565</v>
      </c>
      <c r="CI77">
        <f t="shared" si="95"/>
        <v>2216.2340880553711</v>
      </c>
      <c r="CJ77">
        <f t="shared" si="96"/>
        <v>2497.2349323626368</v>
      </c>
      <c r="CK77">
        <v>11365.031879238782</v>
      </c>
      <c r="CL77">
        <v>48.367195402675947</v>
      </c>
      <c r="CM77">
        <v>2.84676194190979</v>
      </c>
      <c r="CN77">
        <v>1.6445028781890869</v>
      </c>
      <c r="CO77">
        <v>7.0737953190000002</v>
      </c>
      <c r="CP77">
        <v>2.1858811901905768</v>
      </c>
      <c r="CQ77">
        <v>4.2520847320556641</v>
      </c>
      <c r="CR77">
        <v>2.7807106971740723</v>
      </c>
      <c r="CS77">
        <v>1.0132584256294461</v>
      </c>
      <c r="CT77">
        <v>2.6381418704986572</v>
      </c>
      <c r="CU77">
        <v>2.6381418704986572</v>
      </c>
      <c r="CV77">
        <v>1.7051388484507255</v>
      </c>
      <c r="CW77">
        <v>2.2466998100280762</v>
      </c>
      <c r="CX77">
        <v>2.5093619823455811</v>
      </c>
      <c r="CY77">
        <v>0.68557769060134888</v>
      </c>
      <c r="CZ77">
        <v>1.5601978302001953</v>
      </c>
      <c r="DA77">
        <v>1.5601978302001953</v>
      </c>
      <c r="DB77">
        <v>1.4467809075674938</v>
      </c>
      <c r="DC77">
        <v>1.2034697532653809</v>
      </c>
      <c r="DD77">
        <v>0.74537050724029541</v>
      </c>
      <c r="DE77">
        <v>0.90603307560086244</v>
      </c>
      <c r="DF77">
        <v>1.4214099645614624</v>
      </c>
      <c r="DG77">
        <v>0.53031826019287109</v>
      </c>
      <c r="DH77">
        <v>1.1258216958216596</v>
      </c>
      <c r="DI77">
        <v>96.276878770704371</v>
      </c>
      <c r="DJ77">
        <v>68.273497325800562</v>
      </c>
      <c r="DK77">
        <v>0.18107467000489166</v>
      </c>
      <c r="DL77">
        <v>164.73145076650982</v>
      </c>
      <c r="DM77">
        <v>1.5151879876939238</v>
      </c>
      <c r="DN77">
        <v>127.12844674257693</v>
      </c>
      <c r="DO77">
        <v>74.651815674684059</v>
      </c>
      <c r="DP77">
        <v>4.8547891268328254</v>
      </c>
      <c r="DQ77">
        <v>0.23861787486667149</v>
      </c>
      <c r="DR77">
        <v>206.87366941896047</v>
      </c>
      <c r="DS77">
        <v>29.53274330680814</v>
      </c>
      <c r="DT77">
        <v>126.88753212187173</v>
      </c>
      <c r="DU77">
        <v>52.318070388592524</v>
      </c>
      <c r="DV77">
        <v>59.965480929829489</v>
      </c>
      <c r="DX77">
        <v>239.17108344029373</v>
      </c>
      <c r="DY77">
        <v>3.8311107865864229</v>
      </c>
      <c r="DZ77">
        <v>2.3069581443809466</v>
      </c>
      <c r="EA77">
        <f t="shared" si="97"/>
        <v>2.9775853069513563</v>
      </c>
      <c r="EB77">
        <v>2.8046879974429597</v>
      </c>
      <c r="EC77">
        <v>-1.7208187193228395E-2</v>
      </c>
      <c r="ED77">
        <v>0.57984712262577243</v>
      </c>
      <c r="EE77">
        <v>-1.5952675204351097</v>
      </c>
      <c r="EF77">
        <v>0.70913700358320275</v>
      </c>
      <c r="EG77">
        <v>0.5872156672050507</v>
      </c>
      <c r="EH77">
        <v>0.41231844857966471</v>
      </c>
      <c r="EI77">
        <v>58.444746478416633</v>
      </c>
      <c r="EJ77">
        <v>61.452212405589634</v>
      </c>
      <c r="EK77">
        <v>53.053040650521496</v>
      </c>
      <c r="EL77">
        <v>41.44533239288431</v>
      </c>
      <c r="EM77">
        <v>36.085701908974812</v>
      </c>
      <c r="EN77">
        <v>21.874747413456909</v>
      </c>
      <c r="EO77">
        <v>57.472476108139404</v>
      </c>
      <c r="EP77">
        <v>40.361847718069896</v>
      </c>
      <c r="EQ77">
        <v>105.60373083826879</v>
      </c>
      <c r="ER77">
        <v>158.93506155662652</v>
      </c>
      <c r="ES77">
        <v>7.7694070120594887</v>
      </c>
      <c r="ET77">
        <v>264.53879239489532</v>
      </c>
      <c r="EU77">
        <v>0.7022813431967958</v>
      </c>
      <c r="EV77">
        <v>21.725538091345889</v>
      </c>
      <c r="EW77">
        <v>15.25744007246354</v>
      </c>
      <c r="EX77">
        <f t="shared" si="98"/>
        <v>2.9369632112259585</v>
      </c>
      <c r="EY77">
        <v>69.655970634437523</v>
      </c>
      <c r="EZ77">
        <v>34.289967956614163</v>
      </c>
      <c r="FA77">
        <f t="shared" si="99"/>
        <v>2.0313804528067996</v>
      </c>
      <c r="FB77">
        <v>103.94593859105169</v>
      </c>
      <c r="FC77">
        <v>67.011728960840742</v>
      </c>
      <c r="FD77">
        <v>32.988271039159251</v>
      </c>
      <c r="FE77">
        <f t="shared" si="100"/>
        <v>73.601871672195458</v>
      </c>
      <c r="FF77">
        <f t="shared" si="101"/>
        <v>69.415056013732325</v>
      </c>
      <c r="FG77">
        <f t="shared" si="102"/>
        <v>11.956222670522628</v>
      </c>
      <c r="FH77">
        <f t="shared" si="103"/>
        <v>-0.24091462070519754</v>
      </c>
      <c r="FI77">
        <f t="shared" si="104"/>
        <v>22.333745286091535</v>
      </c>
      <c r="FJ77">
        <f t="shared" si="105"/>
        <v>22.333745286091535</v>
      </c>
      <c r="FK77">
        <f t="shared" si="106"/>
        <v>0.24091462070519754</v>
      </c>
      <c r="FL77">
        <f t="shared" si="107"/>
        <v>0.18950488807043073</v>
      </c>
      <c r="FM77">
        <f t="shared" si="108"/>
        <v>29.917216459164248</v>
      </c>
      <c r="FN77">
        <f t="shared" si="109"/>
        <v>65.132009788838545</v>
      </c>
      <c r="FO77">
        <v>57.66512297593485</v>
      </c>
      <c r="FP77">
        <v>21.798361765352787</v>
      </c>
      <c r="FQ77">
        <v>1.3573539931040612</v>
      </c>
      <c r="FR77">
        <v>1.2628176855615445</v>
      </c>
      <c r="FS77">
        <v>1.2014260259262997</v>
      </c>
      <c r="FT77">
        <v>1.6103987620737024</v>
      </c>
      <c r="FU77">
        <v>1.350265258355557</v>
      </c>
      <c r="FV77">
        <v>1.2042197158597638</v>
      </c>
      <c r="FW77">
        <v>47.586154010880804</v>
      </c>
      <c r="FX77">
        <v>60.080058624964607</v>
      </c>
      <c r="FY77">
        <v>25.254937644766642</v>
      </c>
      <c r="FZ77">
        <v>42.267931225246954</v>
      </c>
      <c r="GA77">
        <v>77.099781718801523</v>
      </c>
      <c r="GB77">
        <f t="shared" si="110"/>
        <v>186.34062494529542</v>
      </c>
      <c r="GC77">
        <f t="shared" si="111"/>
        <v>102.23551165467624</v>
      </c>
      <c r="GD77">
        <f t="shared" si="112"/>
        <v>95.479827278287445</v>
      </c>
      <c r="GE77">
        <f t="shared" si="113"/>
        <v>1.527719434635106</v>
      </c>
      <c r="GF77">
        <f t="shared" si="114"/>
        <v>2.7199068622716505</v>
      </c>
      <c r="GG77">
        <f t="shared" si="115"/>
        <v>2.62815932315393</v>
      </c>
      <c r="GH77">
        <f t="shared" si="116"/>
        <v>58.702914287625916</v>
      </c>
      <c r="GI77">
        <f t="shared" si="117"/>
        <v>55.307979468035462</v>
      </c>
      <c r="GJ77">
        <f t="shared" si="118"/>
        <v>55.307979468035462</v>
      </c>
      <c r="GK77">
        <f t="shared" si="119"/>
        <v>54.79180499663012</v>
      </c>
      <c r="GL77">
        <f t="shared" si="120"/>
        <v>45.933200213163182</v>
      </c>
      <c r="GM77">
        <f t="shared" si="133"/>
        <v>54.066799786836818</v>
      </c>
      <c r="GN77">
        <f t="shared" si="121"/>
        <v>54.705970596907193</v>
      </c>
      <c r="GO77">
        <f t="shared" si="122"/>
        <v>36.220472440944881</v>
      </c>
      <c r="GP77">
        <f t="shared" si="123"/>
        <v>36.282191236569602</v>
      </c>
      <c r="GQ77">
        <f t="shared" si="124"/>
        <v>1.1363488708614788</v>
      </c>
      <c r="GR77">
        <v>32.756172691741853</v>
      </c>
      <c r="GS77">
        <f t="shared" si="125"/>
        <v>121.32365033318203</v>
      </c>
      <c r="GT77" s="23">
        <f t="shared" si="126"/>
        <v>234.97396912556985</v>
      </c>
      <c r="GU77">
        <v>45.7</v>
      </c>
      <c r="GV77">
        <v>56.1</v>
      </c>
      <c r="GW77">
        <v>3.4589999999999996E-2</v>
      </c>
      <c r="GX77">
        <v>101.83459000000001</v>
      </c>
      <c r="GY77">
        <v>0.45400000000000001</v>
      </c>
      <c r="GZ77">
        <v>55.6</v>
      </c>
      <c r="HA77">
        <v>89.6</v>
      </c>
      <c r="HB77">
        <v>2.238</v>
      </c>
      <c r="HC77">
        <v>0.11000000000000001</v>
      </c>
      <c r="HD77">
        <v>147.548</v>
      </c>
      <c r="HE77">
        <v>18.27</v>
      </c>
      <c r="HF77">
        <v>65.400000000000006</v>
      </c>
      <c r="HG77">
        <v>98.7</v>
      </c>
      <c r="HH77">
        <v>49.71</v>
      </c>
      <c r="HI77">
        <v>0</v>
      </c>
      <c r="HJ77">
        <v>213.81</v>
      </c>
      <c r="HK77">
        <v>59</v>
      </c>
      <c r="HL77">
        <v>66.900000000000006</v>
      </c>
      <c r="HM77">
        <v>144</v>
      </c>
      <c r="HN77">
        <v>138.14260509358695</v>
      </c>
      <c r="HO77">
        <v>18.100000000000001</v>
      </c>
      <c r="HP77">
        <v>290.3</v>
      </c>
      <c r="HQ77">
        <v>-3.3999999999999986</v>
      </c>
      <c r="HR77">
        <v>22.699999999999989</v>
      </c>
      <c r="HS77">
        <v>19.299999999999983</v>
      </c>
      <c r="HT77">
        <v>142.75200000000001</v>
      </c>
      <c r="HU77">
        <v>49.173957974509129</v>
      </c>
      <c r="HV77">
        <v>1.3009702074527743</v>
      </c>
      <c r="HW77">
        <v>0.92256611466407779</v>
      </c>
      <c r="HX77">
        <v>2.4468258008420998E-3</v>
      </c>
      <c r="HY77">
        <v>2.2259831479176944</v>
      </c>
      <c r="HZ77">
        <v>1.9304464683532713E-2</v>
      </c>
      <c r="IA77">
        <v>1.5460751476287844</v>
      </c>
      <c r="IB77">
        <v>0.90787954936398363</v>
      </c>
      <c r="IC77">
        <v>5.904161506175995E-2</v>
      </c>
      <c r="ID77">
        <v>2.9019560575485235E-3</v>
      </c>
      <c r="IE77">
        <v>2.5158982681120765</v>
      </c>
      <c r="IF77">
        <v>0.41047205529212949</v>
      </c>
      <c r="IG77">
        <v>1.6411227364540102</v>
      </c>
      <c r="IH77">
        <v>0.67666518062353143</v>
      </c>
      <c r="II77">
        <v>0.77557434139251713</v>
      </c>
      <c r="IJ77">
        <v>0</v>
      </c>
      <c r="IK77">
        <v>3.0933622584700586</v>
      </c>
      <c r="IL77">
        <v>0.71004715442657473</v>
      </c>
      <c r="IM77">
        <v>0.49865286934375769</v>
      </c>
      <c r="IN77">
        <v>1.3046876288652418</v>
      </c>
      <c r="IO77">
        <v>1.9635727541050352</v>
      </c>
      <c r="IP77">
        <v>9.5987605094909681E-2</v>
      </c>
      <c r="IQ77">
        <v>3.2682603829702779</v>
      </c>
      <c r="IR77">
        <v>0.83602799320220966</v>
      </c>
      <c r="IS77">
        <v>0.40922668002022594</v>
      </c>
      <c r="IT77">
        <v>1.2452546732224354</v>
      </c>
      <c r="IU77">
        <v>67.137109474864261</v>
      </c>
      <c r="IV77">
        <v>0.60953872339922233</v>
      </c>
      <c r="IW77">
        <v>0.75236211485820137</v>
      </c>
      <c r="IX77">
        <v>23.020262362769138</v>
      </c>
      <c r="IY77">
        <f t="shared" si="127"/>
        <v>1.0422772350525835</v>
      </c>
      <c r="IZ77">
        <f t="shared" si="128"/>
        <v>31.890887289259844</v>
      </c>
      <c r="JA77">
        <f t="shared" si="129"/>
        <v>0.17489812450021924</v>
      </c>
      <c r="JB77">
        <f t="shared" si="130"/>
        <v>5.3514134128220032</v>
      </c>
      <c r="JC77">
        <f t="shared" si="131"/>
        <v>0.86737911055236427</v>
      </c>
      <c r="JD77">
        <f t="shared" si="132"/>
        <v>53.08065274757984</v>
      </c>
      <c r="JE77">
        <f t="shared" si="135"/>
        <v>88.824012160306523</v>
      </c>
    </row>
    <row r="78" spans="1:265" x14ac:dyDescent="0.2">
      <c r="A78" s="6">
        <v>2016</v>
      </c>
      <c r="B78">
        <v>307</v>
      </c>
      <c r="C78">
        <v>3</v>
      </c>
      <c r="D78" t="s">
        <v>115</v>
      </c>
      <c r="E78">
        <v>1958</v>
      </c>
      <c r="F78" t="s">
        <v>122</v>
      </c>
      <c r="G78">
        <v>3</v>
      </c>
      <c r="H78">
        <v>31.5</v>
      </c>
      <c r="I78">
        <v>290.60000000000002</v>
      </c>
      <c r="J78">
        <v>8</v>
      </c>
      <c r="K78">
        <v>1</v>
      </c>
      <c r="L78">
        <v>12.2</v>
      </c>
      <c r="M78">
        <v>10.9</v>
      </c>
      <c r="N78" s="2">
        <v>5.5</v>
      </c>
      <c r="O78">
        <f t="shared" si="92"/>
        <v>1.2999999999999989</v>
      </c>
      <c r="P78" s="2">
        <f t="shared" si="92"/>
        <v>5.4</v>
      </c>
      <c r="Q78" s="2">
        <f t="shared" si="134"/>
        <v>6.6999999999999993</v>
      </c>
      <c r="R78" s="2"/>
      <c r="S78">
        <v>6.9219999999999997</v>
      </c>
      <c r="T78">
        <v>5.74</v>
      </c>
      <c r="U78">
        <v>5.3259999999999996</v>
      </c>
      <c r="V78">
        <v>4.8539999999999992</v>
      </c>
      <c r="W78">
        <v>5.0579999999999998</v>
      </c>
      <c r="X78">
        <v>6.2159999999999993</v>
      </c>
      <c r="Y78">
        <v>17.2</v>
      </c>
      <c r="Z78">
        <v>44.6</v>
      </c>
      <c r="AA78">
        <v>770.4</v>
      </c>
      <c r="AB78">
        <v>1</v>
      </c>
      <c r="AC78">
        <v>61</v>
      </c>
      <c r="AD78">
        <v>57</v>
      </c>
      <c r="AE78">
        <v>53.6</v>
      </c>
      <c r="AF78">
        <v>51.4</v>
      </c>
      <c r="AG78">
        <v>11.5</v>
      </c>
      <c r="AH78">
        <v>112.07442579275113</v>
      </c>
      <c r="AI78">
        <v>7040.7395771522115</v>
      </c>
      <c r="AJ78">
        <v>219.33666595151664</v>
      </c>
      <c r="AK78">
        <v>10</v>
      </c>
      <c r="AL78">
        <v>449.2</v>
      </c>
      <c r="AM78">
        <v>499.11111111111109</v>
      </c>
      <c r="AN78">
        <v>9585.4067103461912</v>
      </c>
      <c r="AO78">
        <f>AN78/AN$137</f>
        <v>0.97523138631642459</v>
      </c>
      <c r="AP78">
        <v>3197.2000621632828</v>
      </c>
      <c r="AQ78">
        <v>4346.5732490675509</v>
      </c>
      <c r="AR78">
        <v>2.7698274968918364</v>
      </c>
      <c r="AS78">
        <v>7546.5431387277258</v>
      </c>
      <c r="AT78">
        <v>32.006358592450098</v>
      </c>
      <c r="AU78">
        <v>4190.6093238737931</v>
      </c>
      <c r="AV78">
        <v>7422.4814592598541</v>
      </c>
      <c r="AW78">
        <v>128.26975771783435</v>
      </c>
      <c r="AX78">
        <v>17.551075950541531</v>
      </c>
      <c r="AY78">
        <v>11758.911616802023</v>
      </c>
      <c r="AZ78">
        <v>886.40235760003679</v>
      </c>
      <c r="BA78">
        <v>4941.1839714367679</v>
      </c>
      <c r="BB78">
        <v>8121.074946603334</v>
      </c>
      <c r="BC78">
        <v>2409.2256686537662</v>
      </c>
      <c r="BD78">
        <v>6.9335968631451426</v>
      </c>
      <c r="BE78">
        <v>15478.418183557013</v>
      </c>
      <c r="BF78">
        <v>382.94258891584519</v>
      </c>
      <c r="BG78">
        <v>265.67904048249926</v>
      </c>
      <c r="BH78">
        <f t="shared" si="93"/>
        <v>317.27500179317144</v>
      </c>
      <c r="BI78">
        <v>90.309932882773651</v>
      </c>
      <c r="BJ78">
        <v>53.612474825926775</v>
      </c>
      <c r="BK78">
        <v>279.62801910839119</v>
      </c>
      <c r="BL78">
        <v>49.899534810248561</v>
      </c>
      <c r="BM78">
        <v>1.3594936708860756</v>
      </c>
      <c r="BN78">
        <v>1.7712177121771215</v>
      </c>
      <c r="BO78">
        <v>1.6435483870967744</v>
      </c>
      <c r="BP78">
        <v>42.366418681895986</v>
      </c>
      <c r="BQ78">
        <v>35.637731283615857</v>
      </c>
      <c r="BR78">
        <v>31.923055139354435</v>
      </c>
      <c r="BS78">
        <v>57.59687805614719</v>
      </c>
      <c r="BT78">
        <v>63.122180871349109</v>
      </c>
      <c r="BU78">
        <v>52.467085785487363</v>
      </c>
      <c r="BV78">
        <v>4750.689860814894</v>
      </c>
      <c r="BW78">
        <v>5584.5875491494235</v>
      </c>
      <c r="BX78">
        <v>11821.973793712241</v>
      </c>
      <c r="BY78">
        <v>8299.0534288711606</v>
      </c>
      <c r="BZ78">
        <v>1486.6963837479236</v>
      </c>
      <c r="CA78">
        <v>20662.131610955559</v>
      </c>
      <c r="CB78">
        <v>1.175531914893617</v>
      </c>
      <c r="CC78">
        <v>22.992254382388911</v>
      </c>
      <c r="CD78">
        <v>27.028128821850792</v>
      </c>
      <c r="CE78">
        <v>-560.08053694110095</v>
      </c>
      <c r="CF78">
        <v>1837.8939101104306</v>
      </c>
      <c r="CG78">
        <v>-208.8830105785928</v>
      </c>
      <c r="CH78">
        <f t="shared" si="94"/>
        <v>190.49411062187392</v>
      </c>
      <c r="CI78">
        <f t="shared" si="95"/>
        <v>2536.4873974539105</v>
      </c>
      <c r="CJ78">
        <f t="shared" si="96"/>
        <v>2726.9815080757844</v>
      </c>
      <c r="CK78">
        <v>8903.2199941535364</v>
      </c>
      <c r="CL78">
        <v>43.089552238805965</v>
      </c>
      <c r="CM78">
        <v>2.5352511405944824</v>
      </c>
      <c r="CN78">
        <v>1.6302289962768555</v>
      </c>
      <c r="CO78">
        <v>6.6977496150000002</v>
      </c>
      <c r="CP78">
        <v>2.0155144124697402</v>
      </c>
      <c r="CQ78">
        <v>4.518120288848877</v>
      </c>
      <c r="CR78">
        <v>2.481003999710083</v>
      </c>
      <c r="CS78">
        <v>1.1752132433273639</v>
      </c>
      <c r="CT78">
        <v>3.1755561828613281</v>
      </c>
      <c r="CU78">
        <v>3.1755561828613281</v>
      </c>
      <c r="CV78">
        <v>1.6653734538655101</v>
      </c>
      <c r="CW78">
        <v>2.3110442161560059</v>
      </c>
      <c r="CX78">
        <v>2.299729585647583</v>
      </c>
      <c r="CY78">
        <v>0.76925194263458252</v>
      </c>
      <c r="CZ78">
        <v>1.6237398386001587</v>
      </c>
      <c r="DA78">
        <v>1.6237398386001587</v>
      </c>
      <c r="DB78">
        <v>1.3912115208836258</v>
      </c>
      <c r="DC78">
        <v>1.0331287384033203</v>
      </c>
      <c r="DD78">
        <v>0.87283921241760254</v>
      </c>
      <c r="DE78">
        <v>0.89202010544500687</v>
      </c>
      <c r="DF78">
        <v>1.4893629550933838</v>
      </c>
      <c r="DG78">
        <v>0.51316267251968384</v>
      </c>
      <c r="DH78">
        <v>1.1085855748393143</v>
      </c>
      <c r="DI78">
        <v>81.057051043082126</v>
      </c>
      <c r="DJ78">
        <v>70.859097450712241</v>
      </c>
      <c r="DK78">
        <v>0.18551611050923711</v>
      </c>
      <c r="DL78">
        <v>152.10166460430361</v>
      </c>
      <c r="DM78">
        <v>1.4460857812872139</v>
      </c>
      <c r="DN78">
        <v>103.96918493753248</v>
      </c>
      <c r="DO78">
        <v>87.22998509273998</v>
      </c>
      <c r="DP78">
        <v>4.0732782219499351</v>
      </c>
      <c r="DQ78">
        <v>0.55734427750610926</v>
      </c>
      <c r="DR78">
        <v>195.82979252972851</v>
      </c>
      <c r="DS78">
        <v>20.485150417186127</v>
      </c>
      <c r="DT78">
        <v>113.63386967240756</v>
      </c>
      <c r="DU78">
        <v>62.471526789556528</v>
      </c>
      <c r="DV78">
        <v>39.119556983712258</v>
      </c>
      <c r="DW78">
        <v>0.11258357451481861</v>
      </c>
      <c r="DX78">
        <v>215.33753702019118</v>
      </c>
      <c r="DY78">
        <v>3.9752843568568093</v>
      </c>
      <c r="DZ78">
        <v>1.3934103207473336</v>
      </c>
      <c r="EA78">
        <f t="shared" si="97"/>
        <v>2.5294348966355029</v>
      </c>
      <c r="EB78">
        <v>2.0829212631318499</v>
      </c>
      <c r="EC78">
        <v>0.69033462391964862</v>
      </c>
      <c r="ED78">
        <v>1.4882625129116127</v>
      </c>
      <c r="EE78">
        <v>-1.7684613073702466</v>
      </c>
      <c r="EF78">
        <v>0.87418795205182542</v>
      </c>
      <c r="EG78">
        <v>0.83899845079241642</v>
      </c>
      <c r="EH78">
        <v>0.54976150129934187</v>
      </c>
      <c r="EI78">
        <v>53.291363545529983</v>
      </c>
      <c r="EJ78">
        <v>53.091607561065636</v>
      </c>
      <c r="EK78">
        <v>52.770116740841445</v>
      </c>
      <c r="EL78">
        <v>46.586667959916156</v>
      </c>
      <c r="EM78">
        <v>44.543776493813006</v>
      </c>
      <c r="EN78">
        <v>29.010978603186526</v>
      </c>
      <c r="EO78">
        <v>49.080742224491367</v>
      </c>
      <c r="EP78">
        <v>48.74446998076732</v>
      </c>
      <c r="EQ78">
        <v>105.45438310035301</v>
      </c>
      <c r="ER78">
        <v>123.60302739301432</v>
      </c>
      <c r="ES78">
        <v>7.6291708950943393</v>
      </c>
      <c r="ET78">
        <v>229.05741049336734</v>
      </c>
      <c r="EU78">
        <v>0.99314859090382202</v>
      </c>
      <c r="EV78">
        <v>21.427266692125887</v>
      </c>
      <c r="EW78">
        <v>21.280459722205226</v>
      </c>
      <c r="EX78">
        <f t="shared" si="98"/>
        <v>3.3306806702572285</v>
      </c>
      <c r="EY78">
        <v>54.888442713041108</v>
      </c>
      <c r="EZ78">
        <v>38.48551511197266</v>
      </c>
      <c r="FA78">
        <f t="shared" si="99"/>
        <v>1.4262104210725655</v>
      </c>
      <c r="FB78">
        <v>93.373957825013775</v>
      </c>
      <c r="FC78">
        <v>58.783459533657187</v>
      </c>
      <c r="FD78">
        <v>41.216540466342799</v>
      </c>
      <c r="FE78">
        <f t="shared" si="100"/>
        <v>70.651013361611078</v>
      </c>
      <c r="FF78">
        <f t="shared" si="101"/>
        <v>64.553127447916182</v>
      </c>
      <c r="FG78">
        <f t="shared" si="102"/>
        <v>13.727056808789207</v>
      </c>
      <c r="FH78">
        <f t="shared" si="103"/>
        <v>9.664684734875074</v>
      </c>
      <c r="FI78">
        <f t="shared" si="104"/>
        <v>24.758458303183453</v>
      </c>
      <c r="FJ78">
        <f t="shared" si="105"/>
        <v>24.758458303183453</v>
      </c>
      <c r="FK78">
        <f t="shared" si="106"/>
        <v>-9.6646847348750811</v>
      </c>
      <c r="FL78">
        <f t="shared" si="107"/>
        <v>-9.2957204008879053</v>
      </c>
      <c r="FM78">
        <f t="shared" si="108"/>
        <v>28.382967481722133</v>
      </c>
      <c r="FN78">
        <f t="shared" si="109"/>
        <v>64.331887545611181</v>
      </c>
      <c r="FO78">
        <v>33.227617963638835</v>
      </c>
      <c r="FP78">
        <v>14.506240113371483</v>
      </c>
      <c r="FQ78">
        <v>1.2522002115348962</v>
      </c>
      <c r="FR78">
        <v>1.2191820426643198</v>
      </c>
      <c r="FS78">
        <v>1.1274909938780882</v>
      </c>
      <c r="FT78">
        <v>1.6095783996068842</v>
      </c>
      <c r="FU78">
        <v>1.3659760360529203</v>
      </c>
      <c r="FV78">
        <v>1.2339003401689723</v>
      </c>
      <c r="FW78">
        <v>40.165523989164811</v>
      </c>
      <c r="FX78">
        <v>53.961592915411657</v>
      </c>
      <c r="FY78">
        <v>16.441445796597275</v>
      </c>
      <c r="FZ78">
        <v>36.231324762625263</v>
      </c>
      <c r="GA78">
        <v>62.414765397222382</v>
      </c>
      <c r="GB78">
        <f t="shared" si="110"/>
        <v>216.50193498734174</v>
      </c>
      <c r="GC78">
        <f t="shared" si="111"/>
        <v>127.09368944649447</v>
      </c>
      <c r="GD78">
        <f t="shared" si="112"/>
        <v>98.235565161290324</v>
      </c>
      <c r="GE78">
        <f t="shared" si="113"/>
        <v>1.1710062271465203</v>
      </c>
      <c r="GF78">
        <f t="shared" si="114"/>
        <v>1.9521063638289988</v>
      </c>
      <c r="GG78">
        <f t="shared" si="115"/>
        <v>2.3410356339597769</v>
      </c>
      <c r="GH78">
        <f t="shared" si="116"/>
        <v>43.570030501573598</v>
      </c>
      <c r="GI78">
        <f t="shared" si="117"/>
        <v>64.78596977039345</v>
      </c>
      <c r="GJ78">
        <f t="shared" si="118"/>
        <v>58.307372793354105</v>
      </c>
      <c r="GK78">
        <f t="shared" si="119"/>
        <v>52.792991256033787</v>
      </c>
      <c r="GL78">
        <f t="shared" si="120"/>
        <v>44.119593819781308</v>
      </c>
      <c r="GM78">
        <f t="shared" si="133"/>
        <v>55.880406180218699</v>
      </c>
      <c r="GN78">
        <f t="shared" si="121"/>
        <v>56.807998912661247</v>
      </c>
      <c r="GO78">
        <f t="shared" si="122"/>
        <v>54.918032786885242</v>
      </c>
      <c r="GP78">
        <f t="shared" si="123"/>
        <v>26.882527608313879</v>
      </c>
      <c r="GQ78">
        <f t="shared" si="124"/>
        <v>1.0766224710431311</v>
      </c>
      <c r="GR78">
        <v>26.342237597081411</v>
      </c>
      <c r="GS78">
        <f t="shared" si="125"/>
        <v>117.58911616802021</v>
      </c>
      <c r="GT78" s="23">
        <f t="shared" si="126"/>
        <v>206.62131610955558</v>
      </c>
      <c r="GU78">
        <v>39.5</v>
      </c>
      <c r="GV78">
        <v>53.7</v>
      </c>
      <c r="GW78">
        <v>3.422E-2</v>
      </c>
      <c r="GX78">
        <v>93.234220000000008</v>
      </c>
      <c r="GY78">
        <v>0.41395999999999999</v>
      </c>
      <c r="GZ78">
        <v>54.2</v>
      </c>
      <c r="HA78">
        <v>96</v>
      </c>
      <c r="HB78">
        <v>1.659</v>
      </c>
      <c r="HC78">
        <v>0.22700000000000001</v>
      </c>
      <c r="HD78">
        <v>152.08599999999998</v>
      </c>
      <c r="HE78">
        <v>12.319999999999999</v>
      </c>
      <c r="HF78">
        <v>62</v>
      </c>
      <c r="HG78">
        <v>101.9</v>
      </c>
      <c r="HH78">
        <v>30.23</v>
      </c>
      <c r="HI78">
        <v>8.6999999999999994E-2</v>
      </c>
      <c r="HJ78">
        <v>194.21699999999998</v>
      </c>
      <c r="HK78">
        <v>56.4</v>
      </c>
      <c r="HL78">
        <v>66.3</v>
      </c>
      <c r="HM78">
        <v>140.35</v>
      </c>
      <c r="HN78">
        <v>98.526030345421276</v>
      </c>
      <c r="HO78">
        <v>17.649999999999999</v>
      </c>
      <c r="HP78">
        <v>245.3</v>
      </c>
      <c r="HQ78">
        <v>-2.1999999999999957</v>
      </c>
      <c r="HR78">
        <v>29.700000000000003</v>
      </c>
      <c r="HS78">
        <v>27.5</v>
      </c>
      <c r="HT78">
        <v>93.214000000000027</v>
      </c>
      <c r="HU78">
        <v>38.000000000000014</v>
      </c>
      <c r="HV78">
        <v>1.0014242005348206</v>
      </c>
      <c r="HW78">
        <v>0.87543297100067141</v>
      </c>
      <c r="HX78">
        <v>2.2919699182529997E-3</v>
      </c>
      <c r="HY78">
        <v>1.8791491414537451</v>
      </c>
      <c r="HZ78">
        <v>1.8703210747718812E-2</v>
      </c>
      <c r="IA78">
        <v>1.3447041678428651</v>
      </c>
      <c r="IB78">
        <v>1.1282047135942694</v>
      </c>
      <c r="IC78">
        <v>5.2682477073669437E-2</v>
      </c>
      <c r="ID78">
        <v>7.2085125350952158E-3</v>
      </c>
      <c r="IE78">
        <v>2.5327998710458992</v>
      </c>
      <c r="IF78">
        <v>0.28472064743041992</v>
      </c>
      <c r="IG78">
        <v>1.4258323431015014</v>
      </c>
      <c r="IH78">
        <v>0.78386772954463957</v>
      </c>
      <c r="II78">
        <v>0.49085655320882804</v>
      </c>
      <c r="IJ78">
        <v>1.4126536595821381E-3</v>
      </c>
      <c r="IK78">
        <v>2.7019692795145516</v>
      </c>
      <c r="IL78">
        <v>0.58268460845947256</v>
      </c>
      <c r="IM78">
        <v>0.57869239783287041</v>
      </c>
      <c r="IN78">
        <v>1.2519502179920672</v>
      </c>
      <c r="IO78">
        <v>1.4674101970887705</v>
      </c>
      <c r="IP78">
        <v>9.0573211699724196E-2</v>
      </c>
      <c r="IQ78">
        <v>2.7193604150808381</v>
      </c>
      <c r="IR78">
        <v>0.7620195593833925</v>
      </c>
      <c r="IS78">
        <v>0.54951231576139903</v>
      </c>
      <c r="IT78">
        <v>1.3115318751447913</v>
      </c>
      <c r="IU78">
        <v>58.101489855080082</v>
      </c>
      <c r="IV78">
        <v>0.94578007746793191</v>
      </c>
      <c r="IW78">
        <v>0.18656054403493894</v>
      </c>
      <c r="IX78">
        <v>6.8604567088762698</v>
      </c>
      <c r="IY78">
        <f t="shared" si="127"/>
        <v>0.84021127362709302</v>
      </c>
      <c r="IZ78">
        <f t="shared" si="128"/>
        <v>30.897385611980976</v>
      </c>
      <c r="JA78">
        <f t="shared" si="129"/>
        <v>1.7391135566286575E-2</v>
      </c>
      <c r="JB78">
        <f t="shared" si="130"/>
        <v>0.63953036419299314</v>
      </c>
      <c r="JC78">
        <f t="shared" si="131"/>
        <v>0.82282013806080645</v>
      </c>
      <c r="JD78">
        <f t="shared" si="132"/>
        <v>57.258105149739855</v>
      </c>
      <c r="JE78">
        <f t="shared" si="135"/>
        <v>90.205034477825194</v>
      </c>
    </row>
    <row r="79" spans="1:265" x14ac:dyDescent="0.2">
      <c r="A79" s="6">
        <v>2016</v>
      </c>
      <c r="B79">
        <v>308</v>
      </c>
      <c r="C79">
        <v>3</v>
      </c>
      <c r="D79">
        <v>3335</v>
      </c>
      <c r="E79">
        <v>1995</v>
      </c>
      <c r="F79" t="s">
        <v>120</v>
      </c>
      <c r="G79">
        <v>2</v>
      </c>
      <c r="H79">
        <v>31.5</v>
      </c>
      <c r="I79">
        <v>288.2</v>
      </c>
      <c r="J79">
        <v>0</v>
      </c>
      <c r="K79">
        <v>0</v>
      </c>
      <c r="L79">
        <v>10.6</v>
      </c>
      <c r="M79">
        <v>9.8000000000000007</v>
      </c>
      <c r="N79" s="2">
        <v>7.5</v>
      </c>
      <c r="O79">
        <f t="shared" si="92"/>
        <v>0.79999999999999893</v>
      </c>
      <c r="P79" s="2">
        <f t="shared" si="92"/>
        <v>2.3000000000000007</v>
      </c>
      <c r="Q79" s="2">
        <f t="shared" si="134"/>
        <v>3.0999999999999996</v>
      </c>
      <c r="R79" s="2"/>
      <c r="S79">
        <v>5.9820000000000002</v>
      </c>
      <c r="T79">
        <v>5.32</v>
      </c>
      <c r="U79">
        <v>3.2160000000000002</v>
      </c>
      <c r="V79">
        <v>4.47</v>
      </c>
      <c r="W79">
        <v>3.8719999999999999</v>
      </c>
      <c r="X79">
        <v>5.386000000000001</v>
      </c>
      <c r="Y79">
        <v>17.2</v>
      </c>
      <c r="Z79">
        <v>46.8</v>
      </c>
      <c r="AA79">
        <v>804.4</v>
      </c>
      <c r="AB79">
        <v>-1</v>
      </c>
      <c r="AC79">
        <v>60</v>
      </c>
      <c r="AD79">
        <v>54.6</v>
      </c>
      <c r="AE79">
        <v>53.9</v>
      </c>
      <c r="AF79">
        <v>50.9</v>
      </c>
      <c r="AG79">
        <v>15.2</v>
      </c>
      <c r="AH79">
        <v>205.16567087918909</v>
      </c>
      <c r="AI79">
        <v>12888.917775972417</v>
      </c>
      <c r="AJ79">
        <v>283.81816186596166</v>
      </c>
      <c r="AK79">
        <v>0</v>
      </c>
      <c r="AL79">
        <v>492.9</v>
      </c>
      <c r="AM79">
        <v>492.9</v>
      </c>
      <c r="AN79">
        <v>11625.219991913809</v>
      </c>
      <c r="AO79">
        <f>AN79/AN$87</f>
        <v>0.7860097630452676</v>
      </c>
      <c r="AP79">
        <v>3339.2840065032356</v>
      </c>
      <c r="AQ79">
        <v>4200.0063757212529</v>
      </c>
      <c r="AR79">
        <v>2.2562083585705635</v>
      </c>
      <c r="AS79">
        <v>7541.5465905830588</v>
      </c>
      <c r="AT79">
        <v>28.282699480378714</v>
      </c>
      <c r="AU79">
        <v>3700.1953703155527</v>
      </c>
      <c r="AV79">
        <v>6527.1446332366349</v>
      </c>
      <c r="AW79">
        <v>152.59605707181339</v>
      </c>
      <c r="AX79">
        <v>11.988632999822391</v>
      </c>
      <c r="AY79">
        <v>10391.924693623821</v>
      </c>
      <c r="AZ79">
        <v>1287.7836199751348</v>
      </c>
      <c r="BA79">
        <v>4797.7302432337656</v>
      </c>
      <c r="BB79">
        <v>7547.2600337913218</v>
      </c>
      <c r="BC79">
        <v>3490.7073862730722</v>
      </c>
      <c r="BD79">
        <v>1.2751442506933597</v>
      </c>
      <c r="BE79">
        <v>15836.972807548853</v>
      </c>
      <c r="BF79">
        <v>259.12528209461476</v>
      </c>
      <c r="BG79">
        <v>388.93200813750224</v>
      </c>
      <c r="BH79">
        <f t="shared" si="93"/>
        <v>331.81704867863175</v>
      </c>
      <c r="BI79">
        <v>32.810123982937924</v>
      </c>
      <c r="BJ79">
        <v>78.395348065586631</v>
      </c>
      <c r="BK79">
        <v>211.55802341048928</v>
      </c>
      <c r="BL79">
        <v>72.86538575390621</v>
      </c>
      <c r="BM79">
        <v>1.2577565632458232</v>
      </c>
      <c r="BN79">
        <v>1.764</v>
      </c>
      <c r="BO79">
        <v>1.5730897009966776</v>
      </c>
      <c r="BP79">
        <v>44.278503969900768</v>
      </c>
      <c r="BQ79">
        <v>35.606449040050144</v>
      </c>
      <c r="BR79">
        <v>30.294490629843594</v>
      </c>
      <c r="BS79">
        <v>55.691578978848931</v>
      </c>
      <c r="BT79">
        <v>62.809776106648449</v>
      </c>
      <c r="BU79">
        <v>47.655951206747318</v>
      </c>
      <c r="BV79">
        <v>3985.9326794676981</v>
      </c>
      <c r="BW79">
        <v>4093.8550444352354</v>
      </c>
      <c r="BX79">
        <v>9324.4923331951923</v>
      </c>
      <c r="BY79">
        <v>10065.125534124511</v>
      </c>
      <c r="BZ79">
        <v>1244.7046092922594</v>
      </c>
      <c r="CA79">
        <v>20080.75470829304</v>
      </c>
      <c r="CB79">
        <v>1.0270758122743684</v>
      </c>
      <c r="CC79">
        <v>19.849516302400577</v>
      </c>
      <c r="CD79">
        <v>20.386958079541387</v>
      </c>
      <c r="CE79">
        <v>-285.73730915214537</v>
      </c>
      <c r="CF79">
        <v>2433.2895888013995</v>
      </c>
      <c r="CG79">
        <v>902.84767035699588</v>
      </c>
      <c r="CH79">
        <f t="shared" si="94"/>
        <v>811.79756376606747</v>
      </c>
      <c r="CI79">
        <f t="shared" si="95"/>
        <v>3453.4049893560864</v>
      </c>
      <c r="CJ79">
        <f t="shared" si="96"/>
        <v>4265.2025531221534</v>
      </c>
      <c r="CK79">
        <v>9688.8300146692181</v>
      </c>
      <c r="CL79">
        <v>48.249332036648411</v>
      </c>
      <c r="CM79">
        <v>2.2169640064239502</v>
      </c>
      <c r="CN79">
        <v>0.8131483793258667</v>
      </c>
      <c r="CO79">
        <v>6.6839756970000002</v>
      </c>
      <c r="CP79">
        <v>1.4364933159180246</v>
      </c>
      <c r="CQ79">
        <v>4.3039035797119141</v>
      </c>
      <c r="CR79">
        <v>2.0942773818969727</v>
      </c>
      <c r="CS79">
        <v>0.4260729057279638</v>
      </c>
      <c r="CT79">
        <v>3.4008042812347412</v>
      </c>
      <c r="CU79">
        <v>3.4008042812347412</v>
      </c>
      <c r="CV79">
        <v>1.0671743298974614</v>
      </c>
      <c r="CW79">
        <v>2.1442475318908691</v>
      </c>
      <c r="CX79">
        <v>1.860365629196167</v>
      </c>
      <c r="CY79">
        <v>0.32206204533576965</v>
      </c>
      <c r="CZ79">
        <v>1.502531886100769</v>
      </c>
      <c r="DA79">
        <v>1.502531886100769</v>
      </c>
      <c r="DB79">
        <v>1.0483716645478871</v>
      </c>
      <c r="DC79">
        <v>0.92570012807846069</v>
      </c>
      <c r="DD79">
        <v>0.3563811182975769</v>
      </c>
      <c r="DE79">
        <v>0.62163340410700563</v>
      </c>
      <c r="DF79">
        <v>1.1865397691726685</v>
      </c>
      <c r="DG79">
        <v>0.52033621072769165</v>
      </c>
      <c r="DH79">
        <v>0.88338749694909935</v>
      </c>
      <c r="DI79">
        <v>74.030724496448343</v>
      </c>
      <c r="DJ79">
        <v>34.152283775760438</v>
      </c>
      <c r="DK79">
        <v>0.15080441836053907</v>
      </c>
      <c r="DL79">
        <v>108.33381269056932</v>
      </c>
      <c r="DM79">
        <v>1.2172601153751823</v>
      </c>
      <c r="DN79">
        <v>77.492354726517547</v>
      </c>
      <c r="DO79">
        <v>27.810394799898177</v>
      </c>
      <c r="DP79">
        <v>5.189493241893639</v>
      </c>
      <c r="DQ79">
        <v>0.40770994431948088</v>
      </c>
      <c r="DR79">
        <v>110.89995271262885</v>
      </c>
      <c r="DS79">
        <v>27.613268487411716</v>
      </c>
      <c r="DT79">
        <v>89.25532442667064</v>
      </c>
      <c r="DU79">
        <v>24.306860031637431</v>
      </c>
      <c r="DV79">
        <v>52.448991529227648</v>
      </c>
      <c r="DW79">
        <v>1.9159448960448456E-2</v>
      </c>
      <c r="DX79">
        <v>166.03033543649616</v>
      </c>
      <c r="DY79">
        <v>0.23328545655086622</v>
      </c>
      <c r="DZ79">
        <v>3.9378844802762365</v>
      </c>
      <c r="EA79">
        <f t="shared" si="97"/>
        <v>2.3078609098370735</v>
      </c>
      <c r="EB79">
        <v>0.31469365727901855</v>
      </c>
      <c r="EC79">
        <v>0.84021212143950663</v>
      </c>
      <c r="ED79">
        <v>-0.57653536144202377</v>
      </c>
      <c r="EE79">
        <v>-0.25025248344719614</v>
      </c>
      <c r="EF79">
        <v>0.46132580773809539</v>
      </c>
      <c r="EG79">
        <v>0.35887920683331076</v>
      </c>
      <c r="EH79">
        <v>0.27232952417989564</v>
      </c>
      <c r="EI79">
        <v>68.33575100684412</v>
      </c>
      <c r="EJ79">
        <v>69.87591322723172</v>
      </c>
      <c r="EK79">
        <v>53.758443715732483</v>
      </c>
      <c r="EL79">
        <v>31.525045530621732</v>
      </c>
      <c r="EM79">
        <v>25.07701231574217</v>
      </c>
      <c r="EN79">
        <v>14.64001139775713</v>
      </c>
      <c r="EO79">
        <v>36.897783918953699</v>
      </c>
      <c r="EP79">
        <v>14.589726388840056</v>
      </c>
      <c r="EQ79">
        <v>57.96415910653802</v>
      </c>
      <c r="ER79">
        <v>119.42671727954028</v>
      </c>
      <c r="ES79">
        <v>6.4766487987442618</v>
      </c>
      <c r="ET79">
        <v>177.3908763860783</v>
      </c>
      <c r="EU79">
        <v>0.39540928584997181</v>
      </c>
      <c r="EV79">
        <v>20.800271508128954</v>
      </c>
      <c r="EW79">
        <v>8.2246205025147852</v>
      </c>
      <c r="EX79">
        <f t="shared" si="98"/>
        <v>3.6510608271917593</v>
      </c>
      <c r="EY79">
        <v>40.594570807563848</v>
      </c>
      <c r="EZ79">
        <v>13.220668411058121</v>
      </c>
      <c r="FA79">
        <f t="shared" si="99"/>
        <v>3.0705384588278051</v>
      </c>
      <c r="FB79">
        <v>53.815239218621969</v>
      </c>
      <c r="FC79">
        <v>75.433225601116888</v>
      </c>
      <c r="FD79">
        <v>24.566774398883101</v>
      </c>
      <c r="FE79">
        <f t="shared" si="100"/>
        <v>55.598025351770048</v>
      </c>
      <c r="FF79">
        <f t="shared" si="101"/>
        <v>52.357540507716941</v>
      </c>
      <c r="FG79">
        <f t="shared" si="102"/>
        <v>9.7171336427973749</v>
      </c>
      <c r="FH79">
        <f t="shared" si="103"/>
        <v>11.762969700153093</v>
      </c>
      <c r="FI79">
        <f t="shared" si="104"/>
        <v>3.5035347682607458</v>
      </c>
      <c r="FJ79">
        <f t="shared" si="105"/>
        <v>3.5035347682607458</v>
      </c>
      <c r="FK79">
        <f t="shared" si="106"/>
        <v>-11.762969700153093</v>
      </c>
      <c r="FL79">
        <f t="shared" si="107"/>
        <v>-15.179522859598762</v>
      </c>
      <c r="FM79">
        <f t="shared" si="108"/>
        <v>12.597932512175532</v>
      </c>
      <c r="FN79">
        <f t="shared" si="109"/>
        <v>26.500435978942605</v>
      </c>
      <c r="FO79">
        <v>66.490923673449458</v>
      </c>
      <c r="FP79">
        <v>37.482718969569106</v>
      </c>
      <c r="FQ79">
        <v>0.89224689912458588</v>
      </c>
      <c r="FR79">
        <v>0.74633527660123367</v>
      </c>
      <c r="FS79">
        <v>0.85687024186038407</v>
      </c>
      <c r="FT79">
        <v>1.6099728867955918</v>
      </c>
      <c r="FU79">
        <v>1.4298859552201655</v>
      </c>
      <c r="FV79">
        <v>1.2234894075347125</v>
      </c>
      <c r="FW79">
        <v>50.123243276149232</v>
      </c>
      <c r="FX79">
        <v>67.324047162164504</v>
      </c>
      <c r="FY79">
        <v>20.271089657120179</v>
      </c>
      <c r="FZ79">
        <v>56.739815142569668</v>
      </c>
      <c r="GA79">
        <v>38.1944620720082</v>
      </c>
      <c r="GB79">
        <f t="shared" si="110"/>
        <v>179.14019856801912</v>
      </c>
      <c r="GC79">
        <f t="shared" si="111"/>
        <v>86.914329600000002</v>
      </c>
      <c r="GD79">
        <f t="shared" si="112"/>
        <v>93.169056478405309</v>
      </c>
      <c r="GE79">
        <f t="shared" si="113"/>
        <v>1.2375580825217041</v>
      </c>
      <c r="GF79">
        <f t="shared" si="114"/>
        <v>2.4095881444812668</v>
      </c>
      <c r="GG79">
        <f t="shared" si="115"/>
        <v>1.9967634099926319</v>
      </c>
      <c r="GH79">
        <f t="shared" si="116"/>
        <v>52.841909054153682</v>
      </c>
      <c r="GI79">
        <f t="shared" si="117"/>
        <v>61.275484833416208</v>
      </c>
      <c r="GJ79">
        <f t="shared" si="118"/>
        <v>61.275484833416208</v>
      </c>
      <c r="GK79">
        <f t="shared" si="119"/>
        <v>52.385259101789252</v>
      </c>
      <c r="GL79">
        <f t="shared" si="120"/>
        <v>47.538585863968123</v>
      </c>
      <c r="GM79">
        <f t="shared" si="133"/>
        <v>52.461414136031884</v>
      </c>
      <c r="GN79">
        <f t="shared" si="121"/>
        <v>58.660411402943524</v>
      </c>
      <c r="GO79">
        <f t="shared" si="122"/>
        <v>29.245283018867923</v>
      </c>
      <c r="GP79">
        <f t="shared" si="123"/>
        <v>55.6750827520572</v>
      </c>
      <c r="GQ79">
        <f t="shared" si="124"/>
        <v>1.1998579781369711</v>
      </c>
      <c r="GR79">
        <v>53.073373880493449</v>
      </c>
      <c r="GS79">
        <f t="shared" si="125"/>
        <v>103.91924693623822</v>
      </c>
      <c r="GT79" s="23">
        <f t="shared" si="126"/>
        <v>200.8075470829304</v>
      </c>
      <c r="GU79">
        <v>41.9</v>
      </c>
      <c r="GV79">
        <v>52.7</v>
      </c>
      <c r="GW79">
        <v>2.8310000000000002E-2</v>
      </c>
      <c r="GX79">
        <v>94.628309999999999</v>
      </c>
      <c r="GY79">
        <v>0.35487999999999997</v>
      </c>
      <c r="GZ79">
        <v>50</v>
      </c>
      <c r="HA79">
        <v>88.2</v>
      </c>
      <c r="HB79">
        <v>2.0620000000000003</v>
      </c>
      <c r="HC79">
        <v>0.16200000000000001</v>
      </c>
      <c r="HD79">
        <v>140.42399999999998</v>
      </c>
      <c r="HE79">
        <v>15.91</v>
      </c>
      <c r="HF79">
        <v>60.2</v>
      </c>
      <c r="HG79">
        <v>94.7</v>
      </c>
      <c r="HH79">
        <v>43.8</v>
      </c>
      <c r="HI79">
        <v>1.6E-2</v>
      </c>
      <c r="HJ79">
        <v>198.71600000000001</v>
      </c>
      <c r="HK79">
        <v>55.4</v>
      </c>
      <c r="HL79">
        <v>56.9</v>
      </c>
      <c r="HM79">
        <v>129.6</v>
      </c>
      <c r="HN79">
        <v>139.89397198373248</v>
      </c>
      <c r="HO79">
        <v>17.3</v>
      </c>
      <c r="HP79">
        <v>279.10000000000002</v>
      </c>
      <c r="HQ79">
        <v>-5.3999999999999986</v>
      </c>
      <c r="HR79">
        <v>31.300000000000004</v>
      </c>
      <c r="HS79">
        <v>25.899999999999991</v>
      </c>
      <c r="HT79">
        <v>138.67600000000004</v>
      </c>
      <c r="HU79">
        <v>49.686850591185966</v>
      </c>
      <c r="HV79">
        <v>0.92890791869163514</v>
      </c>
      <c r="HW79">
        <v>0.42852919590473176</v>
      </c>
      <c r="HX79">
        <v>1.8922335198207E-3</v>
      </c>
      <c r="HY79">
        <v>1.3593293481161877</v>
      </c>
      <c r="HZ79">
        <v>1.5273693023681638E-2</v>
      </c>
      <c r="IA79">
        <v>1.0471386909484863</v>
      </c>
      <c r="IB79">
        <v>0.37579630285206411</v>
      </c>
      <c r="IC79">
        <v>7.0124584279060376E-2</v>
      </c>
      <c r="ID79">
        <v>5.5093029356002811E-3</v>
      </c>
      <c r="IE79">
        <v>1.4985688810152109</v>
      </c>
      <c r="IF79">
        <v>0.34114978232383725</v>
      </c>
      <c r="IG79">
        <v>1.1199401087760925</v>
      </c>
      <c r="IH79">
        <v>0.30499275693297384</v>
      </c>
      <c r="II79">
        <v>0.65810896611213676</v>
      </c>
      <c r="IJ79">
        <v>2.4040510177612305E-4</v>
      </c>
      <c r="IK79">
        <v>2.0832822369229795</v>
      </c>
      <c r="IL79">
        <v>0.51283787095546718</v>
      </c>
      <c r="IM79">
        <v>0.20278085631132126</v>
      </c>
      <c r="IN79">
        <v>0.80563689172267927</v>
      </c>
      <c r="IO79">
        <v>1.6598976122622568</v>
      </c>
      <c r="IP79">
        <v>9.0018164455890656E-2</v>
      </c>
      <c r="IQ79">
        <v>2.4655345039849363</v>
      </c>
      <c r="IR79">
        <v>0.53430081999301915</v>
      </c>
      <c r="IS79">
        <v>0.17301544654074286</v>
      </c>
      <c r="IT79">
        <v>0.70731626653376201</v>
      </c>
      <c r="IU79">
        <v>75.539167593499073</v>
      </c>
      <c r="IV79">
        <v>0.22904071100147075</v>
      </c>
      <c r="IW79">
        <v>0.96696562296972544</v>
      </c>
      <c r="IX79">
        <v>39.219310109303315</v>
      </c>
      <c r="IY79">
        <f t="shared" si="127"/>
        <v>1.1062051558687487</v>
      </c>
      <c r="IZ79">
        <f t="shared" si="128"/>
        <v>44.866748126251622</v>
      </c>
      <c r="JA79">
        <f t="shared" si="129"/>
        <v>0.38225226706195681</v>
      </c>
      <c r="JB79">
        <f t="shared" si="130"/>
        <v>15.503829552745623</v>
      </c>
      <c r="JC79">
        <f t="shared" si="131"/>
        <v>0.72395288880679187</v>
      </c>
      <c r="JD79">
        <f t="shared" si="132"/>
        <v>66.642975307441617</v>
      </c>
      <c r="JE79">
        <f t="shared" si="135"/>
        <v>113.20060601419399</v>
      </c>
    </row>
    <row r="80" spans="1:265" x14ac:dyDescent="0.2">
      <c r="A80" s="6">
        <v>2016</v>
      </c>
      <c r="B80">
        <v>309</v>
      </c>
      <c r="C80">
        <v>3</v>
      </c>
      <c r="D80" t="s">
        <v>116</v>
      </c>
      <c r="E80">
        <v>2003</v>
      </c>
      <c r="F80" t="s">
        <v>120</v>
      </c>
      <c r="G80">
        <v>2</v>
      </c>
      <c r="H80">
        <v>31.5</v>
      </c>
      <c r="I80">
        <v>288.8</v>
      </c>
      <c r="J80">
        <v>0</v>
      </c>
      <c r="K80">
        <v>0</v>
      </c>
      <c r="L80">
        <v>11.4</v>
      </c>
      <c r="M80">
        <v>11</v>
      </c>
      <c r="N80" s="2">
        <v>8.5</v>
      </c>
      <c r="O80">
        <f t="shared" si="92"/>
        <v>0.40000000000000036</v>
      </c>
      <c r="P80" s="2">
        <f t="shared" si="92"/>
        <v>2.5</v>
      </c>
      <c r="Q80" s="2">
        <f t="shared" si="134"/>
        <v>2.9000000000000004</v>
      </c>
      <c r="R80" s="2"/>
      <c r="S80">
        <v>6.0140000000000002</v>
      </c>
      <c r="T80">
        <v>5.4</v>
      </c>
      <c r="U80">
        <v>3.6819999999999999</v>
      </c>
      <c r="V80">
        <v>5.2119999999999997</v>
      </c>
      <c r="W80">
        <v>4.6680000000000001</v>
      </c>
      <c r="X80">
        <v>5.3200000000000012</v>
      </c>
      <c r="Y80">
        <v>17.600000000000001</v>
      </c>
      <c r="Z80">
        <v>40.799999999999997</v>
      </c>
      <c r="AA80">
        <v>718.4</v>
      </c>
      <c r="AB80">
        <v>1</v>
      </c>
      <c r="AC80">
        <v>60</v>
      </c>
      <c r="AD80">
        <v>51.8</v>
      </c>
      <c r="AE80">
        <v>53.5</v>
      </c>
      <c r="AF80">
        <v>51.3</v>
      </c>
      <c r="AG80">
        <v>41.5</v>
      </c>
      <c r="AH80">
        <v>212.74301234028692</v>
      </c>
      <c r="AI80">
        <v>13364.941521241506</v>
      </c>
      <c r="AJ80">
        <v>243.00920454561324</v>
      </c>
      <c r="AK80">
        <v>0</v>
      </c>
      <c r="AL80">
        <v>569.29999999999995</v>
      </c>
      <c r="AM80">
        <v>569.29999999999995</v>
      </c>
      <c r="AN80">
        <v>13243.981506069569</v>
      </c>
      <c r="AO80">
        <f>AN80/AN$136</f>
        <v>0.82294117954531831</v>
      </c>
      <c r="AP80">
        <v>3100.1944594982301</v>
      </c>
      <c r="AQ80">
        <v>3817.4631005132455</v>
      </c>
      <c r="AR80">
        <v>2.3701743759762821</v>
      </c>
      <c r="AS80">
        <v>6920.0277343874513</v>
      </c>
      <c r="AT80">
        <v>24.056704569001248</v>
      </c>
      <c r="AU80">
        <v>3748.0802515784599</v>
      </c>
      <c r="AV80">
        <v>6460.1057994685643</v>
      </c>
      <c r="AW80">
        <v>130.11628190439043</v>
      </c>
      <c r="AX80">
        <v>9.2178396431096274</v>
      </c>
      <c r="AY80">
        <v>10347.520172594524</v>
      </c>
      <c r="AZ80">
        <v>1069.5272402690553</v>
      </c>
      <c r="BA80">
        <v>4599.4549724346653</v>
      </c>
      <c r="BB80">
        <v>7621.2811915256998</v>
      </c>
      <c r="BC80">
        <v>3190.5775534039103</v>
      </c>
      <c r="BD80">
        <v>6.4360974017003851</v>
      </c>
      <c r="BE80">
        <v>15417.749814765975</v>
      </c>
      <c r="BF80">
        <v>311.59022165518849</v>
      </c>
      <c r="BG80">
        <v>362.15926015510365</v>
      </c>
      <c r="BH80">
        <f t="shared" si="93"/>
        <v>339.90888321514097</v>
      </c>
      <c r="BI80">
        <v>58.898708370929974</v>
      </c>
      <c r="BJ80">
        <v>60.81248006115753</v>
      </c>
      <c r="BK80">
        <v>240.24024535957443</v>
      </c>
      <c r="BL80">
        <v>82.941099432652535</v>
      </c>
      <c r="BM80">
        <v>1.2313624678663242</v>
      </c>
      <c r="BN80">
        <v>1.7235772357723576</v>
      </c>
      <c r="BO80">
        <v>1.6569965870307168</v>
      </c>
      <c r="BP80">
        <v>44.800318416247705</v>
      </c>
      <c r="BQ80">
        <v>36.222014444632592</v>
      </c>
      <c r="BR80">
        <v>29.832206565121773</v>
      </c>
      <c r="BS80">
        <v>55.165430646227911</v>
      </c>
      <c r="BT80">
        <v>62.431439530586253</v>
      </c>
      <c r="BU80">
        <v>49.431864462002117</v>
      </c>
      <c r="BV80">
        <v>4840.4475756319935</v>
      </c>
      <c r="BW80">
        <v>4997.927890592624</v>
      </c>
      <c r="BX80">
        <v>10671.363447990054</v>
      </c>
      <c r="BY80">
        <v>11466.65065460569</v>
      </c>
      <c r="BZ80">
        <v>832.98798176543733</v>
      </c>
      <c r="CA80">
        <v>22834.645669291342</v>
      </c>
      <c r="CB80">
        <v>1.0325342465753427</v>
      </c>
      <c r="CC80">
        <v>21.197822141560795</v>
      </c>
      <c r="CD80">
        <v>21.887477313974589</v>
      </c>
      <c r="CE80">
        <v>-1092.3673240535336</v>
      </c>
      <c r="CF80">
        <v>1462.1779088759404</v>
      </c>
      <c r="CG80">
        <v>-463.17739694302873</v>
      </c>
      <c r="CH80">
        <f t="shared" si="94"/>
        <v>-240.99260319732821</v>
      </c>
      <c r="CI80">
        <f t="shared" si="95"/>
        <v>2623.3533009330758</v>
      </c>
      <c r="CJ80">
        <f t="shared" si="96"/>
        <v>2382.3606977357476</v>
      </c>
      <c r="CK80">
        <v>12487.125496696817</v>
      </c>
      <c r="CL80">
        <v>54.684997864844675</v>
      </c>
      <c r="CM80">
        <v>2.2282168865203857</v>
      </c>
      <c r="CN80">
        <v>0.74121212959289551</v>
      </c>
      <c r="CO80">
        <v>6.4006662370000003</v>
      </c>
      <c r="CP80">
        <v>1.4093334116517116</v>
      </c>
      <c r="CQ80">
        <v>4.4045238494873047</v>
      </c>
      <c r="CR80">
        <v>2.1284823417663574</v>
      </c>
      <c r="CS80">
        <v>0.52448191190906757</v>
      </c>
      <c r="CT80">
        <v>3.1892971992492676</v>
      </c>
      <c r="CU80">
        <v>3.1892971992492676</v>
      </c>
      <c r="CV80">
        <v>1.141366143623384</v>
      </c>
      <c r="CW80">
        <v>2.0883967876434326</v>
      </c>
      <c r="CX80">
        <v>2.0671944618225098</v>
      </c>
      <c r="CY80">
        <v>0.33120760321617126</v>
      </c>
      <c r="CZ80">
        <v>1.340009331703186</v>
      </c>
      <c r="DA80">
        <v>1.340009331703186</v>
      </c>
      <c r="DB80">
        <v>1.0582751987151966</v>
      </c>
      <c r="DC80">
        <v>1.2178844213485718</v>
      </c>
      <c r="DD80">
        <v>0.53443318605422974</v>
      </c>
      <c r="DE80">
        <v>0.84814270084344079</v>
      </c>
      <c r="DF80">
        <v>1.2158200740814209</v>
      </c>
      <c r="DG80">
        <v>0.58185088634490967</v>
      </c>
      <c r="DH80">
        <v>1.0069008031830025</v>
      </c>
      <c r="DI80">
        <v>69.079056461508969</v>
      </c>
      <c r="DJ80">
        <v>28.295499543737204</v>
      </c>
      <c r="DK80">
        <v>0.15170695104113935</v>
      </c>
      <c r="DL80">
        <v>97.526262956287312</v>
      </c>
      <c r="DM80">
        <v>1.0595832901423621</v>
      </c>
      <c r="DN80">
        <v>79.777226310079584</v>
      </c>
      <c r="DO80">
        <v>33.882086408401285</v>
      </c>
      <c r="DP80">
        <v>4.1497949345440057</v>
      </c>
      <c r="DQ80">
        <v>0.29398430156898403</v>
      </c>
      <c r="DR80">
        <v>118.10309195459385</v>
      </c>
      <c r="DS80">
        <v>22.335972528750411</v>
      </c>
      <c r="DT80">
        <v>95.079678464189442</v>
      </c>
      <c r="DU80">
        <v>25.242262768817131</v>
      </c>
      <c r="DV80">
        <v>42.754036950839605</v>
      </c>
      <c r="DW80">
        <v>8.624430578029145E-2</v>
      </c>
      <c r="DX80">
        <v>163.16222248962649</v>
      </c>
      <c r="DY80">
        <v>1.8706208180278672</v>
      </c>
      <c r="DZ80">
        <v>3.2185093239309026</v>
      </c>
      <c r="EA80">
        <f t="shared" si="97"/>
        <v>2.6254383813335669</v>
      </c>
      <c r="EB80">
        <v>0.97256089532460133</v>
      </c>
      <c r="EC80">
        <v>1.0930322967221326</v>
      </c>
      <c r="ED80">
        <v>0.50787153315128009</v>
      </c>
      <c r="EE80">
        <v>-0.61713025997029669</v>
      </c>
      <c r="EF80">
        <v>0.40961039413593514</v>
      </c>
      <c r="EG80">
        <v>0.42470875430925326</v>
      </c>
      <c r="EH80">
        <v>0.26548536108401238</v>
      </c>
      <c r="EI80">
        <v>70.831234959214228</v>
      </c>
      <c r="EJ80">
        <v>67.548804175889728</v>
      </c>
      <c r="EK80">
        <v>58.273095949176849</v>
      </c>
      <c r="EL80">
        <v>29.013210068778765</v>
      </c>
      <c r="EM80">
        <v>28.688568476621811</v>
      </c>
      <c r="EN80">
        <v>15.470653919550514</v>
      </c>
      <c r="EO80">
        <v>58.951056947166677</v>
      </c>
      <c r="EP80">
        <v>26.710585262387117</v>
      </c>
      <c r="EQ80">
        <v>90.508390164602559</v>
      </c>
      <c r="ER80">
        <v>139.41384048348465</v>
      </c>
      <c r="ES80">
        <v>4.8467479550487722</v>
      </c>
      <c r="ET80">
        <v>229.92223064808724</v>
      </c>
      <c r="EU80">
        <v>0.45309764821224108</v>
      </c>
      <c r="EV80">
        <v>25.639563769453673</v>
      </c>
      <c r="EW80">
        <v>11.617226045127241</v>
      </c>
      <c r="EX80">
        <f t="shared" si="98"/>
        <v>2.1079944907402512</v>
      </c>
      <c r="EY80">
        <v>20.826169362912907</v>
      </c>
      <c r="EZ80">
        <v>7.1715011460141689</v>
      </c>
      <c r="FA80">
        <f t="shared" si="99"/>
        <v>2.9040181321713701</v>
      </c>
      <c r="FB80">
        <v>27.997670508927072</v>
      </c>
      <c r="FC80">
        <v>74.385364869096776</v>
      </c>
      <c r="FD80">
        <v>25.614635130903235</v>
      </c>
      <c r="FE80">
        <f t="shared" si="100"/>
        <v>29.81355106840401</v>
      </c>
      <c r="FF80">
        <f t="shared" si="101"/>
        <v>36.128621517022765</v>
      </c>
      <c r="FG80">
        <f t="shared" si="102"/>
        <v>-1.4683224935699855</v>
      </c>
      <c r="FH80">
        <f t="shared" si="103"/>
        <v>15.302452154109858</v>
      </c>
      <c r="FI80">
        <f t="shared" si="104"/>
        <v>8.6398236395841543</v>
      </c>
      <c r="FJ80">
        <f t="shared" si="105"/>
        <v>8.6398236395841543</v>
      </c>
      <c r="FK80">
        <f t="shared" si="106"/>
        <v>-15.302452154109858</v>
      </c>
      <c r="FL80">
        <f t="shared" si="107"/>
        <v>-19.181479304171351</v>
      </c>
      <c r="FM80">
        <f t="shared" si="108"/>
        <v>25.499680082988789</v>
      </c>
      <c r="FN80">
        <f t="shared" si="109"/>
        <v>120.4744092439567</v>
      </c>
      <c r="FO80">
        <v>111.81913869349339</v>
      </c>
      <c r="FP80">
        <v>48.633461139580163</v>
      </c>
      <c r="FQ80">
        <v>0.84795875779975338</v>
      </c>
      <c r="FR80">
        <v>0.7969581075436668</v>
      </c>
      <c r="FS80">
        <v>0.85642131774252783</v>
      </c>
      <c r="FT80">
        <v>1.662030610201596</v>
      </c>
      <c r="FU80">
        <v>1.4321532497375922</v>
      </c>
      <c r="FV80">
        <v>1.2356946012328871</v>
      </c>
      <c r="FW80">
        <v>50.216021832238702</v>
      </c>
      <c r="FX80">
        <v>60.63521569467882</v>
      </c>
      <c r="FY80">
        <v>18.103103459130455</v>
      </c>
      <c r="FZ80">
        <v>49.871865901284842</v>
      </c>
      <c r="GA80">
        <v>53.372575906062266</v>
      </c>
      <c r="GB80">
        <f t="shared" si="110"/>
        <v>193.98783136246792</v>
      </c>
      <c r="GC80">
        <f t="shared" si="111"/>
        <v>98.236957398373988</v>
      </c>
      <c r="GD80">
        <f t="shared" si="112"/>
        <v>113.31777419795222</v>
      </c>
      <c r="GE80">
        <f t="shared" si="113"/>
        <v>1.1486374536333384</v>
      </c>
      <c r="GF80">
        <f t="shared" si="114"/>
        <v>2.1666818661075391</v>
      </c>
      <c r="GG80">
        <f t="shared" si="115"/>
        <v>1.8242455576398591</v>
      </c>
      <c r="GH80">
        <f t="shared" si="116"/>
        <v>60.199915936679858</v>
      </c>
      <c r="GI80">
        <f t="shared" si="117"/>
        <v>79.245545657015583</v>
      </c>
      <c r="GJ80">
        <f t="shared" si="118"/>
        <v>79.245545657015583</v>
      </c>
      <c r="GK80">
        <f t="shared" si="119"/>
        <v>26.105406675791627</v>
      </c>
      <c r="GL80">
        <f t="shared" si="120"/>
        <v>21.166055300053625</v>
      </c>
      <c r="GM80">
        <f t="shared" si="133"/>
        <v>78.833944699946386</v>
      </c>
      <c r="GN80">
        <f t="shared" si="121"/>
        <v>37.99825798804121</v>
      </c>
      <c r="GO80">
        <f t="shared" si="122"/>
        <v>25.438596491228072</v>
      </c>
      <c r="GP80">
        <f t="shared" si="123"/>
        <v>80.20662676367472</v>
      </c>
      <c r="GQ80">
        <f t="shared" si="124"/>
        <v>1.060610907576204</v>
      </c>
      <c r="GR80">
        <v>33.918361914914122</v>
      </c>
      <c r="GS80">
        <f t="shared" si="125"/>
        <v>103.47520172594524</v>
      </c>
      <c r="GT80" s="23">
        <f t="shared" si="126"/>
        <v>228.34645669291345</v>
      </c>
      <c r="GU80">
        <v>38.9</v>
      </c>
      <c r="GV80">
        <v>47.9</v>
      </c>
      <c r="GW80">
        <v>2.9739999999999999E-2</v>
      </c>
      <c r="GX80">
        <v>86.829740000000001</v>
      </c>
      <c r="GY80">
        <v>0.29721000000000003</v>
      </c>
      <c r="GZ80">
        <v>49.2</v>
      </c>
      <c r="HA80">
        <v>84.8</v>
      </c>
      <c r="HB80">
        <v>1.7079999999999997</v>
      </c>
      <c r="HC80">
        <v>0.121</v>
      </c>
      <c r="HD80">
        <v>135.82900000000001</v>
      </c>
      <c r="HE80">
        <v>13.419999999999998</v>
      </c>
      <c r="HF80">
        <v>58.6</v>
      </c>
      <c r="HG80">
        <v>97.1</v>
      </c>
      <c r="HH80">
        <v>40.65</v>
      </c>
      <c r="HI80">
        <v>8.199999999999999E-2</v>
      </c>
      <c r="HJ80">
        <v>196.43199999999999</v>
      </c>
      <c r="HK80">
        <v>58.4</v>
      </c>
      <c r="HL80">
        <v>60.3</v>
      </c>
      <c r="HM80">
        <v>128.75</v>
      </c>
      <c r="HN80">
        <v>138.34514014781763</v>
      </c>
      <c r="HO80">
        <v>10.050000000000001</v>
      </c>
      <c r="HP80">
        <v>275.5</v>
      </c>
      <c r="HQ80">
        <v>-9.1999999999999957</v>
      </c>
      <c r="HR80">
        <v>24.5</v>
      </c>
      <c r="HS80">
        <v>15.300000000000011</v>
      </c>
      <c r="HT80">
        <v>139.67099999999999</v>
      </c>
      <c r="HU80">
        <v>50.697277676950989</v>
      </c>
      <c r="HV80">
        <v>0.86677636885643006</v>
      </c>
      <c r="HW80">
        <v>0.35504061007499693</v>
      </c>
      <c r="HX80">
        <v>1.9035581388838001E-3</v>
      </c>
      <c r="HY80">
        <v>1.2237205370703108</v>
      </c>
      <c r="HZ80">
        <v>1.3090685333061219E-2</v>
      </c>
      <c r="IA80">
        <v>1.0472133121490479</v>
      </c>
      <c r="IB80">
        <v>0.4447606612988893</v>
      </c>
      <c r="IC80">
        <v>5.4473196163177487E-2</v>
      </c>
      <c r="ID80">
        <v>3.8590496110916138E-3</v>
      </c>
      <c r="IE80">
        <v>1.5503062192222063</v>
      </c>
      <c r="IF80">
        <v>0.28026284890174863</v>
      </c>
      <c r="IG80">
        <v>1.2113759546279907</v>
      </c>
      <c r="IH80">
        <v>0.32160258272290226</v>
      </c>
      <c r="II80">
        <v>0.54471379333734515</v>
      </c>
      <c r="IJ80">
        <v>1.0988076519966126E-3</v>
      </c>
      <c r="IK80">
        <v>2.0787911383402347</v>
      </c>
      <c r="IL80">
        <v>0.71124450206756595</v>
      </c>
      <c r="IM80">
        <v>0.3222632111907005</v>
      </c>
      <c r="IN80">
        <v>1.0919837273359299</v>
      </c>
      <c r="IO80">
        <v>1.6820279854332421</v>
      </c>
      <c r="IP80">
        <v>5.8476014077663431E-2</v>
      </c>
      <c r="IQ80">
        <v>2.7740117127691715</v>
      </c>
      <c r="IR80">
        <v>0.33596881008148194</v>
      </c>
      <c r="IS80">
        <v>0.1224974501081888</v>
      </c>
      <c r="IT80">
        <v>0.45846626018967074</v>
      </c>
      <c r="IU80">
        <v>73.281032707290024</v>
      </c>
      <c r="IV80">
        <v>0.16716119517240743</v>
      </c>
      <c r="IW80">
        <v>1.2237054935469651</v>
      </c>
      <c r="IX80">
        <v>44.113205719863195</v>
      </c>
      <c r="IY80">
        <f t="shared" si="127"/>
        <v>1.5502911756988607</v>
      </c>
      <c r="IZ80">
        <f t="shared" si="128"/>
        <v>55.886251978052194</v>
      </c>
      <c r="JA80">
        <f t="shared" si="129"/>
        <v>0.69522057442893681</v>
      </c>
      <c r="JB80">
        <f t="shared" si="130"/>
        <v>25.061919213561261</v>
      </c>
      <c r="JC80">
        <f t="shared" si="131"/>
        <v>0.85507060126992385</v>
      </c>
      <c r="JD80">
        <f t="shared" si="132"/>
        <v>92.167977532166347</v>
      </c>
      <c r="JE80">
        <f t="shared" si="135"/>
        <v>99.314649153006144</v>
      </c>
    </row>
    <row r="81" spans="1:265" x14ac:dyDescent="0.2">
      <c r="A81" s="6">
        <v>2016</v>
      </c>
      <c r="B81">
        <v>310</v>
      </c>
      <c r="C81">
        <v>3</v>
      </c>
      <c r="D81">
        <v>3390</v>
      </c>
      <c r="E81">
        <v>1967</v>
      </c>
      <c r="F81" t="s">
        <v>120</v>
      </c>
      <c r="G81">
        <v>2</v>
      </c>
      <c r="H81">
        <v>33</v>
      </c>
      <c r="I81">
        <v>266.8</v>
      </c>
      <c r="J81">
        <v>2</v>
      </c>
      <c r="K81">
        <v>1</v>
      </c>
      <c r="L81">
        <v>13.3</v>
      </c>
      <c r="M81">
        <v>12.333333333333334</v>
      </c>
      <c r="N81" s="2">
        <v>10.199999999999999</v>
      </c>
      <c r="O81">
        <f t="shared" ref="O81:P87" si="136">L81-M81</f>
        <v>0.96666666666666679</v>
      </c>
      <c r="P81" s="2">
        <f t="shared" si="136"/>
        <v>2.1333333333333346</v>
      </c>
      <c r="Q81" s="2">
        <f t="shared" si="134"/>
        <v>3.1000000000000014</v>
      </c>
      <c r="R81" s="2"/>
      <c r="S81">
        <v>6.3920000000000003</v>
      </c>
      <c r="T81">
        <v>6.8620000000000001</v>
      </c>
      <c r="U81">
        <v>3.9840000000000004</v>
      </c>
      <c r="V81">
        <v>4.418000000000001</v>
      </c>
      <c r="W81">
        <v>4.6425000000000001</v>
      </c>
      <c r="X81">
        <v>6.2960000000000003</v>
      </c>
      <c r="Y81">
        <v>18</v>
      </c>
      <c r="Z81">
        <v>39.4</v>
      </c>
      <c r="AA81">
        <v>705.6</v>
      </c>
      <c r="AB81">
        <v>0</v>
      </c>
      <c r="AC81">
        <v>64</v>
      </c>
      <c r="AD81">
        <v>50.9</v>
      </c>
      <c r="AE81">
        <v>51.8</v>
      </c>
      <c r="AF81">
        <v>48.7</v>
      </c>
      <c r="AG81">
        <v>4</v>
      </c>
      <c r="AH81">
        <v>150.26200082439505</v>
      </c>
      <c r="AI81">
        <v>9439.7594157901458</v>
      </c>
      <c r="AJ81">
        <v>231.89724029439145</v>
      </c>
      <c r="AK81">
        <v>10</v>
      </c>
      <c r="AL81">
        <v>453.8</v>
      </c>
      <c r="AM81">
        <v>504.22222222222223</v>
      </c>
      <c r="AN81">
        <v>10155.540856538346</v>
      </c>
      <c r="AO81">
        <f>AN81/AN$90</f>
        <v>0.86209453490721732</v>
      </c>
      <c r="AP81">
        <v>2439.9839036138787</v>
      </c>
      <c r="AQ81">
        <v>3265.8246094524225</v>
      </c>
      <c r="AR81">
        <v>0.13663909860237722</v>
      </c>
      <c r="AS81">
        <v>5705.9451521649034</v>
      </c>
      <c r="AT81">
        <v>6.9667060773750027</v>
      </c>
      <c r="AU81">
        <v>3921.0685708820806</v>
      </c>
      <c r="AV81">
        <v>6758.2645286748066</v>
      </c>
      <c r="AW81">
        <v>222.9111543243329</v>
      </c>
      <c r="AX81">
        <v>4.6223979087634284</v>
      </c>
      <c r="AY81">
        <v>10906.866651789984</v>
      </c>
      <c r="AZ81">
        <v>608.6821384169084</v>
      </c>
      <c r="BA81">
        <v>4765.8516369664312</v>
      </c>
      <c r="BB81">
        <v>9029.6152252223528</v>
      </c>
      <c r="BC81">
        <v>2482.5464630686342</v>
      </c>
      <c r="BD81">
        <v>1.3548407663616946</v>
      </c>
      <c r="BE81">
        <v>16279.36816602378</v>
      </c>
      <c r="BF81">
        <v>371.49439283036287</v>
      </c>
      <c r="BG81">
        <v>488.40922856670875</v>
      </c>
      <c r="BH81">
        <f t="shared" si="93"/>
        <v>422.93692055435503</v>
      </c>
      <c r="BI81">
        <v>105.7917619477287</v>
      </c>
      <c r="BJ81">
        <v>76.79846055312278</v>
      </c>
      <c r="BK81">
        <v>249.45999423017028</v>
      </c>
      <c r="BL81">
        <v>206.48642695886784</v>
      </c>
      <c r="BM81">
        <v>1.3384615384615386</v>
      </c>
      <c r="BN81">
        <v>1.723577235772358</v>
      </c>
      <c r="BO81">
        <v>1.8946488294314383</v>
      </c>
      <c r="BP81">
        <v>42.762133854162968</v>
      </c>
      <c r="BQ81">
        <v>35.950458514486137</v>
      </c>
      <c r="BR81">
        <v>29.275409145872803</v>
      </c>
      <c r="BS81">
        <v>57.235471466341203</v>
      </c>
      <c r="BT81">
        <v>61.963391911146836</v>
      </c>
      <c r="BU81">
        <v>55.46661966935433</v>
      </c>
      <c r="BV81">
        <v>4194.3504939641462</v>
      </c>
      <c r="BW81">
        <v>4453.3641698862348</v>
      </c>
      <c r="BX81">
        <v>9796.565645762872</v>
      </c>
      <c r="BY81">
        <v>8792.6760662669658</v>
      </c>
      <c r="BZ81">
        <v>1148.8509819124902</v>
      </c>
      <c r="CA81">
        <v>19091.814499418473</v>
      </c>
      <c r="CB81">
        <v>1.0617529880478087</v>
      </c>
      <c r="CC81">
        <v>21.969365426695845</v>
      </c>
      <c r="CD81">
        <v>23.326039387308533</v>
      </c>
      <c r="CE81">
        <v>-273.28192308206553</v>
      </c>
      <c r="CF81">
        <v>2304.9003587885718</v>
      </c>
      <c r="CG81">
        <v>882.76745379401473</v>
      </c>
      <c r="CH81">
        <f t="shared" si="94"/>
        <v>571.50114300228506</v>
      </c>
      <c r="CI81">
        <f t="shared" si="95"/>
        <v>4576.251055336118</v>
      </c>
      <c r="CJ81">
        <f t="shared" si="96"/>
        <v>5147.7521983384031</v>
      </c>
      <c r="CK81">
        <v>8184.9478476284894</v>
      </c>
      <c r="CL81">
        <v>42.871503113953878</v>
      </c>
      <c r="CM81">
        <v>2.5566327571868896</v>
      </c>
      <c r="CN81">
        <v>0.78616642951965332</v>
      </c>
      <c r="CP81">
        <v>1.5432367842333095</v>
      </c>
      <c r="CQ81">
        <v>5.9469079971313477</v>
      </c>
      <c r="CR81">
        <v>1.9457142353057861</v>
      </c>
      <c r="CS81">
        <v>0.48346422752551044</v>
      </c>
      <c r="CT81">
        <v>2.7617950439453125</v>
      </c>
      <c r="CU81">
        <v>2.7617950439453125</v>
      </c>
      <c r="CV81">
        <v>1.0566791985800432</v>
      </c>
      <c r="CW81">
        <v>2.3965029716491699</v>
      </c>
      <c r="CX81">
        <v>1.6332395076751709</v>
      </c>
      <c r="CY81">
        <v>0.32841816544532776</v>
      </c>
      <c r="CZ81">
        <v>1.5981276035308838</v>
      </c>
      <c r="DA81">
        <v>1.5981276035308838</v>
      </c>
      <c r="DB81">
        <v>0.90414185219921916</v>
      </c>
      <c r="DC81">
        <v>1.0337342023849487</v>
      </c>
      <c r="DD81">
        <v>0.43870407342910767</v>
      </c>
      <c r="DE81">
        <v>0.70492718916203667</v>
      </c>
      <c r="DF81">
        <v>1.4035681486129761</v>
      </c>
      <c r="DG81">
        <v>0.536460280418396</v>
      </c>
      <c r="DH81">
        <v>1.0081276220434259</v>
      </c>
      <c r="DI81">
        <v>62.381427749879805</v>
      </c>
      <c r="DJ81">
        <v>25.674816726506272</v>
      </c>
      <c r="DL81">
        <v>88.05624447638607</v>
      </c>
      <c r="DM81">
        <v>0.41430360085204965</v>
      </c>
      <c r="DN81">
        <v>76.292789359753783</v>
      </c>
      <c r="DO81">
        <v>32.673791397688234</v>
      </c>
      <c r="DP81">
        <v>6.1563492125307135</v>
      </c>
      <c r="DQ81">
        <v>0.12766115635566014</v>
      </c>
      <c r="DR81">
        <v>115.25059112632839</v>
      </c>
      <c r="DS81">
        <v>14.587085535058923</v>
      </c>
      <c r="DT81">
        <v>77.837771812119612</v>
      </c>
      <c r="DU81">
        <v>29.654896669447254</v>
      </c>
      <c r="DV81">
        <v>39.67426029677948</v>
      </c>
      <c r="DW81">
        <v>2.1652084271115611E-2</v>
      </c>
      <c r="DX81">
        <v>147.18858086261747</v>
      </c>
      <c r="DY81">
        <v>1.9424533321387369</v>
      </c>
      <c r="DZ81">
        <v>2.9034536123899168</v>
      </c>
      <c r="EA81">
        <f t="shared" si="97"/>
        <v>2.365293455449256</v>
      </c>
      <c r="EB81">
        <v>0.99366868641956985</v>
      </c>
      <c r="EC81">
        <v>0.1404529502150754</v>
      </c>
      <c r="ED81">
        <v>0.49992676222728299</v>
      </c>
      <c r="EE81">
        <v>-0.27444497529463452</v>
      </c>
      <c r="EF81">
        <v>0.41157789509804449</v>
      </c>
      <c r="EG81">
        <v>0.42826840743254324</v>
      </c>
      <c r="EH81">
        <v>0.38098337065745608</v>
      </c>
      <c r="EI81">
        <v>70.842707545412694</v>
      </c>
      <c r="EJ81">
        <v>66.197308503283764</v>
      </c>
      <c r="EK81">
        <v>52.883023503549943</v>
      </c>
      <c r="EL81">
        <v>29.157292454587314</v>
      </c>
      <c r="EM81">
        <v>28.350215889022088</v>
      </c>
      <c r="EN81">
        <v>20.147552544939931</v>
      </c>
      <c r="EO81">
        <v>43.358435624009424</v>
      </c>
      <c r="EP81">
        <v>19.53709001792328</v>
      </c>
      <c r="EQ81">
        <v>69.058654841089947</v>
      </c>
      <c r="ER81">
        <v>123.41120067683951</v>
      </c>
      <c r="ES81">
        <v>6.1631291991572414</v>
      </c>
      <c r="ET81">
        <v>192.46985551792946</v>
      </c>
      <c r="EU81">
        <v>0.45059490124004281</v>
      </c>
      <c r="EV81">
        <v>22.527390332025465</v>
      </c>
      <c r="EW81">
        <v>10.150727221854909</v>
      </c>
      <c r="EX81">
        <f t="shared" si="98"/>
        <v>3.2021269941583745</v>
      </c>
      <c r="EY81">
        <v>32.934353735744359</v>
      </c>
      <c r="EZ81">
        <v>13.136701379764954</v>
      </c>
      <c r="FA81">
        <f t="shared" si="99"/>
        <v>2.5070489755118137</v>
      </c>
      <c r="FB81">
        <v>46.07105511550931</v>
      </c>
      <c r="FC81">
        <v>71.485998428235192</v>
      </c>
      <c r="FD81">
        <v>28.514001571764801</v>
      </c>
      <c r="FE81">
        <f t="shared" si="100"/>
        <v>38.43401364047692</v>
      </c>
      <c r="FF81">
        <f t="shared" si="101"/>
        <v>34.479336188110189</v>
      </c>
      <c r="FG81">
        <f t="shared" si="102"/>
        <v>10.117806651523974</v>
      </c>
      <c r="FH81">
        <f t="shared" si="103"/>
        <v>1.5449824523658293</v>
      </c>
      <c r="FI81">
        <f t="shared" si="104"/>
        <v>3.0188947282409799</v>
      </c>
      <c r="FJ81">
        <f t="shared" si="105"/>
        <v>3.0188947282409799</v>
      </c>
      <c r="FK81">
        <f t="shared" si="106"/>
        <v>-1.5449824523658293</v>
      </c>
      <c r="FL81">
        <f t="shared" si="107"/>
        <v>-2.025070082417046</v>
      </c>
      <c r="FM81">
        <f t="shared" si="108"/>
        <v>9.2394993023508611</v>
      </c>
      <c r="FN81">
        <f t="shared" si="109"/>
        <v>22.980614698992227</v>
      </c>
      <c r="FO81">
        <v>77.219264391601072</v>
      </c>
      <c r="FP81">
        <v>40.120186189056362</v>
      </c>
      <c r="FQ81">
        <v>0.86455944321274436</v>
      </c>
      <c r="FR81">
        <v>0.75233842290440045</v>
      </c>
      <c r="FS81">
        <v>0.74655798955193153</v>
      </c>
      <c r="FT81">
        <v>1.7849978926822747</v>
      </c>
      <c r="FU81">
        <v>1.4045264290779356</v>
      </c>
      <c r="FV81">
        <v>1.2110805387560934</v>
      </c>
      <c r="FW81">
        <v>46.054690435708906</v>
      </c>
      <c r="FX81">
        <v>64.119755451961254</v>
      </c>
      <c r="FY81">
        <v>18.423857834170398</v>
      </c>
      <c r="FZ81">
        <v>45.683393083068466</v>
      </c>
      <c r="GA81">
        <v>42.034653577522725</v>
      </c>
      <c r="GB81">
        <f t="shared" si="110"/>
        <v>261.96894129230776</v>
      </c>
      <c r="GC81">
        <f t="shared" si="111"/>
        <v>101.604956097561</v>
      </c>
      <c r="GD81">
        <f t="shared" si="112"/>
        <v>92.701165217391349</v>
      </c>
      <c r="GE81">
        <f t="shared" si="113"/>
        <v>0.97592972074280038</v>
      </c>
      <c r="GF81">
        <f t="shared" si="114"/>
        <v>1.9149796526042615</v>
      </c>
      <c r="GG81">
        <f t="shared" si="115"/>
        <v>1.7618327707587051</v>
      </c>
      <c r="GH81">
        <f t="shared" si="116"/>
        <v>46.16154934790157</v>
      </c>
      <c r="GI81">
        <f t="shared" si="117"/>
        <v>71.460065507684561</v>
      </c>
      <c r="GJ81">
        <f t="shared" si="118"/>
        <v>64.314058956916099</v>
      </c>
      <c r="GK81">
        <f t="shared" si="119"/>
        <v>43.1683701856076</v>
      </c>
      <c r="GL81">
        <f t="shared" si="120"/>
        <v>40.205622971242981</v>
      </c>
      <c r="GM81">
        <f t="shared" si="133"/>
        <v>59.794377028757019</v>
      </c>
      <c r="GN81">
        <f t="shared" si="121"/>
        <v>44.296406982633634</v>
      </c>
      <c r="GO81">
        <f t="shared" si="122"/>
        <v>23.308270676691738</v>
      </c>
      <c r="GP81">
        <f t="shared" si="123"/>
        <v>62.570709925920653</v>
      </c>
      <c r="GQ81">
        <f t="shared" si="124"/>
        <v>1.2407581631055618</v>
      </c>
      <c r="GR81">
        <v>43.830164557421796</v>
      </c>
      <c r="GS81">
        <f t="shared" si="125"/>
        <v>109.06866651789983</v>
      </c>
      <c r="GT81" s="23">
        <f t="shared" si="126"/>
        <v>190.91814499418476</v>
      </c>
      <c r="GU81">
        <v>32.5</v>
      </c>
      <c r="GV81">
        <v>43.5</v>
      </c>
      <c r="GW81">
        <v>1.82E-3</v>
      </c>
      <c r="GX81">
        <v>76.001819999999995</v>
      </c>
      <c r="GY81">
        <v>9.1450000000000004E-2</v>
      </c>
      <c r="GZ81">
        <v>49.2</v>
      </c>
      <c r="HA81">
        <v>84.8</v>
      </c>
      <c r="HB81">
        <v>2.7969999999999997</v>
      </c>
      <c r="HC81">
        <v>5.7999999999999996E-2</v>
      </c>
      <c r="HD81">
        <v>136.85499999999999</v>
      </c>
      <c r="HE81">
        <v>7.05</v>
      </c>
      <c r="HF81">
        <v>59.8</v>
      </c>
      <c r="HG81">
        <v>113.3</v>
      </c>
      <c r="HH81">
        <v>31.15</v>
      </c>
      <c r="HI81">
        <v>1.7000000000000001E-2</v>
      </c>
      <c r="HJ81">
        <v>204.267</v>
      </c>
      <c r="HK81">
        <v>50.2</v>
      </c>
      <c r="HL81">
        <v>53.3</v>
      </c>
      <c r="HM81">
        <v>117.25</v>
      </c>
      <c r="HN81">
        <v>105.23496764559484</v>
      </c>
      <c r="HO81">
        <v>13.75</v>
      </c>
      <c r="HP81">
        <v>228.5</v>
      </c>
      <c r="HQ81">
        <v>-1</v>
      </c>
      <c r="HR81">
        <v>31.5</v>
      </c>
      <c r="HS81">
        <v>30.5</v>
      </c>
      <c r="HT81">
        <v>91.64500000000001</v>
      </c>
      <c r="HU81">
        <v>40.107221006564558</v>
      </c>
      <c r="HV81">
        <v>0.83090564608573914</v>
      </c>
      <c r="HW81">
        <v>0.3419823968410492</v>
      </c>
      <c r="HX81">
        <v>0</v>
      </c>
      <c r="HY81">
        <v>1.1728880429267881</v>
      </c>
      <c r="HZ81">
        <v>5.4384473633766178E-3</v>
      </c>
      <c r="IA81">
        <v>0.95729140377044686</v>
      </c>
      <c r="IB81">
        <v>0.40997766494163285</v>
      </c>
      <c r="IC81">
        <v>7.7247407379150382E-2</v>
      </c>
      <c r="ID81">
        <v>1.6018411254882811E-3</v>
      </c>
      <c r="IE81">
        <v>1.446118317216718</v>
      </c>
      <c r="IF81">
        <v>0.16895345950126647</v>
      </c>
      <c r="IG81">
        <v>0.97667722558975212</v>
      </c>
      <c r="IH81">
        <v>0.37209778144955635</v>
      </c>
      <c r="II81">
        <v>0.49781674849987029</v>
      </c>
      <c r="IJ81">
        <v>2.7168169260025028E-4</v>
      </c>
      <c r="IK81">
        <v>1.8468634372317789</v>
      </c>
      <c r="IL81">
        <v>0.51893456959724427</v>
      </c>
      <c r="IM81">
        <v>0.23382927113771437</v>
      </c>
      <c r="IN81">
        <v>0.82652712929248806</v>
      </c>
      <c r="IO81">
        <v>1.4770444870767399</v>
      </c>
      <c r="IP81">
        <v>7.3763288557529449E-2</v>
      </c>
      <c r="IQ81">
        <v>2.3035716163692284</v>
      </c>
      <c r="IR81">
        <v>0.43835683417320259</v>
      </c>
      <c r="IS81">
        <v>0.17614839380391847</v>
      </c>
      <c r="IT81">
        <v>0.61450522797712104</v>
      </c>
      <c r="IU81">
        <v>71.334923482461122</v>
      </c>
      <c r="IV81">
        <v>0.24693149610965445</v>
      </c>
      <c r="IW81">
        <v>0.85745329915251034</v>
      </c>
      <c r="IX81">
        <v>37.222775843365547</v>
      </c>
      <c r="IY81">
        <f t="shared" si="127"/>
        <v>1.1306835734424403</v>
      </c>
      <c r="IZ81">
        <f t="shared" si="128"/>
        <v>49.08393407037051</v>
      </c>
      <c r="JA81">
        <f t="shared" si="129"/>
        <v>0.45670817913744943</v>
      </c>
      <c r="JB81">
        <f t="shared" si="130"/>
        <v>19.826089881125096</v>
      </c>
      <c r="JC81">
        <f t="shared" si="131"/>
        <v>0.67397539430499087</v>
      </c>
      <c r="JD81">
        <f t="shared" si="132"/>
        <v>76.550407474876252</v>
      </c>
      <c r="JE81">
        <f t="shared" si="135"/>
        <v>99.193790362875717</v>
      </c>
    </row>
    <row r="82" spans="1:265" x14ac:dyDescent="0.2">
      <c r="A82" s="6">
        <v>2016</v>
      </c>
      <c r="B82">
        <v>311</v>
      </c>
      <c r="C82">
        <v>3</v>
      </c>
      <c r="D82" t="s">
        <v>115</v>
      </c>
      <c r="E82">
        <v>1958</v>
      </c>
      <c r="F82" t="s">
        <v>120</v>
      </c>
      <c r="G82">
        <v>2</v>
      </c>
      <c r="H82">
        <v>31.5</v>
      </c>
      <c r="I82">
        <v>259</v>
      </c>
      <c r="J82">
        <v>1</v>
      </c>
      <c r="K82">
        <v>3</v>
      </c>
      <c r="L82">
        <v>11.4</v>
      </c>
      <c r="M82">
        <v>10.7</v>
      </c>
      <c r="N82" s="2">
        <v>6.6</v>
      </c>
      <c r="O82">
        <f t="shared" si="136"/>
        <v>0.70000000000000107</v>
      </c>
      <c r="P82" s="2">
        <f t="shared" si="136"/>
        <v>4.0999999999999996</v>
      </c>
      <c r="Q82" s="2">
        <f t="shared" si="134"/>
        <v>4.8000000000000007</v>
      </c>
      <c r="R82" s="2"/>
      <c r="S82">
        <v>6.9740000000000011</v>
      </c>
      <c r="U82">
        <v>4.4859999999999998</v>
      </c>
      <c r="V82">
        <v>5.4079999999999995</v>
      </c>
      <c r="W82">
        <v>4.1159999999999997</v>
      </c>
      <c r="X82">
        <v>3.9840000000000004</v>
      </c>
      <c r="Y82">
        <v>16.399999999999999</v>
      </c>
      <c r="Z82">
        <v>48</v>
      </c>
      <c r="AA82">
        <v>788.4</v>
      </c>
      <c r="AB82">
        <v>4</v>
      </c>
      <c r="AC82">
        <v>64</v>
      </c>
      <c r="AD82">
        <v>49.4</v>
      </c>
      <c r="AE82">
        <v>48.6</v>
      </c>
      <c r="AF82">
        <v>47.2</v>
      </c>
      <c r="AG82">
        <v>22</v>
      </c>
      <c r="AH82">
        <v>105.79008322453555</v>
      </c>
      <c r="AI82">
        <v>6645.9446083317725</v>
      </c>
      <c r="AJ82">
        <v>239.62642456988138</v>
      </c>
      <c r="AK82">
        <v>40</v>
      </c>
      <c r="AL82">
        <v>316.10000000000002</v>
      </c>
      <c r="AM82">
        <v>526.83333333333337</v>
      </c>
      <c r="AN82">
        <v>7251.2664145506114</v>
      </c>
      <c r="AO82">
        <f>AN82/AN$137</f>
        <v>0.73775300430173596</v>
      </c>
      <c r="AP82">
        <v>3412.4023970687867</v>
      </c>
      <c r="AQ82">
        <v>4103.1055328610237</v>
      </c>
      <c r="AR82">
        <v>1.3090468954538577</v>
      </c>
      <c r="AS82">
        <v>7516.8169768252656</v>
      </c>
      <c r="AT82">
        <v>28.442129869457112</v>
      </c>
      <c r="AU82">
        <v>3693.760247932395</v>
      </c>
      <c r="AV82">
        <v>6681.8020745118529</v>
      </c>
      <c r="AW82">
        <v>156.83465768151979</v>
      </c>
      <c r="AX82">
        <v>9.1593241920274835</v>
      </c>
      <c r="AY82">
        <v>10541.556304317797</v>
      </c>
      <c r="AZ82">
        <v>904.55545283560195</v>
      </c>
      <c r="BA82">
        <v>4621.1328847052009</v>
      </c>
      <c r="BB82">
        <v>8477.5587262118534</v>
      </c>
      <c r="BC82">
        <v>2299.0547234227301</v>
      </c>
      <c r="BD82">
        <v>2.8779297324676518</v>
      </c>
      <c r="BE82">
        <v>15400.62426407225</v>
      </c>
      <c r="BF82">
        <v>274.97630249932104</v>
      </c>
      <c r="BG82">
        <v>347.07628283960378</v>
      </c>
      <c r="BH82">
        <f t="shared" si="93"/>
        <v>315.35229148987941</v>
      </c>
      <c r="BI82">
        <v>25.577986442146209</v>
      </c>
      <c r="BJ82">
        <v>66.240902626628994</v>
      </c>
      <c r="BK82">
        <v>234.42695833189356</v>
      </c>
      <c r="BL82">
        <v>128.26833226428576</v>
      </c>
      <c r="BM82">
        <v>1.2024096385542171</v>
      </c>
      <c r="BN82">
        <v>1.8089430894308944</v>
      </c>
      <c r="BO82">
        <v>1.8345195729537365</v>
      </c>
      <c r="BP82">
        <v>45.396906796978023</v>
      </c>
      <c r="BQ82">
        <v>35.039989744393239</v>
      </c>
      <c r="BR82">
        <v>30.006140046450792</v>
      </c>
      <c r="BS82">
        <v>54.585678293233819</v>
      </c>
      <c r="BT82">
        <v>63.385347301849556</v>
      </c>
      <c r="BU82">
        <v>55.046851224004911</v>
      </c>
      <c r="BV82">
        <v>4624.9481972648155</v>
      </c>
      <c r="BW82">
        <v>6373.8085370907584</v>
      </c>
      <c r="BX82">
        <v>12159.138002486532</v>
      </c>
      <c r="BY82">
        <v>6278.1527398706603</v>
      </c>
      <c r="BZ82">
        <v>1160.3812681309573</v>
      </c>
      <c r="CA82">
        <v>18872.77248238707</v>
      </c>
      <c r="CB82">
        <v>1.3781362007168458</v>
      </c>
      <c r="CC82">
        <v>24.505928853754941</v>
      </c>
      <c r="CD82">
        <v>33.772507685551162</v>
      </c>
      <c r="CE82">
        <v>-931.18794933242043</v>
      </c>
      <c r="CF82">
        <v>307.99353742109452</v>
      </c>
      <c r="CG82">
        <v>-1783.5756800422841</v>
      </c>
      <c r="CH82">
        <f t="shared" si="94"/>
        <v>-3.8153125596145401</v>
      </c>
      <c r="CI82">
        <f t="shared" si="95"/>
        <v>2103.750189121095</v>
      </c>
      <c r="CJ82">
        <f t="shared" si="96"/>
        <v>2099.9348765614805</v>
      </c>
      <c r="CK82">
        <v>8331.2161780692732</v>
      </c>
      <c r="CL82">
        <v>44.144103288715755</v>
      </c>
      <c r="CM82">
        <v>2.2014195919036865</v>
      </c>
      <c r="CN82">
        <v>1.0575826168060303</v>
      </c>
      <c r="CO82">
        <v>6.7265992160000003</v>
      </c>
      <c r="CP82">
        <v>1.5778364764271104</v>
      </c>
      <c r="CQ82">
        <v>4.2978062629699707</v>
      </c>
      <c r="CR82">
        <v>2.3996789455413818</v>
      </c>
      <c r="CS82">
        <v>0.54970407342955829</v>
      </c>
      <c r="CT82">
        <v>3.0703537464141846</v>
      </c>
      <c r="CU82">
        <v>3.0703537464141846</v>
      </c>
      <c r="CV82">
        <v>1.2376268154858836</v>
      </c>
      <c r="CW82">
        <v>2.3095908164978027</v>
      </c>
      <c r="CX82">
        <v>2.2178990840911865</v>
      </c>
      <c r="CY82">
        <v>0.50493919849395752</v>
      </c>
      <c r="CZ82">
        <v>1.6308183670043945</v>
      </c>
      <c r="DA82">
        <v>1.6308183670043945</v>
      </c>
      <c r="DB82">
        <v>1.1872175983071613</v>
      </c>
      <c r="DC82">
        <v>0.85217112302780151</v>
      </c>
      <c r="DD82">
        <v>0.54131615161895752</v>
      </c>
      <c r="DE82">
        <v>0.65234507942329722</v>
      </c>
      <c r="DF82">
        <v>1.5486868619918823</v>
      </c>
      <c r="DG82">
        <v>0.46576160192489624</v>
      </c>
      <c r="DH82">
        <v>0.93546650489445804</v>
      </c>
      <c r="DI82">
        <v>75.121294923663299</v>
      </c>
      <c r="DJ82">
        <v>43.393730864744633</v>
      </c>
      <c r="DK82">
        <v>8.8054338206671537E-2</v>
      </c>
      <c r="DL82">
        <v>118.60308012661461</v>
      </c>
      <c r="DM82">
        <v>1.2223876388515804</v>
      </c>
      <c r="DN82">
        <v>88.638386968410828</v>
      </c>
      <c r="DO82">
        <v>36.730138182092382</v>
      </c>
      <c r="DP82">
        <v>4.8153787878004044</v>
      </c>
      <c r="DQ82">
        <v>0.28122365347613659</v>
      </c>
      <c r="DR82">
        <v>130.46512759177975</v>
      </c>
      <c r="DS82">
        <v>20.891529668821175</v>
      </c>
      <c r="DT82">
        <v>102.49206392451327</v>
      </c>
      <c r="DU82">
        <v>42.806517083988687</v>
      </c>
      <c r="DV82">
        <v>37.493406697059967</v>
      </c>
      <c r="DW82">
        <v>4.6933806666562897E-2</v>
      </c>
      <c r="DX82">
        <v>182.83892151222852</v>
      </c>
      <c r="DY82">
        <v>1.0783679513786486</v>
      </c>
      <c r="DZ82">
        <v>3.7409852800320555</v>
      </c>
      <c r="EA82">
        <f t="shared" si="97"/>
        <v>2.5694336554245565</v>
      </c>
      <c r="EB82">
        <v>1.2288265495225026</v>
      </c>
      <c r="EC82">
        <v>0.98954835400731767</v>
      </c>
      <c r="ED82">
        <v>-0.60578115296838642</v>
      </c>
      <c r="EE82">
        <v>0.43402706442116468</v>
      </c>
      <c r="EF82">
        <v>0.57764886652766623</v>
      </c>
      <c r="EG82">
        <v>0.4143818433336604</v>
      </c>
      <c r="EH82">
        <v>0.41765689405490203</v>
      </c>
      <c r="EI82">
        <v>63.338401366530803</v>
      </c>
      <c r="EJ82">
        <v>67.940290715659174</v>
      </c>
      <c r="EK82">
        <v>56.055933319240495</v>
      </c>
      <c r="EL82">
        <v>36.587355757050908</v>
      </c>
      <c r="EM82">
        <v>28.153222903379621</v>
      </c>
      <c r="EN82">
        <v>23.412147003462678</v>
      </c>
      <c r="EO82">
        <v>39.41247299208564</v>
      </c>
      <c r="EP82">
        <v>34.502455084540266</v>
      </c>
      <c r="EQ82">
        <v>79.319538459509076</v>
      </c>
      <c r="ER82">
        <v>97.228926658160319</v>
      </c>
      <c r="ES82">
        <v>5.4046103828831722</v>
      </c>
      <c r="ET82">
        <v>176.54846511766939</v>
      </c>
      <c r="EU82">
        <v>0.87541969496480598</v>
      </c>
      <c r="EV82">
        <v>22.323883113805188</v>
      </c>
      <c r="EW82">
        <v>19.542766945917318</v>
      </c>
      <c r="EX82">
        <f t="shared" si="98"/>
        <v>3.061261608409342</v>
      </c>
      <c r="EY82">
        <v>49.225913976325188</v>
      </c>
      <c r="EZ82">
        <v>2.2276830975521165</v>
      </c>
      <c r="FA82">
        <f t="shared" si="99"/>
        <v>22.097359373250598</v>
      </c>
      <c r="FB82">
        <v>51.453597073877319</v>
      </c>
      <c r="FC82">
        <v>95.670500753613766</v>
      </c>
      <c r="FD82">
        <v>4.3294992463862121</v>
      </c>
      <c r="FE82">
        <f t="shared" si="100"/>
        <v>65.979042548992894</v>
      </c>
      <c r="FF82">
        <f t="shared" si="101"/>
        <v>63.079590932427635</v>
      </c>
      <c r="FG82">
        <f t="shared" si="102"/>
        <v>8.3040619994484217</v>
      </c>
      <c r="FH82">
        <f t="shared" si="103"/>
        <v>13.853676956102447</v>
      </c>
      <c r="FI82">
        <f t="shared" si="104"/>
        <v>-6.0763789018963053</v>
      </c>
      <c r="FJ82">
        <f t="shared" si="105"/>
        <v>-6.0763789018963053</v>
      </c>
      <c r="FK82">
        <f t="shared" si="106"/>
        <v>-13.853676956102447</v>
      </c>
      <c r="FL82">
        <f t="shared" si="107"/>
        <v>-15.629432608063654</v>
      </c>
      <c r="FM82">
        <f t="shared" si="108"/>
        <v>-16.543305314486449</v>
      </c>
      <c r="FN82">
        <f t="shared" si="109"/>
        <v>-272.76675522534231</v>
      </c>
      <c r="FO82">
        <v>46.083337525889647</v>
      </c>
      <c r="FP82">
        <v>26.102372226898229</v>
      </c>
      <c r="FQ82">
        <v>0.97884887477813398</v>
      </c>
      <c r="FR82">
        <v>0.87013280961085149</v>
      </c>
      <c r="FS82">
        <v>0.96037443107297682</v>
      </c>
      <c r="FT82">
        <v>1.6119306228806189</v>
      </c>
      <c r="FU82">
        <v>1.4223424307369654</v>
      </c>
      <c r="FV82">
        <v>1.236202839116348</v>
      </c>
      <c r="FW82">
        <v>33.26566218996026</v>
      </c>
      <c r="FX82">
        <v>55.072088331868152</v>
      </c>
      <c r="FY82">
        <v>7.4195677207021857</v>
      </c>
      <c r="FZ82">
        <v>35.56050592502335</v>
      </c>
      <c r="GA82">
        <v>38.97327192592865</v>
      </c>
      <c r="GB82">
        <f t="shared" si="110"/>
        <v>204.37214573493983</v>
      </c>
      <c r="GC82">
        <f t="shared" si="111"/>
        <v>121.4480556097561</v>
      </c>
      <c r="GD82">
        <f t="shared" si="112"/>
        <v>117.02758035587188</v>
      </c>
      <c r="GE82">
        <f t="shared" si="113"/>
        <v>1.0771622443886333</v>
      </c>
      <c r="GF82">
        <f t="shared" si="114"/>
        <v>1.9758891432993941</v>
      </c>
      <c r="GG82">
        <f t="shared" si="115"/>
        <v>1.8951934897284262</v>
      </c>
      <c r="GH82">
        <f t="shared" si="116"/>
        <v>32.960301884320963</v>
      </c>
      <c r="GI82">
        <f t="shared" si="117"/>
        <v>66.823101640453245</v>
      </c>
      <c r="GJ82">
        <f t="shared" si="118"/>
        <v>40.093860984271942</v>
      </c>
      <c r="GK82">
        <f t="shared" si="119"/>
        <v>55.5356608574888</v>
      </c>
      <c r="GL82">
        <f t="shared" si="120"/>
        <v>6.0650005902733399</v>
      </c>
      <c r="GM82">
        <f t="shared" si="133"/>
        <v>93.934999409726657</v>
      </c>
      <c r="GN82">
        <f t="shared" si="121"/>
        <v>61.54582951796791</v>
      </c>
      <c r="GO82">
        <f t="shared" si="122"/>
        <v>42.10526315789474</v>
      </c>
      <c r="GP82">
        <f t="shared" si="123"/>
        <v>47.396735837587201</v>
      </c>
      <c r="GQ82">
        <f t="shared" si="124"/>
        <v>0.87037309554378461</v>
      </c>
      <c r="GR82">
        <v>19.037579741325231</v>
      </c>
      <c r="GS82">
        <f t="shared" si="125"/>
        <v>105.41556304317797</v>
      </c>
      <c r="GT82" s="23">
        <f t="shared" si="126"/>
        <v>188.72772482387072</v>
      </c>
      <c r="GU82">
        <v>41.5</v>
      </c>
      <c r="GV82">
        <v>49.9</v>
      </c>
      <c r="GW82">
        <v>1.592E-2</v>
      </c>
      <c r="GX82">
        <v>91.41592</v>
      </c>
      <c r="GY82">
        <v>0.35138999999999998</v>
      </c>
      <c r="GZ82">
        <v>49.2</v>
      </c>
      <c r="HA82">
        <v>89</v>
      </c>
      <c r="HB82">
        <v>2.089</v>
      </c>
      <c r="HC82">
        <v>0.122</v>
      </c>
      <c r="HD82">
        <v>140.411</v>
      </c>
      <c r="HE82">
        <v>11.35</v>
      </c>
      <c r="HF82">
        <v>56.2</v>
      </c>
      <c r="HG82">
        <v>103.1</v>
      </c>
      <c r="HH82">
        <v>27.96</v>
      </c>
      <c r="HI82">
        <v>3.4999999999999996E-2</v>
      </c>
      <c r="HJ82">
        <v>187.29499999999999</v>
      </c>
      <c r="HK82">
        <v>55.8</v>
      </c>
      <c r="HL82">
        <v>76.900000000000006</v>
      </c>
      <c r="HM82">
        <v>146.69999999999999</v>
      </c>
      <c r="HN82">
        <v>75.745912806539508</v>
      </c>
      <c r="HO82">
        <v>14</v>
      </c>
      <c r="HP82">
        <v>227.7</v>
      </c>
      <c r="HQ82">
        <v>-6.5999999999999943</v>
      </c>
      <c r="HR82">
        <v>12.099999999999994</v>
      </c>
      <c r="HS82">
        <v>5.5</v>
      </c>
      <c r="HT82">
        <v>87.288999999999987</v>
      </c>
      <c r="HU82">
        <v>38.335090030742201</v>
      </c>
      <c r="HV82">
        <v>0.91358913064002989</v>
      </c>
      <c r="HW82">
        <v>0.52773372578620914</v>
      </c>
      <c r="HX82">
        <v>1.0708745951872002E-3</v>
      </c>
      <c r="HY82">
        <v>1.4423937310214261</v>
      </c>
      <c r="HZ82">
        <v>1.5102061427450179E-2</v>
      </c>
      <c r="IA82">
        <v>1.1806420412063598</v>
      </c>
      <c r="IB82">
        <v>0.48923662535230683</v>
      </c>
      <c r="IC82">
        <v>6.4139689762592308E-2</v>
      </c>
      <c r="ID82">
        <v>3.7458315706253051E-3</v>
      </c>
      <c r="IE82">
        <v>1.7377641878918841</v>
      </c>
      <c r="IF82">
        <v>0.26213855767250061</v>
      </c>
      <c r="IG82">
        <v>1.2464592852592469</v>
      </c>
      <c r="IH82">
        <v>0.52059231364727021</v>
      </c>
      <c r="II82">
        <v>0.45597681541442869</v>
      </c>
      <c r="IJ82">
        <v>5.7078642845153802E-4</v>
      </c>
      <c r="IK82">
        <v>2.2235992007493977</v>
      </c>
      <c r="IL82">
        <v>0.4755114866495132</v>
      </c>
      <c r="IM82">
        <v>0.41627212059497837</v>
      </c>
      <c r="IN82">
        <v>0.95699023151397689</v>
      </c>
      <c r="IO82">
        <v>1.173067000130704</v>
      </c>
      <c r="IP82">
        <v>6.520662426948548E-2</v>
      </c>
      <c r="IQ82">
        <v>2.1300572316446811</v>
      </c>
      <c r="IR82">
        <v>0.7051305545568467</v>
      </c>
      <c r="IS82">
        <v>7.2964504757328463E-2</v>
      </c>
      <c r="IT82">
        <v>0.77809505931417511</v>
      </c>
      <c r="IU82">
        <v>90.622674712567843</v>
      </c>
      <c r="IV82">
        <v>8.0514622845500178E-2</v>
      </c>
      <c r="IW82">
        <v>0.39229304375279694</v>
      </c>
      <c r="IX82">
        <v>18.417018938495644</v>
      </c>
      <c r="IY82">
        <f t="shared" si="127"/>
        <v>0.68766350062325499</v>
      </c>
      <c r="IZ82">
        <f t="shared" si="128"/>
        <v>32.283803947008941</v>
      </c>
      <c r="JA82">
        <f t="shared" si="129"/>
        <v>-9.3541969104716571E-2</v>
      </c>
      <c r="JB82">
        <f t="shared" si="130"/>
        <v>-4.391523744762952</v>
      </c>
      <c r="JC82">
        <f t="shared" si="131"/>
        <v>0.78120546972797156</v>
      </c>
      <c r="JD82">
        <f t="shared" si="132"/>
        <v>58.620991004489518</v>
      </c>
      <c r="JE82">
        <f t="shared" si="135"/>
        <v>106.89853616007585</v>
      </c>
    </row>
    <row r="83" spans="1:265" x14ac:dyDescent="0.2">
      <c r="A83" s="6">
        <v>2016</v>
      </c>
      <c r="B83">
        <v>312</v>
      </c>
      <c r="C83">
        <v>3</v>
      </c>
      <c r="D83" t="s">
        <v>113</v>
      </c>
      <c r="E83">
        <v>1946</v>
      </c>
      <c r="F83" t="s">
        <v>120</v>
      </c>
      <c r="G83">
        <v>2</v>
      </c>
      <c r="H83">
        <v>31.5</v>
      </c>
      <c r="I83">
        <v>282.60000000000002</v>
      </c>
      <c r="J83">
        <v>8</v>
      </c>
      <c r="K83">
        <v>1</v>
      </c>
      <c r="L83">
        <v>11.7</v>
      </c>
      <c r="M83">
        <v>11</v>
      </c>
      <c r="N83" s="2">
        <v>7.4</v>
      </c>
      <c r="O83">
        <f t="shared" si="136"/>
        <v>0.69999999999999929</v>
      </c>
      <c r="P83" s="2">
        <f t="shared" si="136"/>
        <v>3.5999999999999996</v>
      </c>
      <c r="Q83" s="2">
        <f t="shared" si="134"/>
        <v>4.2999999999999989</v>
      </c>
      <c r="R83" s="2"/>
      <c r="S83">
        <v>6.6379999999999999</v>
      </c>
      <c r="T83">
        <v>6.8140000000000001</v>
      </c>
      <c r="U83">
        <v>3.7960000000000003</v>
      </c>
      <c r="V83">
        <v>4.9380000000000006</v>
      </c>
      <c r="W83">
        <v>3.4420000000000002</v>
      </c>
      <c r="X83">
        <v>5.5339999999999998</v>
      </c>
      <c r="Y83">
        <v>16.8</v>
      </c>
      <c r="Z83">
        <v>48</v>
      </c>
      <c r="AA83">
        <v>805.2</v>
      </c>
      <c r="AB83">
        <v>2</v>
      </c>
      <c r="AC83">
        <v>63</v>
      </c>
      <c r="AD83">
        <v>47.8</v>
      </c>
      <c r="AE83">
        <v>51.3</v>
      </c>
      <c r="AF83">
        <v>47.2</v>
      </c>
      <c r="AG83">
        <v>31</v>
      </c>
      <c r="AH83">
        <v>118.0830022132631</v>
      </c>
      <c r="AI83">
        <v>7418.2103650416148</v>
      </c>
      <c r="AJ83">
        <v>204.00246227407106</v>
      </c>
      <c r="AK83">
        <v>10</v>
      </c>
      <c r="AL83">
        <v>386.7</v>
      </c>
      <c r="AM83">
        <v>429.66666666666669</v>
      </c>
      <c r="AN83">
        <v>7552.0392661746937</v>
      </c>
      <c r="AO83">
        <f>AN83/AN$92</f>
        <v>0.84254566865432523</v>
      </c>
      <c r="AP83">
        <v>2765.4690936912239</v>
      </c>
      <c r="AQ83">
        <v>3434.9198253052373</v>
      </c>
      <c r="AR83">
        <v>0.5323727246644776</v>
      </c>
      <c r="AS83">
        <v>6200.9212917211253</v>
      </c>
      <c r="AT83">
        <v>23.122636500207214</v>
      </c>
      <c r="AU83">
        <v>3747.0645116728833</v>
      </c>
      <c r="AV83">
        <v>6837.961044343142</v>
      </c>
      <c r="AW83">
        <v>64.667081088548144</v>
      </c>
      <c r="AX83">
        <v>7.1660450338444539</v>
      </c>
      <c r="AY83">
        <v>10656.858682138418</v>
      </c>
      <c r="AZ83">
        <v>593.85454392571637</v>
      </c>
      <c r="BA83">
        <v>5261.2152921674269</v>
      </c>
      <c r="BB83">
        <v>8571.7338375466225</v>
      </c>
      <c r="BC83">
        <v>2966.5160070451725</v>
      </c>
      <c r="BD83">
        <v>4.1280304600082891</v>
      </c>
      <c r="BE83">
        <v>16803.593167219231</v>
      </c>
      <c r="BF83">
        <v>405.08521731066298</v>
      </c>
      <c r="BG83">
        <v>439.05246322005809</v>
      </c>
      <c r="BH83">
        <f t="shared" si="93"/>
        <v>424.10687501992419</v>
      </c>
      <c r="BI83">
        <v>89.235947089241776</v>
      </c>
      <c r="BJ83">
        <v>108.15362717818168</v>
      </c>
      <c r="BK83">
        <v>309.36738354890042</v>
      </c>
      <c r="BL83">
        <v>123.8409138002486</v>
      </c>
      <c r="BM83">
        <v>1.2420749279538903</v>
      </c>
      <c r="BN83">
        <v>1.8248847926267282</v>
      </c>
      <c r="BO83">
        <v>1.629230769230769</v>
      </c>
      <c r="BP83">
        <v>44.59771320405909</v>
      </c>
      <c r="BQ83">
        <v>35.161060340916457</v>
      </c>
      <c r="BR83">
        <v>31.310061126873183</v>
      </c>
      <c r="BS83">
        <v>55.39370141483996</v>
      </c>
      <c r="BT83">
        <v>64.164884308769203</v>
      </c>
      <c r="BU83">
        <v>51.011314974398005</v>
      </c>
      <c r="BV83">
        <v>4044.7575631993373</v>
      </c>
      <c r="BW83">
        <v>5196.8503937007881</v>
      </c>
      <c r="BX83">
        <v>10551.181102362205</v>
      </c>
      <c r="BY83">
        <v>6538.562135216187</v>
      </c>
      <c r="BZ83">
        <v>1309.5731454620804</v>
      </c>
      <c r="CA83">
        <v>17596.353087443018</v>
      </c>
      <c r="CB83">
        <v>1.2848360655737705</v>
      </c>
      <c r="CC83">
        <v>22.986340084785681</v>
      </c>
      <c r="CD83">
        <v>29.533678756476689</v>
      </c>
      <c r="CE83">
        <v>-297.69305152645393</v>
      </c>
      <c r="CF83">
        <v>1641.1106506423539</v>
      </c>
      <c r="CG83">
        <v>33.844453653820892</v>
      </c>
      <c r="CH83">
        <f t="shared" si="94"/>
        <v>1216.4577289680897</v>
      </c>
      <c r="CI83">
        <f t="shared" si="95"/>
        <v>3374.8834438458343</v>
      </c>
      <c r="CJ83">
        <f t="shared" si="96"/>
        <v>4591.3411728139235</v>
      </c>
      <c r="CK83">
        <v>6939.4944053046001</v>
      </c>
      <c r="CL83">
        <v>39.437117286858218</v>
      </c>
      <c r="CM83">
        <v>2.4211845397949219</v>
      </c>
      <c r="CN83">
        <v>0.84953874349594116</v>
      </c>
      <c r="CO83">
        <v>7.6065998080000004</v>
      </c>
      <c r="CP83">
        <v>1.551036947756623</v>
      </c>
      <c r="CQ83">
        <v>4.2579193115234375</v>
      </c>
      <c r="CR83">
        <v>2.3199460506439209</v>
      </c>
      <c r="CS83">
        <v>0.56670146442403757</v>
      </c>
      <c r="CT83">
        <v>3.3777310848236084</v>
      </c>
      <c r="CU83">
        <v>3.3777310848236084</v>
      </c>
      <c r="CV83">
        <v>1.2021087468638858</v>
      </c>
      <c r="CW83">
        <v>2.4058594703674316</v>
      </c>
      <c r="CX83">
        <v>1.6809130907058716</v>
      </c>
      <c r="CY83">
        <v>0.48912537097930908</v>
      </c>
      <c r="CZ83">
        <v>1.6725788116455078</v>
      </c>
      <c r="DA83">
        <v>1.6725788116455078</v>
      </c>
      <c r="DB83">
        <v>1.0714931173202067</v>
      </c>
      <c r="DC83">
        <v>0.97929924726486206</v>
      </c>
      <c r="DD83">
        <v>0.47927877306938171</v>
      </c>
      <c r="DE83">
        <v>0.67319739780272458</v>
      </c>
      <c r="DF83">
        <v>1.3994253873825073</v>
      </c>
      <c r="DG83">
        <v>0.49730673432350159</v>
      </c>
      <c r="DH83">
        <v>0.92367193532014069</v>
      </c>
      <c r="DI83">
        <v>66.957110149258654</v>
      </c>
      <c r="DJ83">
        <v>29.180974723991092</v>
      </c>
      <c r="DK83">
        <v>4.049546265217252E-2</v>
      </c>
      <c r="DL83">
        <v>96.178580335901913</v>
      </c>
      <c r="DM83">
        <v>0.98454320487569003</v>
      </c>
      <c r="DN83">
        <v>86.929875153634967</v>
      </c>
      <c r="DO83">
        <v>38.750825375037799</v>
      </c>
      <c r="DP83">
        <v>2.1842800995759797</v>
      </c>
      <c r="DQ83">
        <v>0.24204973066062258</v>
      </c>
      <c r="DR83">
        <v>128.10703035890936</v>
      </c>
      <c r="DS83">
        <v>14.287305785244167</v>
      </c>
      <c r="DT83">
        <v>88.436456576261449</v>
      </c>
      <c r="DU83">
        <v>41.926524932258879</v>
      </c>
      <c r="DV83">
        <v>49.617318177909908</v>
      </c>
      <c r="DW83">
        <v>6.904456281237123E-2</v>
      </c>
      <c r="DX83">
        <v>180.04934424924261</v>
      </c>
      <c r="DY83">
        <v>2.9025863657279491</v>
      </c>
      <c r="DZ83">
        <v>3.7101652778809466</v>
      </c>
      <c r="EA83">
        <f t="shared" si="97"/>
        <v>3.3548305565336278</v>
      </c>
      <c r="EB83">
        <v>1.8157059094887558</v>
      </c>
      <c r="EC83">
        <v>0.10761295875903443</v>
      </c>
      <c r="ED83">
        <v>0.86998642282242789</v>
      </c>
      <c r="EE83">
        <v>0.22683568265864856</v>
      </c>
      <c r="EF83">
        <v>0.4358159224456043</v>
      </c>
      <c r="EG83">
        <v>0.44577109200435144</v>
      </c>
      <c r="EH83">
        <v>0.47408644076670303</v>
      </c>
      <c r="EI83">
        <v>69.617486466749853</v>
      </c>
      <c r="EJ83">
        <v>67.857224470888937</v>
      </c>
      <c r="EK83">
        <v>49.117899842966779</v>
      </c>
      <c r="EL83">
        <v>30.340409082850961</v>
      </c>
      <c r="EM83">
        <v>30.248789052772562</v>
      </c>
      <c r="EN83">
        <v>23.286130314487522</v>
      </c>
      <c r="EO83">
        <v>39.610280370099687</v>
      </c>
      <c r="EP83">
        <v>24.907400805180469</v>
      </c>
      <c r="EQ83">
        <v>71.030276618555192</v>
      </c>
      <c r="ER83">
        <v>91.50229848999507</v>
      </c>
      <c r="ES83">
        <v>6.5125954432750319</v>
      </c>
      <c r="ET83">
        <v>162.53257510855025</v>
      </c>
      <c r="EU83">
        <v>0.62881152499950821</v>
      </c>
      <c r="EV83">
        <v>24.370671752198145</v>
      </c>
      <c r="EW83">
        <v>15.324559269762153</v>
      </c>
      <c r="EX83">
        <f t="shared" si="98"/>
        <v>4.0069478004181498</v>
      </c>
      <c r="EY83">
        <v>47.31959478353528</v>
      </c>
      <c r="EZ83">
        <v>13.84342456985733</v>
      </c>
      <c r="FA83">
        <f t="shared" si="99"/>
        <v>3.4182000663743968</v>
      </c>
      <c r="FB83">
        <v>61.163019353392599</v>
      </c>
      <c r="FC83">
        <v>77.366348626656787</v>
      </c>
      <c r="FD83">
        <v>22.633651373343231</v>
      </c>
      <c r="FE83">
        <f t="shared" si="100"/>
        <v>59.332704889965143</v>
      </c>
      <c r="FF83">
        <f t="shared" si="101"/>
        <v>48.826176206161762</v>
      </c>
      <c r="FG83">
        <f t="shared" si="102"/>
        <v>17.01912412707841</v>
      </c>
      <c r="FH83">
        <f t="shared" si="103"/>
        <v>1.506581422626482</v>
      </c>
      <c r="FI83">
        <f t="shared" si="104"/>
        <v>-3.1756995572210798</v>
      </c>
      <c r="FJ83">
        <f t="shared" si="105"/>
        <v>-3.1756995572210798</v>
      </c>
      <c r="FK83">
        <f t="shared" si="106"/>
        <v>-1.506581422626482</v>
      </c>
      <c r="FL83">
        <f t="shared" si="107"/>
        <v>-1.7330997197037668</v>
      </c>
      <c r="FM83">
        <f t="shared" si="108"/>
        <v>-8.1951791387307509</v>
      </c>
      <c r="FN83">
        <f t="shared" si="109"/>
        <v>-22.940129743155083</v>
      </c>
      <c r="FO83">
        <v>34.425544749640892</v>
      </c>
      <c r="FP83">
        <v>21.180704684368155</v>
      </c>
      <c r="FQ83">
        <v>0.89609081821274428</v>
      </c>
      <c r="FR83">
        <v>0.84856994691269627</v>
      </c>
      <c r="FS83">
        <v>0.89517772555915964</v>
      </c>
      <c r="FT83">
        <v>1.7308925794487782</v>
      </c>
      <c r="FU83">
        <v>1.4166289428908596</v>
      </c>
      <c r="FV83">
        <v>1.1969613259209664</v>
      </c>
      <c r="FW83">
        <v>37.158620895611541</v>
      </c>
      <c r="FX83">
        <v>56.297821177621564</v>
      </c>
      <c r="FY83">
        <v>4.8878434056394964</v>
      </c>
      <c r="FZ83">
        <v>40.229241005068019</v>
      </c>
      <c r="GA83">
        <v>27.629846622727921</v>
      </c>
      <c r="GB83">
        <f t="shared" si="110"/>
        <v>240.0316103746398</v>
      </c>
      <c r="GC83">
        <f t="shared" si="111"/>
        <v>101.30596866359447</v>
      </c>
      <c r="GD83">
        <f t="shared" si="112"/>
        <v>93.856641969230765</v>
      </c>
      <c r="GE83">
        <f t="shared" si="113"/>
        <v>1.0086940365962436</v>
      </c>
      <c r="GF83">
        <f t="shared" si="114"/>
        <v>2.2900388607385396</v>
      </c>
      <c r="GG83">
        <f t="shared" si="115"/>
        <v>1.7909367471903894</v>
      </c>
      <c r="GH83">
        <f t="shared" si="116"/>
        <v>34.32745120988497</v>
      </c>
      <c r="GI83">
        <f t="shared" si="117"/>
        <v>53.361483689352539</v>
      </c>
      <c r="GJ83">
        <f t="shared" si="118"/>
        <v>48.025335320417284</v>
      </c>
      <c r="GK83">
        <f t="shared" si="119"/>
        <v>54.434214589524366</v>
      </c>
      <c r="GL83">
        <f t="shared" si="120"/>
        <v>35.724205706273494</v>
      </c>
      <c r="GM83">
        <f t="shared" si="133"/>
        <v>64.275794293726506</v>
      </c>
      <c r="GN83">
        <f t="shared" si="121"/>
        <v>55.210461947960866</v>
      </c>
      <c r="GO83">
        <f t="shared" si="122"/>
        <v>36.752136752136742</v>
      </c>
      <c r="GP83">
        <f t="shared" si="123"/>
        <v>37.622601090621792</v>
      </c>
      <c r="GQ83">
        <f t="shared" si="124"/>
        <v>1.0882693788760547</v>
      </c>
      <c r="GR83">
        <v>17.690447118221879</v>
      </c>
      <c r="GS83">
        <f t="shared" si="125"/>
        <v>106.56858682138419</v>
      </c>
      <c r="GT83" s="23">
        <f t="shared" si="126"/>
        <v>175.96353087443018</v>
      </c>
      <c r="GU83">
        <v>34.700000000000003</v>
      </c>
      <c r="GV83">
        <v>43.1</v>
      </c>
      <c r="GW83">
        <v>6.6800000000000002E-3</v>
      </c>
      <c r="GX83">
        <v>77.80668</v>
      </c>
      <c r="GY83">
        <v>0.28566999999999998</v>
      </c>
      <c r="GZ83">
        <v>43.4</v>
      </c>
      <c r="HA83">
        <v>79.2</v>
      </c>
      <c r="HB83">
        <v>0.749</v>
      </c>
      <c r="HC83">
        <v>8.299999999999999E-2</v>
      </c>
      <c r="HD83">
        <v>123.43199999999999</v>
      </c>
      <c r="HE83">
        <v>7.9099999999999993</v>
      </c>
      <c r="HF83">
        <v>65</v>
      </c>
      <c r="HG83">
        <v>105.9</v>
      </c>
      <c r="HH83">
        <v>36.65</v>
      </c>
      <c r="HI83">
        <v>5.1000000000000004E-2</v>
      </c>
      <c r="HJ83">
        <v>207.60100000000003</v>
      </c>
      <c r="HK83">
        <v>48.8</v>
      </c>
      <c r="HL83">
        <v>62.7</v>
      </c>
      <c r="HM83">
        <v>127.3</v>
      </c>
      <c r="HN83">
        <v>78.88775216138329</v>
      </c>
      <c r="HO83">
        <v>15.8</v>
      </c>
      <c r="HP83">
        <v>212.3</v>
      </c>
      <c r="HQ83">
        <v>-5.3999999999999986</v>
      </c>
      <c r="HR83">
        <v>16.5</v>
      </c>
      <c r="HS83">
        <v>11.099999999999994</v>
      </c>
      <c r="HT83">
        <v>88.868000000000023</v>
      </c>
      <c r="HU83">
        <v>41.8596325953839</v>
      </c>
      <c r="HV83">
        <v>0.84015103530883795</v>
      </c>
      <c r="HW83">
        <v>0.3661511984467507</v>
      </c>
      <c r="HX83">
        <v>5.0812086717440003E-4</v>
      </c>
      <c r="HY83">
        <v>1.2068103546227629</v>
      </c>
      <c r="HZ83">
        <v>1.2163598097229002E-2</v>
      </c>
      <c r="IA83">
        <v>1.0068565859794616</v>
      </c>
      <c r="IB83">
        <v>0.44882755982383782</v>
      </c>
      <c r="IC83">
        <v>2.5299205825328828E-2</v>
      </c>
      <c r="ID83">
        <v>2.8035168004035948E-3</v>
      </c>
      <c r="IE83">
        <v>1.4837868684290314</v>
      </c>
      <c r="IF83">
        <v>0.19030348410606382</v>
      </c>
      <c r="IG83">
        <v>1.0925935089588166</v>
      </c>
      <c r="IH83">
        <v>0.51798376786708833</v>
      </c>
      <c r="II83">
        <v>0.61300013446807855</v>
      </c>
      <c r="IJ83">
        <v>8.5301519393920892E-4</v>
      </c>
      <c r="IK83">
        <v>2.2244304264879227</v>
      </c>
      <c r="IL83">
        <v>0.47789803266525266</v>
      </c>
      <c r="IM83">
        <v>0.30050779071450234</v>
      </c>
      <c r="IN83">
        <v>0.85698028740286836</v>
      </c>
      <c r="IO83">
        <v>1.1039752312817903</v>
      </c>
      <c r="IP83">
        <v>7.8574464023113258E-2</v>
      </c>
      <c r="IQ83">
        <v>1.9609555186846588</v>
      </c>
      <c r="IR83">
        <v>0.52895855331420893</v>
      </c>
      <c r="IS83">
        <v>0.14831976910933548</v>
      </c>
      <c r="IT83">
        <v>0.67727832242354435</v>
      </c>
      <c r="IU83">
        <v>78.100617693093412</v>
      </c>
      <c r="IV83">
        <v>0.18990857369678868</v>
      </c>
      <c r="IW83">
        <v>0.47716865025562738</v>
      </c>
      <c r="IX83">
        <v>24.333476496993448</v>
      </c>
      <c r="IY83">
        <f t="shared" si="127"/>
        <v>0.75414516406189591</v>
      </c>
      <c r="IZ83">
        <f t="shared" si="128"/>
        <v>38.458045421027727</v>
      </c>
      <c r="JA83">
        <f t="shared" si="129"/>
        <v>-0.26347490780326388</v>
      </c>
      <c r="JB83">
        <f t="shared" si="130"/>
        <v>-13.436047135836807</v>
      </c>
      <c r="JC83">
        <f t="shared" si="131"/>
        <v>1.0176200718651598</v>
      </c>
      <c r="JD83">
        <f t="shared" si="132"/>
        <v>68.311782972366331</v>
      </c>
      <c r="JE83">
        <f t="shared" si="135"/>
        <v>108.26354701936509</v>
      </c>
    </row>
    <row r="84" spans="1:265" x14ac:dyDescent="0.2">
      <c r="A84" s="6">
        <v>2016</v>
      </c>
      <c r="B84">
        <v>313</v>
      </c>
      <c r="C84">
        <v>3</v>
      </c>
      <c r="D84">
        <v>3382</v>
      </c>
      <c r="E84">
        <v>1976</v>
      </c>
      <c r="F84" t="s">
        <v>120</v>
      </c>
      <c r="G84">
        <v>2</v>
      </c>
      <c r="H84">
        <v>33</v>
      </c>
      <c r="I84">
        <v>268</v>
      </c>
      <c r="J84">
        <v>1</v>
      </c>
      <c r="K84">
        <v>1</v>
      </c>
      <c r="L84">
        <v>12.9</v>
      </c>
      <c r="M84">
        <v>11.7</v>
      </c>
      <c r="N84" s="2">
        <v>9.4</v>
      </c>
      <c r="O84">
        <f t="shared" si="136"/>
        <v>1.2000000000000011</v>
      </c>
      <c r="P84" s="2">
        <f t="shared" si="136"/>
        <v>2.2999999999999989</v>
      </c>
      <c r="Q84" s="2">
        <f t="shared" si="134"/>
        <v>3.5</v>
      </c>
      <c r="R84" s="2"/>
      <c r="S84">
        <v>5.4924999999999997</v>
      </c>
      <c r="T84">
        <v>4.8019999999999996</v>
      </c>
      <c r="U84">
        <v>3.6100000000000003</v>
      </c>
      <c r="V84">
        <v>4.6899999999999995</v>
      </c>
      <c r="W84">
        <v>4.4779999999999998</v>
      </c>
      <c r="X84">
        <v>6.4139999999999997</v>
      </c>
      <c r="Y84">
        <v>14.8</v>
      </c>
      <c r="Z84">
        <v>42.4</v>
      </c>
      <c r="AA84">
        <v>625.6</v>
      </c>
      <c r="AB84">
        <v>0</v>
      </c>
      <c r="AC84">
        <v>63</v>
      </c>
      <c r="AD84">
        <v>55.4</v>
      </c>
      <c r="AE84">
        <v>56.8</v>
      </c>
      <c r="AF84">
        <v>56.7</v>
      </c>
      <c r="AG84">
        <v>50</v>
      </c>
      <c r="AH84">
        <v>136.12837668837392</v>
      </c>
      <c r="AI84">
        <v>8551.8568803170274</v>
      </c>
      <c r="AJ84">
        <v>219.83814193866843</v>
      </c>
      <c r="AK84">
        <v>10</v>
      </c>
      <c r="AL84">
        <v>510.2</v>
      </c>
      <c r="AM84">
        <v>566.88888888888891</v>
      </c>
      <c r="AN84">
        <v>10652.158621599969</v>
      </c>
      <c r="AO84">
        <f>AN84/AN$86</f>
        <v>0.89274819149914275</v>
      </c>
      <c r="AP84">
        <v>3197.2000621632828</v>
      </c>
      <c r="AQ84">
        <v>4459.891732283465</v>
      </c>
      <c r="AR84">
        <v>0.79484821798590966</v>
      </c>
      <c r="AS84">
        <v>7657.8866426647337</v>
      </c>
      <c r="AT84">
        <v>7.4627817271828869</v>
      </c>
      <c r="AU84">
        <v>3966.1469125569834</v>
      </c>
      <c r="AV84">
        <v>7948.4821798590974</v>
      </c>
      <c r="AW84">
        <v>234.32643493576464</v>
      </c>
      <c r="AX84">
        <v>4.7755646498135098</v>
      </c>
      <c r="AY84">
        <v>12153.731092001657</v>
      </c>
      <c r="AZ84">
        <v>616.77631578947364</v>
      </c>
      <c r="BA84">
        <v>4431.1262711594245</v>
      </c>
      <c r="BB84">
        <v>8152.9535528706674</v>
      </c>
      <c r="BC84">
        <v>2086.4547801970098</v>
      </c>
      <c r="BD84">
        <v>5.3396665497784435</v>
      </c>
      <c r="BE84">
        <v>14675.87427077688</v>
      </c>
      <c r="BF84">
        <v>321.13174638120881</v>
      </c>
      <c r="BG84">
        <v>229.28574352502025</v>
      </c>
      <c r="BH84">
        <f t="shared" si="93"/>
        <v>280.71950512448586</v>
      </c>
      <c r="BI84">
        <v>54.924775028121466</v>
      </c>
      <c r="BJ84">
        <v>42.270850782040107</v>
      </c>
      <c r="BK84">
        <v>249.18503196968803</v>
      </c>
      <c r="BL84">
        <v>18.588306637415453</v>
      </c>
      <c r="BM84">
        <v>1.3949367088607594</v>
      </c>
      <c r="BN84">
        <v>2.0040816326530613</v>
      </c>
      <c r="BO84">
        <v>1.8399280575539567</v>
      </c>
      <c r="BP84">
        <v>41.750422947639052</v>
      </c>
      <c r="BQ84">
        <v>32.633163285693364</v>
      </c>
      <c r="BR84">
        <v>30.193269507513023</v>
      </c>
      <c r="BS84">
        <v>58.239197580124348</v>
      </c>
      <c r="BT84">
        <v>65.39952315622628</v>
      </c>
      <c r="BU84">
        <v>55.553443716161546</v>
      </c>
      <c r="BV84">
        <v>4538.9063209204105</v>
      </c>
      <c r="BW84">
        <v>4695.1367921115125</v>
      </c>
      <c r="BX84">
        <v>10549.668133588564</v>
      </c>
      <c r="BY84">
        <v>9222.6481572294106</v>
      </c>
      <c r="BZ84">
        <v>1315.6250205566407</v>
      </c>
      <c r="CA84">
        <v>20449.746413277288</v>
      </c>
      <c r="CB84">
        <v>1.0344202898550727</v>
      </c>
      <c r="CC84">
        <v>22.195416164053071</v>
      </c>
      <c r="CD84">
        <v>22.959388821873745</v>
      </c>
      <c r="CE84">
        <v>-572.75940836342716</v>
      </c>
      <c r="CF84">
        <v>3253.3453877475849</v>
      </c>
      <c r="CG84">
        <v>1364.9609588275162</v>
      </c>
      <c r="CH84">
        <f t="shared" si="94"/>
        <v>-107.780049760986</v>
      </c>
      <c r="CI84">
        <f t="shared" si="95"/>
        <v>3457.8167607591549</v>
      </c>
      <c r="CJ84">
        <f t="shared" si="96"/>
        <v>3350.0367109981689</v>
      </c>
      <c r="CK84">
        <v>8296.0153212756304</v>
      </c>
      <c r="CL84">
        <v>40.56781513872135</v>
      </c>
      <c r="CM84">
        <v>2.2744834423065186</v>
      </c>
      <c r="CN84">
        <v>1.1712560653686523</v>
      </c>
      <c r="CO84">
        <v>6.5876083369999998</v>
      </c>
      <c r="CP84">
        <v>1.6324203500946262</v>
      </c>
      <c r="CQ84">
        <v>5.2445263862609863</v>
      </c>
      <c r="CR84">
        <v>2.4119114875793457</v>
      </c>
      <c r="CS84">
        <v>0.54942452907562256</v>
      </c>
      <c r="CT84">
        <v>2.779059886932373</v>
      </c>
      <c r="CU84">
        <v>2.779059886932373</v>
      </c>
      <c r="CV84">
        <v>1.201076858109756</v>
      </c>
      <c r="CW84">
        <v>2.143430233001709</v>
      </c>
      <c r="CX84">
        <v>2.0890052318572998</v>
      </c>
      <c r="CY84">
        <v>0.42607477307319641</v>
      </c>
      <c r="CZ84">
        <v>1.4908707141876221</v>
      </c>
      <c r="DA84">
        <v>1.4908707141876221</v>
      </c>
      <c r="DB84">
        <v>1.0799362672861159</v>
      </c>
      <c r="DC84">
        <v>1.0100091695785522</v>
      </c>
      <c r="DD84">
        <v>0.60129839181900024</v>
      </c>
      <c r="DE84">
        <v>0.76067353758325074</v>
      </c>
      <c r="DF84">
        <v>1.3411020040512085</v>
      </c>
      <c r="DG84">
        <v>0.46923565864562988</v>
      </c>
      <c r="DH84">
        <v>0.99724294344231901</v>
      </c>
      <c r="DI84">
        <v>72.719786031317582</v>
      </c>
      <c r="DJ84">
        <v>52.236752423245143</v>
      </c>
      <c r="DK84">
        <v>5.2361487474535721E-2</v>
      </c>
      <c r="DL84">
        <v>125.00889994203726</v>
      </c>
      <c r="DM84">
        <v>0.39138755683116988</v>
      </c>
      <c r="DN84">
        <v>95.659952998235426</v>
      </c>
      <c r="DO84">
        <v>43.670910785350621</v>
      </c>
      <c r="DP84">
        <v>6.5120719577785211</v>
      </c>
      <c r="DQ84">
        <v>0.13271580155748972</v>
      </c>
      <c r="DR84">
        <v>145.97565154292204</v>
      </c>
      <c r="DS84">
        <v>13.220170022625672</v>
      </c>
      <c r="DT84">
        <v>92.566459634723657</v>
      </c>
      <c r="DU84">
        <v>34.737678349156802</v>
      </c>
      <c r="DV84">
        <v>31.106343282724939</v>
      </c>
      <c r="DW84">
        <v>7.9607524825919443E-2</v>
      </c>
      <c r="DX84">
        <v>158.4900887914313</v>
      </c>
      <c r="DY84">
        <v>1.4976251143489125</v>
      </c>
      <c r="DZ84">
        <v>1.1376761135008424</v>
      </c>
      <c r="EA84">
        <f t="shared" si="97"/>
        <v>1.3392475539757618</v>
      </c>
      <c r="EB84">
        <v>1.6385833547798458</v>
      </c>
      <c r="EC84">
        <v>-0.28122666941016078</v>
      </c>
      <c r="ED84">
        <v>-0.61184583127818015</v>
      </c>
      <c r="EE84">
        <v>-0.8121120396539836</v>
      </c>
      <c r="EF84">
        <v>0.71832929212345054</v>
      </c>
      <c r="EG84">
        <v>0.45652239434150871</v>
      </c>
      <c r="EH84">
        <v>0.37527284165598523</v>
      </c>
      <c r="EI84">
        <v>58.171687027912</v>
      </c>
      <c r="EJ84">
        <v>65.531444447848884</v>
      </c>
      <c r="EK84">
        <v>58.405203972431764</v>
      </c>
      <c r="EL84">
        <v>41.786426764386938</v>
      </c>
      <c r="EM84">
        <v>29.916571923989544</v>
      </c>
      <c r="EN84">
        <v>21.917886862231907</v>
      </c>
      <c r="EO84">
        <v>45.84337003987666</v>
      </c>
      <c r="EP84">
        <v>28.231782024668721</v>
      </c>
      <c r="EQ84">
        <v>80.248533795061036</v>
      </c>
      <c r="ER84">
        <v>123.68511926319547</v>
      </c>
      <c r="ES84">
        <v>6.173381730515656</v>
      </c>
      <c r="ET84">
        <v>203.93365305825648</v>
      </c>
      <c r="EU84">
        <v>0.61583129687262139</v>
      </c>
      <c r="EV84">
        <v>22.479551242472407</v>
      </c>
      <c r="EW84">
        <v>13.843611194766329</v>
      </c>
      <c r="EX84">
        <f t="shared" si="98"/>
        <v>3.0271520359379545</v>
      </c>
      <c r="EY84">
        <v>49.816582958358765</v>
      </c>
      <c r="EZ84">
        <v>15.4391287606819</v>
      </c>
      <c r="FA84">
        <f t="shared" si="99"/>
        <v>3.2266446980625165</v>
      </c>
      <c r="FB84">
        <v>65.255711719040661</v>
      </c>
      <c r="FC84">
        <v>76.340571033605045</v>
      </c>
      <c r="FD84">
        <v>23.659428966394966</v>
      </c>
      <c r="FE84">
        <f t="shared" si="100"/>
        <v>47.055604188819416</v>
      </c>
      <c r="FF84">
        <f t="shared" si="101"/>
        <v>46.723089594846996</v>
      </c>
      <c r="FG84">
        <f t="shared" si="102"/>
        <v>6.5058963244880808</v>
      </c>
      <c r="FH84">
        <f t="shared" si="103"/>
        <v>-3.0934933635117687</v>
      </c>
      <c r="FI84">
        <f t="shared" si="104"/>
        <v>8.9332324361938191</v>
      </c>
      <c r="FJ84">
        <f t="shared" si="105"/>
        <v>8.9332324361938191</v>
      </c>
      <c r="FK84">
        <f t="shared" si="106"/>
        <v>3.0934933635117687</v>
      </c>
      <c r="FL84">
        <f t="shared" si="107"/>
        <v>3.2338437000578835</v>
      </c>
      <c r="FM84">
        <f t="shared" si="108"/>
        <v>20.455796033433003</v>
      </c>
      <c r="FN84">
        <f t="shared" si="109"/>
        <v>57.860987978438658</v>
      </c>
      <c r="FO84">
        <v>57.958001515334445</v>
      </c>
      <c r="FP84">
        <v>28.420028105306354</v>
      </c>
      <c r="FQ84">
        <v>1.0197022754650067</v>
      </c>
      <c r="FR84">
        <v>0.89009106758108492</v>
      </c>
      <c r="FS84">
        <v>0.85814896438581079</v>
      </c>
      <c r="FT84">
        <v>1.6008793834947623</v>
      </c>
      <c r="FU84">
        <v>1.3493864862320293</v>
      </c>
      <c r="FV84">
        <v>1.258448488671243</v>
      </c>
      <c r="FW84">
        <v>45.099083239689833</v>
      </c>
      <c r="FX84">
        <v>60.649685526823326</v>
      </c>
      <c r="FY84">
        <v>12.255351537754198</v>
      </c>
      <c r="FZ84">
        <v>45.223767725059254</v>
      </c>
      <c r="GA84">
        <v>42.650720339988787</v>
      </c>
      <c r="GB84">
        <f t="shared" si="110"/>
        <v>171.79093873417719</v>
      </c>
      <c r="GC84">
        <f t="shared" si="111"/>
        <v>91.020329795918357</v>
      </c>
      <c r="GD84">
        <f t="shared" si="112"/>
        <v>105.84216546762589</v>
      </c>
      <c r="GE84">
        <f t="shared" si="113"/>
        <v>1.3239833596962693</v>
      </c>
      <c r="GF84">
        <f t="shared" si="114"/>
        <v>2.6498601938569371</v>
      </c>
      <c r="GG84">
        <f t="shared" si="115"/>
        <v>1.9736984996742786</v>
      </c>
      <c r="GH84">
        <f t="shared" si="116"/>
        <v>48.418902825454403</v>
      </c>
      <c r="GI84">
        <f t="shared" si="117"/>
        <v>90.615231599886343</v>
      </c>
      <c r="GJ84">
        <f t="shared" si="118"/>
        <v>81.553708439897704</v>
      </c>
      <c r="GK84">
        <f t="shared" si="119"/>
        <v>52.076737858399014</v>
      </c>
      <c r="GL84">
        <f t="shared" si="120"/>
        <v>35.353347303809713</v>
      </c>
      <c r="GM84">
        <f t="shared" si="133"/>
        <v>64.646652696190287</v>
      </c>
      <c r="GN84">
        <f t="shared" si="121"/>
        <v>50.475182673314819</v>
      </c>
      <c r="GO84">
        <f t="shared" si="122"/>
        <v>27.131782945736433</v>
      </c>
      <c r="GP84">
        <f t="shared" si="123"/>
        <v>46.859316513252367</v>
      </c>
      <c r="GQ84">
        <f t="shared" si="124"/>
        <v>1.284009034347112</v>
      </c>
      <c r="GR84">
        <v>28.734219352126004</v>
      </c>
      <c r="GS84">
        <f t="shared" si="125"/>
        <v>121.53731092001657</v>
      </c>
      <c r="GT84" s="23">
        <f t="shared" si="126"/>
        <v>204.49746413277288</v>
      </c>
      <c r="GU84">
        <v>39.5</v>
      </c>
      <c r="GV84">
        <v>55.1</v>
      </c>
      <c r="GW84">
        <v>9.8199999999999989E-3</v>
      </c>
      <c r="GX84">
        <v>94.609819999999999</v>
      </c>
      <c r="GY84">
        <v>9.3640000000000001E-2</v>
      </c>
      <c r="GZ84">
        <v>49</v>
      </c>
      <c r="HA84">
        <v>98.2</v>
      </c>
      <c r="HB84">
        <v>2.895</v>
      </c>
      <c r="HC84">
        <v>5.8999999999999997E-2</v>
      </c>
      <c r="HD84">
        <v>150.154</v>
      </c>
      <c r="HE84">
        <v>7.6199999999999992</v>
      </c>
      <c r="HF84">
        <v>55.6</v>
      </c>
      <c r="HG84">
        <v>102.3</v>
      </c>
      <c r="HH84">
        <v>26.18</v>
      </c>
      <c r="HI84">
        <v>6.7000000000000004E-2</v>
      </c>
      <c r="HJ84">
        <v>184.14699999999999</v>
      </c>
      <c r="HK84">
        <v>55.2</v>
      </c>
      <c r="HL84">
        <v>57.1</v>
      </c>
      <c r="HM84">
        <v>128.30000000000001</v>
      </c>
      <c r="HN84">
        <v>112.16142001710864</v>
      </c>
      <c r="HO84">
        <v>16</v>
      </c>
      <c r="HP84">
        <v>248.7</v>
      </c>
      <c r="HQ84">
        <v>-6.2000000000000028</v>
      </c>
      <c r="HR84">
        <v>41.1</v>
      </c>
      <c r="HS84">
        <v>34.899999999999977</v>
      </c>
      <c r="HT84">
        <v>98.545999999999992</v>
      </c>
      <c r="HU84">
        <v>39.62444712505026</v>
      </c>
      <c r="HV84">
        <v>0.89842095971107483</v>
      </c>
      <c r="HW84">
        <v>0.64536209201812744</v>
      </c>
      <c r="HX84">
        <v>6.4690313869339997E-4</v>
      </c>
      <c r="HY84">
        <v>1.5444299548678957</v>
      </c>
      <c r="HZ84">
        <v>4.9109745080947878E-3</v>
      </c>
      <c r="IA84">
        <v>1.1818366289138793</v>
      </c>
      <c r="IB84">
        <v>0.53953488755226131</v>
      </c>
      <c r="IC84">
        <v>8.0453783726692207E-2</v>
      </c>
      <c r="ID84">
        <v>1.6396453332901001E-3</v>
      </c>
      <c r="IE84">
        <v>1.8034649455261227</v>
      </c>
      <c r="IF84">
        <v>0.16332938375473019</v>
      </c>
      <c r="IG84">
        <v>1.1614869089126587</v>
      </c>
      <c r="IH84">
        <v>0.43587449285387991</v>
      </c>
      <c r="II84">
        <v>0.39030995297431947</v>
      </c>
      <c r="IJ84">
        <v>9.9888337850570692E-4</v>
      </c>
      <c r="IK84">
        <v>1.9886702381193637</v>
      </c>
      <c r="IL84">
        <v>0.55752506160736093</v>
      </c>
      <c r="IM84">
        <v>0.34334138172864914</v>
      </c>
      <c r="IN84">
        <v>0.97594414871931079</v>
      </c>
      <c r="IO84">
        <v>1.5041990516217372</v>
      </c>
      <c r="IP84">
        <v>7.5077705383300775E-2</v>
      </c>
      <c r="IQ84">
        <v>2.4801432003410473</v>
      </c>
      <c r="IR84">
        <v>0.62431156730651838</v>
      </c>
      <c r="IS84">
        <v>0.19619350582361217</v>
      </c>
      <c r="IT84">
        <v>0.82050507313013044</v>
      </c>
      <c r="IU84">
        <v>76.088690704232093</v>
      </c>
      <c r="IV84">
        <v>0.2578484450287693</v>
      </c>
      <c r="IW84">
        <v>0.67667825481492461</v>
      </c>
      <c r="IX84">
        <v>27.283838075231859</v>
      </c>
      <c r="IY84">
        <f t="shared" si="127"/>
        <v>0.9357132454731516</v>
      </c>
      <c r="IZ84">
        <f t="shared" si="128"/>
        <v>37.728194297187379</v>
      </c>
      <c r="JA84">
        <f t="shared" si="129"/>
        <v>0.49147296222168357</v>
      </c>
      <c r="JB84">
        <f t="shared" si="130"/>
        <v>19.81631391905518</v>
      </c>
      <c r="JC84">
        <f t="shared" si="131"/>
        <v>0.44424028325146803</v>
      </c>
      <c r="JD84">
        <f t="shared" si="132"/>
        <v>62.206743480147907</v>
      </c>
      <c r="JE84">
        <f t="shared" si="135"/>
        <v>100.27646789338655</v>
      </c>
    </row>
    <row r="85" spans="1:265" x14ac:dyDescent="0.2">
      <c r="A85" s="6">
        <v>2016</v>
      </c>
      <c r="B85">
        <v>314</v>
      </c>
      <c r="C85">
        <v>3</v>
      </c>
      <c r="D85">
        <v>1311</v>
      </c>
      <c r="E85">
        <v>2015</v>
      </c>
      <c r="F85" t="s">
        <v>120</v>
      </c>
      <c r="G85">
        <v>2</v>
      </c>
      <c r="H85">
        <v>32.5</v>
      </c>
      <c r="I85">
        <v>302.39999999999998</v>
      </c>
      <c r="J85">
        <v>0</v>
      </c>
      <c r="K85">
        <v>0</v>
      </c>
      <c r="L85">
        <v>12.1</v>
      </c>
      <c r="M85">
        <v>11.9</v>
      </c>
      <c r="N85" s="2">
        <v>10.4</v>
      </c>
      <c r="O85">
        <f t="shared" si="136"/>
        <v>0.19999999999999929</v>
      </c>
      <c r="P85" s="2">
        <f t="shared" si="136"/>
        <v>1.5</v>
      </c>
      <c r="Q85" s="2">
        <f t="shared" si="134"/>
        <v>1.6999999999999993</v>
      </c>
      <c r="R85" s="2"/>
      <c r="S85">
        <v>7.145999999999999</v>
      </c>
      <c r="T85">
        <v>6.5</v>
      </c>
      <c r="U85">
        <v>3.2980000000000005</v>
      </c>
      <c r="V85">
        <v>4.6300000000000008</v>
      </c>
      <c r="W85">
        <v>4.4680000000000009</v>
      </c>
      <c r="X85">
        <v>6.4480000000000004</v>
      </c>
      <c r="Y85">
        <v>17.2</v>
      </c>
      <c r="Z85">
        <v>41.2</v>
      </c>
      <c r="AA85">
        <v>710.8</v>
      </c>
      <c r="AB85">
        <v>0</v>
      </c>
      <c r="AC85">
        <v>63</v>
      </c>
      <c r="AD85">
        <v>50</v>
      </c>
      <c r="AE85">
        <v>50.5</v>
      </c>
      <c r="AF85">
        <v>47.9</v>
      </c>
      <c r="AG85">
        <v>44.3</v>
      </c>
      <c r="AH85">
        <v>230.10808579364948</v>
      </c>
      <c r="AI85">
        <v>14455.850165728649</v>
      </c>
      <c r="AJ85">
        <v>281.70444715037161</v>
      </c>
      <c r="AK85">
        <v>0</v>
      </c>
      <c r="AL85">
        <v>594.9</v>
      </c>
      <c r="AM85">
        <v>594.9</v>
      </c>
      <c r="AN85">
        <v>16043.249219168525</v>
      </c>
      <c r="AO85">
        <f>AN85/AN$91</f>
        <v>1.0031947722467642</v>
      </c>
      <c r="AP85">
        <v>3211.7695814338995</v>
      </c>
      <c r="AQ85">
        <v>3689.9486754439095</v>
      </c>
      <c r="AR85">
        <v>0.25741974560872199</v>
      </c>
      <c r="AS85">
        <v>6901.9756766234168</v>
      </c>
      <c r="AT85">
        <v>13.663170646179347</v>
      </c>
      <c r="AU85">
        <v>4254.1034045385468</v>
      </c>
      <c r="AV85">
        <v>8037.2728528551143</v>
      </c>
      <c r="AW85">
        <v>252.10664456416626</v>
      </c>
      <c r="AX85">
        <v>4.4738725841088041</v>
      </c>
      <c r="AY85">
        <v>12547.956774541935</v>
      </c>
      <c r="AZ85">
        <v>442.9509240406735</v>
      </c>
      <c r="BA85">
        <v>4540.3573779283779</v>
      </c>
      <c r="BB85">
        <v>7717.0839326198766</v>
      </c>
      <c r="BC85">
        <v>2382.9258184832161</v>
      </c>
      <c r="BD85">
        <v>7.0847858413983076</v>
      </c>
      <c r="BE85">
        <v>14647.45191487287</v>
      </c>
      <c r="BF85">
        <v>403.28436413703702</v>
      </c>
      <c r="BG85">
        <v>190.86319457553955</v>
      </c>
      <c r="BH85">
        <f t="shared" si="93"/>
        <v>309.81904952997814</v>
      </c>
      <c r="BI85">
        <v>74.452415936046236</v>
      </c>
      <c r="BJ85">
        <v>26.023088489984648</v>
      </c>
      <c r="BK85">
        <v>310.52315552937176</v>
      </c>
      <c r="BL85">
        <v>-29.108083657748878</v>
      </c>
      <c r="BM85">
        <v>1.1488833746898264</v>
      </c>
      <c r="BN85">
        <v>1.8892988929889298</v>
      </c>
      <c r="BO85">
        <v>1.6996644295302012</v>
      </c>
      <c r="BP85">
        <v>46.534061142985088</v>
      </c>
      <c r="BQ85">
        <v>33.902757883016719</v>
      </c>
      <c r="BR85">
        <v>30.997591965590587</v>
      </c>
      <c r="BS85">
        <v>53.462209203975434</v>
      </c>
      <c r="BT85">
        <v>64.052442937655201</v>
      </c>
      <c r="BU85">
        <v>52.685504465005472</v>
      </c>
      <c r="BV85">
        <v>4608.3713220058025</v>
      </c>
      <c r="BW85">
        <v>6108.5785329465398</v>
      </c>
      <c r="BX85">
        <v>11956.071280563614</v>
      </c>
      <c r="BY85">
        <v>13890.259064215177</v>
      </c>
      <c r="BZ85">
        <v>1239.1214256112723</v>
      </c>
      <c r="CA85">
        <v>26647.326978864487</v>
      </c>
      <c r="CB85">
        <v>1.3255395683453235</v>
      </c>
      <c r="CC85">
        <v>17.293934681181959</v>
      </c>
      <c r="CD85">
        <v>22.923794712286156</v>
      </c>
      <c r="CE85">
        <v>-354.26791746725576</v>
      </c>
      <c r="CF85">
        <v>1928.6943199085745</v>
      </c>
      <c r="CG85">
        <v>335.30497683004796</v>
      </c>
      <c r="CH85">
        <f t="shared" si="94"/>
        <v>-68.01394407742464</v>
      </c>
      <c r="CI85">
        <f t="shared" si="95"/>
        <v>1608.5053996733368</v>
      </c>
      <c r="CJ85">
        <f t="shared" si="96"/>
        <v>1540.4914555959122</v>
      </c>
      <c r="CK85">
        <v>14099.370204322551</v>
      </c>
      <c r="CL85">
        <v>52.91101135774543</v>
      </c>
      <c r="CM85">
        <v>2.4130959510803223</v>
      </c>
      <c r="CN85">
        <v>0.89097714424133301</v>
      </c>
      <c r="CO85">
        <v>7.020670891</v>
      </c>
      <c r="CP85">
        <v>1.5995094567938017</v>
      </c>
      <c r="CQ85">
        <v>5.1738228797912598</v>
      </c>
      <c r="CR85">
        <v>1.9085019826889038</v>
      </c>
      <c r="CS85">
        <v>0.48477593064308167</v>
      </c>
      <c r="CT85">
        <v>3.2103760242462158</v>
      </c>
      <c r="CU85">
        <v>3.2103760242462158</v>
      </c>
      <c r="CV85">
        <v>1.0231913753313715</v>
      </c>
      <c r="CW85">
        <v>2.2436738014221191</v>
      </c>
      <c r="CX85">
        <v>2.3663651943206787</v>
      </c>
      <c r="CY85">
        <v>0.36812677979469299</v>
      </c>
      <c r="CZ85">
        <v>1.4192613363265991</v>
      </c>
      <c r="DA85">
        <v>1.4192613363265991</v>
      </c>
      <c r="DB85">
        <v>1.1590451820031373</v>
      </c>
      <c r="DC85">
        <v>0.97000724077224731</v>
      </c>
      <c r="DD85">
        <v>0.3130486011505127</v>
      </c>
      <c r="DE85">
        <v>0.59826005263386417</v>
      </c>
      <c r="DF85">
        <v>1.1818912029266357</v>
      </c>
      <c r="DG85">
        <v>0.62173432111740112</v>
      </c>
      <c r="DH85">
        <v>0.8845020307915501</v>
      </c>
      <c r="DI85">
        <v>77.503081727610848</v>
      </c>
      <c r="DJ85">
        <v>32.876599332441039</v>
      </c>
      <c r="DK85">
        <v>1.8072593147637796E-2</v>
      </c>
      <c r="DL85">
        <v>110.39775365319953</v>
      </c>
      <c r="DM85">
        <v>0.70690824899695037</v>
      </c>
      <c r="DN85">
        <v>81.189647821254326</v>
      </c>
      <c r="DO85">
        <v>38.962764270752139</v>
      </c>
      <c r="DP85">
        <v>8.0935712726196183</v>
      </c>
      <c r="DQ85">
        <v>0.14362813279555364</v>
      </c>
      <c r="DR85">
        <v>128.38961149742164</v>
      </c>
      <c r="DS85">
        <v>9.9383738358577833</v>
      </c>
      <c r="DT85">
        <v>107.44143668906814</v>
      </c>
      <c r="DU85">
        <v>28.40865257520721</v>
      </c>
      <c r="DV85">
        <v>33.81994481507644</v>
      </c>
      <c r="DW85">
        <v>0.10055162620850731</v>
      </c>
      <c r="DX85">
        <v>169.77058570556028</v>
      </c>
      <c r="DY85">
        <v>1.2851327031587221</v>
      </c>
      <c r="DZ85">
        <v>3.7619067461944216</v>
      </c>
      <c r="EA85">
        <f t="shared" si="97"/>
        <v>2.3749132820944299</v>
      </c>
      <c r="EB85">
        <v>0.26332614954596273</v>
      </c>
      <c r="EC85">
        <v>2.386526260710347</v>
      </c>
      <c r="ED85">
        <v>0.43472606702222144</v>
      </c>
      <c r="EE85">
        <v>-0.95946469959499359</v>
      </c>
      <c r="EF85">
        <v>0.42419731705621444</v>
      </c>
      <c r="EG85">
        <v>0.47989818057262501</v>
      </c>
      <c r="EH85">
        <v>0.26441057985310529</v>
      </c>
      <c r="EI85">
        <v>70.203495236938323</v>
      </c>
      <c r="EJ85">
        <v>63.236929276699925</v>
      </c>
      <c r="EK85">
        <v>63.286249642448666</v>
      </c>
      <c r="EL85">
        <v>29.78013432747797</v>
      </c>
      <c r="EM85">
        <v>30.347287304888059</v>
      </c>
      <c r="EN85">
        <v>16.73355396468823</v>
      </c>
      <c r="EO85">
        <v>44.701535505128021</v>
      </c>
      <c r="EP85">
        <v>19.122819647569653</v>
      </c>
      <c r="EQ85">
        <v>71.528398336042187</v>
      </c>
      <c r="ER85">
        <v>164.16774994367881</v>
      </c>
      <c r="ES85">
        <v>7.7040431833445071</v>
      </c>
      <c r="ET85">
        <v>235.696148279721</v>
      </c>
      <c r="EU85">
        <v>0.42778887641065355</v>
      </c>
      <c r="EV85">
        <v>18.965747141559923</v>
      </c>
      <c r="EW85">
        <v>8.1133356599764834</v>
      </c>
      <c r="EX85">
        <f t="shared" si="98"/>
        <v>3.2686334671033537</v>
      </c>
      <c r="EY85">
        <v>36.488112316126305</v>
      </c>
      <c r="EZ85">
        <v>19.839944623182486</v>
      </c>
      <c r="FA85">
        <f t="shared" si="99"/>
        <v>1.8391236976282104</v>
      </c>
      <c r="FB85">
        <v>56.328056939308794</v>
      </c>
      <c r="FC85">
        <v>64.777864351757714</v>
      </c>
      <c r="FD85">
        <v>35.222135648242272</v>
      </c>
      <c r="FE85">
        <f t="shared" si="100"/>
        <v>64.321690928233153</v>
      </c>
      <c r="FF85">
        <f t="shared" si="101"/>
        <v>62.73990118394012</v>
      </c>
      <c r="FG85">
        <f t="shared" si="102"/>
        <v>9.2858329276375571</v>
      </c>
      <c r="FH85">
        <f t="shared" si="103"/>
        <v>26.251788867813815</v>
      </c>
      <c r="FI85">
        <f t="shared" si="104"/>
        <v>10.554111695544929</v>
      </c>
      <c r="FJ85">
        <f t="shared" si="105"/>
        <v>10.554111695544929</v>
      </c>
      <c r="FK85">
        <f t="shared" si="106"/>
        <v>-26.251788867813815</v>
      </c>
      <c r="FL85">
        <f t="shared" si="107"/>
        <v>-32.333911492767257</v>
      </c>
      <c r="FM85">
        <f t="shared" si="108"/>
        <v>27.08768716255458</v>
      </c>
      <c r="FN85">
        <f t="shared" si="109"/>
        <v>53.196275977568554</v>
      </c>
      <c r="FO85">
        <v>107.30653678229936</v>
      </c>
      <c r="FP85">
        <v>45.52748849122024</v>
      </c>
      <c r="FQ85">
        <v>0.96145300713745518</v>
      </c>
      <c r="FR85">
        <v>0.767273093678003</v>
      </c>
      <c r="FS85">
        <v>0.92035085246907666</v>
      </c>
      <c r="FT85">
        <v>1.6636376868340546</v>
      </c>
      <c r="FU85">
        <v>1.3335426248646323</v>
      </c>
      <c r="FV85">
        <v>1.2593514515618713</v>
      </c>
      <c r="FW85">
        <v>52.126275461821493</v>
      </c>
      <c r="FX85">
        <v>69.652283731360242</v>
      </c>
      <c r="FY85">
        <v>34.090389246343356</v>
      </c>
      <c r="FZ85">
        <v>58.932906479788571</v>
      </c>
      <c r="GA85">
        <v>66.592799227791289</v>
      </c>
      <c r="GB85">
        <f t="shared" si="110"/>
        <v>222.49416774193548</v>
      </c>
      <c r="GC85">
        <f t="shared" si="111"/>
        <v>77.525148929889326</v>
      </c>
      <c r="GD85">
        <f t="shared" si="112"/>
        <v>101.97435167785237</v>
      </c>
      <c r="GE85">
        <f t="shared" si="113"/>
        <v>1.0845659351750749</v>
      </c>
      <c r="GF85">
        <f t="shared" si="114"/>
        <v>2.4617843487342124</v>
      </c>
      <c r="GG85">
        <f t="shared" si="115"/>
        <v>2.3205493885327888</v>
      </c>
      <c r="GH85">
        <f t="shared" si="116"/>
        <v>72.923860087129654</v>
      </c>
      <c r="GI85">
        <f t="shared" si="117"/>
        <v>83.694428812605508</v>
      </c>
      <c r="GJ85">
        <f t="shared" si="118"/>
        <v>83.694428812605508</v>
      </c>
      <c r="GK85">
        <f t="shared" si="119"/>
        <v>44.941828540084174</v>
      </c>
      <c r="GL85">
        <f t="shared" si="120"/>
        <v>50.920269633116291</v>
      </c>
      <c r="GM85">
        <f t="shared" si="133"/>
        <v>49.079730366883709</v>
      </c>
      <c r="GN85">
        <f t="shared" si="121"/>
        <v>58.394510644442754</v>
      </c>
      <c r="GO85">
        <f t="shared" si="122"/>
        <v>14.049586776859499</v>
      </c>
      <c r="GP85">
        <f t="shared" si="123"/>
        <v>65.363956574365616</v>
      </c>
      <c r="GQ85">
        <f t="shared" si="124"/>
        <v>1.1378699180655618</v>
      </c>
      <c r="GR85">
        <v>51.192305537017212</v>
      </c>
      <c r="GS85">
        <f t="shared" si="125"/>
        <v>125.47956774541936</v>
      </c>
      <c r="GT85" s="23">
        <f t="shared" si="126"/>
        <v>266.47326978864487</v>
      </c>
      <c r="GU85">
        <v>40.299999999999997</v>
      </c>
      <c r="GV85">
        <v>46.3</v>
      </c>
      <c r="GW85">
        <v>3.2300000000000002E-3</v>
      </c>
      <c r="GX85">
        <v>86.603229999999996</v>
      </c>
      <c r="GY85">
        <v>0.17143999999999998</v>
      </c>
      <c r="GZ85">
        <v>54.2</v>
      </c>
      <c r="HA85">
        <v>102.4</v>
      </c>
      <c r="HB85">
        <v>3.2119999999999997</v>
      </c>
      <c r="HC85">
        <v>5.6999999999999995E-2</v>
      </c>
      <c r="HD85">
        <v>159.86899999999997</v>
      </c>
      <c r="HE85">
        <v>5.9</v>
      </c>
      <c r="HF85">
        <v>59.6</v>
      </c>
      <c r="HG85">
        <v>101.3</v>
      </c>
      <c r="HH85">
        <v>31.28</v>
      </c>
      <c r="HI85">
        <v>9.2999999999999999E-2</v>
      </c>
      <c r="HJ85">
        <v>192.273</v>
      </c>
      <c r="HK85">
        <v>55.6</v>
      </c>
      <c r="HL85">
        <v>73.7</v>
      </c>
      <c r="HM85">
        <v>144.25</v>
      </c>
      <c r="HN85">
        <v>167.58597560975608</v>
      </c>
      <c r="HO85">
        <v>14.95</v>
      </c>
      <c r="HP85">
        <v>321.5</v>
      </c>
      <c r="HQ85">
        <v>-1.3999999999999986</v>
      </c>
      <c r="HR85">
        <v>28.700000000000003</v>
      </c>
      <c r="HS85">
        <v>27.300000000000011</v>
      </c>
      <c r="HT85">
        <v>161.63100000000003</v>
      </c>
      <c r="HU85">
        <v>50.274027993779171</v>
      </c>
      <c r="HV85">
        <v>0.97247766828536986</v>
      </c>
      <c r="HW85">
        <v>0.41252241778373716</v>
      </c>
      <c r="HX85">
        <v>2.2676766977930001E-4</v>
      </c>
      <c r="HY85">
        <v>1.3852268537388868</v>
      </c>
      <c r="HZ85">
        <v>8.8700019451141334E-3</v>
      </c>
      <c r="IA85">
        <v>1.0344080746173858</v>
      </c>
      <c r="IB85">
        <v>0.49641055297851566</v>
      </c>
      <c r="IC85">
        <v>0.10311727789878844</v>
      </c>
      <c r="ID85">
        <v>1.8299143338203429E-3</v>
      </c>
      <c r="IE85">
        <v>1.6357658198285101</v>
      </c>
      <c r="IF85">
        <v>0.13237675428390502</v>
      </c>
      <c r="IG85">
        <v>1.4103536558151246</v>
      </c>
      <c r="IH85">
        <v>0.372912427932024</v>
      </c>
      <c r="II85">
        <v>0.44394494600296025</v>
      </c>
      <c r="IJ85">
        <v>1.3199130427837373E-3</v>
      </c>
      <c r="IK85">
        <v>2.2285309427928919</v>
      </c>
      <c r="IL85">
        <v>0.53932402586936945</v>
      </c>
      <c r="IM85">
        <v>0.23071681904792785</v>
      </c>
      <c r="IN85">
        <v>0.86299012592434898</v>
      </c>
      <c r="IO85">
        <v>1.9806839030704846</v>
      </c>
      <c r="IP85">
        <v>9.2949281007051465E-2</v>
      </c>
      <c r="IQ85">
        <v>2.8436740289948337</v>
      </c>
      <c r="IR85">
        <v>0.49508404874801637</v>
      </c>
      <c r="IS85">
        <v>0.26569373393058782</v>
      </c>
      <c r="IT85">
        <v>0.76077778267860419</v>
      </c>
      <c r="IU85">
        <v>65.076039287699345</v>
      </c>
      <c r="IV85">
        <v>0.40828196804658506</v>
      </c>
      <c r="IW85">
        <v>1.2079082091663236</v>
      </c>
      <c r="IX85">
        <v>42.477027846728568</v>
      </c>
      <c r="IY85">
        <f t="shared" si="127"/>
        <v>1.4584471752559469</v>
      </c>
      <c r="IZ85">
        <f t="shared" si="128"/>
        <v>51.287424662083048</v>
      </c>
      <c r="JA85">
        <f t="shared" si="129"/>
        <v>0.6151430862019418</v>
      </c>
      <c r="JB85">
        <f t="shared" si="130"/>
        <v>21.631983129211868</v>
      </c>
      <c r="JC85">
        <f t="shared" si="131"/>
        <v>0.84330408905400511</v>
      </c>
      <c r="JD85">
        <f t="shared" si="132"/>
        <v>73.633514817535556</v>
      </c>
      <c r="JE85">
        <f t="shared" si="135"/>
        <v>113.05796540739308</v>
      </c>
    </row>
    <row r="86" spans="1:265" x14ac:dyDescent="0.2">
      <c r="A86" s="6">
        <v>2016</v>
      </c>
      <c r="B86">
        <v>315</v>
      </c>
      <c r="C86">
        <v>3</v>
      </c>
      <c r="D86">
        <v>3382</v>
      </c>
      <c r="E86">
        <v>1976</v>
      </c>
      <c r="F86" t="s">
        <v>118</v>
      </c>
      <c r="G86">
        <v>4</v>
      </c>
      <c r="H86">
        <v>31</v>
      </c>
      <c r="I86">
        <v>289.39999999999998</v>
      </c>
      <c r="J86">
        <v>0</v>
      </c>
      <c r="K86">
        <v>0</v>
      </c>
      <c r="L86">
        <v>14.1</v>
      </c>
      <c r="M86">
        <v>13.1</v>
      </c>
      <c r="N86" s="2">
        <v>9.6999999999999993</v>
      </c>
      <c r="O86">
        <f t="shared" si="136"/>
        <v>1</v>
      </c>
      <c r="P86" s="2">
        <f t="shared" si="136"/>
        <v>3.4000000000000004</v>
      </c>
      <c r="Q86" s="2">
        <f t="shared" si="134"/>
        <v>4.4000000000000004</v>
      </c>
      <c r="R86" s="2"/>
      <c r="S86">
        <v>7.0460000000000012</v>
      </c>
      <c r="T86">
        <v>5.3319999999999999</v>
      </c>
      <c r="U86">
        <v>4.5039999999999996</v>
      </c>
      <c r="V86">
        <v>5.452</v>
      </c>
      <c r="W86">
        <v>4.8379999999999992</v>
      </c>
      <c r="X86">
        <v>6.2559999999999993</v>
      </c>
      <c r="Y86">
        <v>15.6</v>
      </c>
      <c r="Z86">
        <v>42.2</v>
      </c>
      <c r="AA86">
        <v>657.6</v>
      </c>
      <c r="AB86">
        <v>1</v>
      </c>
      <c r="AC86">
        <v>63</v>
      </c>
      <c r="AD86">
        <v>61.4</v>
      </c>
      <c r="AE86">
        <v>53.9</v>
      </c>
      <c r="AF86">
        <v>56.4</v>
      </c>
      <c r="AG86">
        <v>47.8</v>
      </c>
      <c r="AH86">
        <v>157.5180224242639</v>
      </c>
      <c r="AI86">
        <v>9895.5972047371069</v>
      </c>
      <c r="AJ86">
        <v>229.20009039910656</v>
      </c>
      <c r="AK86">
        <v>0</v>
      </c>
      <c r="AL86">
        <v>543.79999999999995</v>
      </c>
      <c r="AM86">
        <v>543.79999999999995</v>
      </c>
      <c r="AN86">
        <v>11931.87364929005</v>
      </c>
      <c r="AO86">
        <f>AN86/AN$86</f>
        <v>1</v>
      </c>
      <c r="AP86">
        <v>2765.3518929328879</v>
      </c>
      <c r="AQ86">
        <v>3740.4622022866333</v>
      </c>
      <c r="AR86">
        <v>0.85093610589697954</v>
      </c>
      <c r="AS86">
        <v>6506.6650313254186</v>
      </c>
      <c r="AT86">
        <v>12.975389715961619</v>
      </c>
      <c r="AU86">
        <v>4064.5222990850834</v>
      </c>
      <c r="AV86">
        <v>7634.9262010264911</v>
      </c>
      <c r="AW86">
        <v>193.74222958972234</v>
      </c>
      <c r="AX86">
        <v>47.578819853995981</v>
      </c>
      <c r="AY86">
        <v>11940.769549555291</v>
      </c>
      <c r="AZ86">
        <v>803.72728528551147</v>
      </c>
      <c r="BA86">
        <v>4395.3835914051415</v>
      </c>
      <c r="BB86">
        <v>8092.2151477476791</v>
      </c>
      <c r="BC86">
        <v>2399.4085069509852</v>
      </c>
      <c r="BD86">
        <v>26.058345577616194</v>
      </c>
      <c r="BE86">
        <v>14913.065591681423</v>
      </c>
      <c r="BF86">
        <v>388.15032273070517</v>
      </c>
      <c r="BG86">
        <v>270.20873110237568</v>
      </c>
      <c r="BH86">
        <f t="shared" si="93"/>
        <v>336.25602241424014</v>
      </c>
      <c r="BI86">
        <v>92.797886153728243</v>
      </c>
      <c r="BJ86">
        <v>30.07829930182346</v>
      </c>
      <c r="BK86">
        <v>278.17599990998986</v>
      </c>
      <c r="BL86">
        <v>41.571722429198914</v>
      </c>
      <c r="BM86">
        <v>1.3526170798898072</v>
      </c>
      <c r="BN86">
        <v>1.8784313725490198</v>
      </c>
      <c r="BO86">
        <v>1.8410714285714282</v>
      </c>
      <c r="BP86">
        <v>42.500295921481936</v>
      </c>
      <c r="BQ86">
        <v>34.039031422698031</v>
      </c>
      <c r="BR86">
        <v>29.473373964484583</v>
      </c>
      <c r="BS86">
        <v>57.486626163767575</v>
      </c>
      <c r="BT86">
        <v>63.939984515577876</v>
      </c>
      <c r="BU86">
        <v>54.262586709613579</v>
      </c>
      <c r="BV86">
        <v>4890.178201409035</v>
      </c>
      <c r="BW86">
        <v>4915.0435142975548</v>
      </c>
      <c r="BX86">
        <v>11330.29423953585</v>
      </c>
      <c r="BY86">
        <v>10330.626536181861</v>
      </c>
      <c r="BZ86">
        <v>1525.0725238292582</v>
      </c>
      <c r="CA86">
        <v>22304.185661002899</v>
      </c>
      <c r="CB86">
        <v>1.0050847457627117</v>
      </c>
      <c r="CC86">
        <v>21.924934968413233</v>
      </c>
      <c r="CD86">
        <v>22.036417688591602</v>
      </c>
      <c r="CE86">
        <v>-825.65590232395152</v>
      </c>
      <c r="CF86">
        <v>2719.8826867289363</v>
      </c>
      <c r="CG86">
        <v>369.15426057572586</v>
      </c>
      <c r="CH86">
        <f t="shared" si="94"/>
        <v>-494.79461000389347</v>
      </c>
      <c r="CI86">
        <f t="shared" si="95"/>
        <v>3177.1716334501243</v>
      </c>
      <c r="CJ86">
        <f t="shared" si="96"/>
        <v>2682.3770234462309</v>
      </c>
      <c r="CK86">
        <v>10363.416111447608</v>
      </c>
      <c r="CL86">
        <v>46.463996798444967</v>
      </c>
      <c r="CM86">
        <v>2.8292484283447266</v>
      </c>
      <c r="CN86">
        <v>1.2758893966674805</v>
      </c>
      <c r="CO86">
        <v>6.8981456760000004</v>
      </c>
      <c r="CP86">
        <v>1.9368068557366416</v>
      </c>
      <c r="CQ86">
        <v>5.6535544395446777</v>
      </c>
      <c r="CR86">
        <v>2.3555741310119629</v>
      </c>
      <c r="CS86">
        <v>0.8797156810760498</v>
      </c>
      <c r="CT86">
        <v>2.6606566905975342</v>
      </c>
      <c r="CU86">
        <v>2.6606566905975342</v>
      </c>
      <c r="CV86">
        <v>1.4180761365554171</v>
      </c>
      <c r="CW86">
        <v>2.1397120952606201</v>
      </c>
      <c r="CX86">
        <v>2.1942102909088135</v>
      </c>
      <c r="CY86">
        <v>0.56061327457427979</v>
      </c>
      <c r="CZ86">
        <v>1.6198588609695435</v>
      </c>
      <c r="DA86">
        <v>1.6198588609695435</v>
      </c>
      <c r="DB86">
        <v>1.2143655510004243</v>
      </c>
      <c r="DC86">
        <v>1.015791654586792</v>
      </c>
      <c r="DD86">
        <v>0.68432438373565674</v>
      </c>
      <c r="DE86">
        <v>0.79930683139823344</v>
      </c>
      <c r="DF86">
        <v>1.2309510707855225</v>
      </c>
      <c r="DG86">
        <v>0.47571197152137756</v>
      </c>
      <c r="DH86">
        <v>0.97617898787847701</v>
      </c>
      <c r="DI86">
        <v>78.238674969004876</v>
      </c>
      <c r="DJ86">
        <v>47.724160625330079</v>
      </c>
      <c r="DK86">
        <v>5.8698812194455281E-2</v>
      </c>
      <c r="DL86">
        <v>126.02153440652941</v>
      </c>
      <c r="DM86">
        <v>0.7335707213349717</v>
      </c>
      <c r="DN86">
        <v>95.742835826460919</v>
      </c>
      <c r="DO86">
        <v>67.165643029013964</v>
      </c>
      <c r="DP86">
        <v>5.154815594091783</v>
      </c>
      <c r="DQ86">
        <v>1.265909053752692</v>
      </c>
      <c r="DR86">
        <v>169.32920350331935</v>
      </c>
      <c r="DS86">
        <v>17.19744993616392</v>
      </c>
      <c r="DT86">
        <v>96.443959087529009</v>
      </c>
      <c r="DU86">
        <v>45.366032325384161</v>
      </c>
      <c r="DV86">
        <v>38.867031310702551</v>
      </c>
      <c r="DW86">
        <v>0.42210841986108105</v>
      </c>
      <c r="DX86">
        <v>181.0991311434768</v>
      </c>
      <c r="DY86">
        <v>3.0934049354849953</v>
      </c>
      <c r="DZ86">
        <v>1.0699934218324954</v>
      </c>
      <c r="EA86">
        <f t="shared" si="97"/>
        <v>2.2031038694778955</v>
      </c>
      <c r="EB86">
        <v>1.250297204104003</v>
      </c>
      <c r="EC86">
        <v>6.3738478278917335E-2</v>
      </c>
      <c r="ED86">
        <v>1.3886773145488489</v>
      </c>
      <c r="EE86">
        <v>-1.9817827912390731</v>
      </c>
      <c r="EF86">
        <v>0.60998170846114841</v>
      </c>
      <c r="EG86">
        <v>0.70152134568852054</v>
      </c>
      <c r="EH86">
        <v>0.47038749502404409</v>
      </c>
      <c r="EI86">
        <v>62.08357590427115</v>
      </c>
      <c r="EJ86">
        <v>56.542423779005176</v>
      </c>
      <c r="EK86">
        <v>53.254788401563758</v>
      </c>
      <c r="EL86">
        <v>37.869845697464704</v>
      </c>
      <c r="EM86">
        <v>39.665717217938322</v>
      </c>
      <c r="EN86">
        <v>25.050386514247087</v>
      </c>
      <c r="EO86">
        <v>49.67402206433546</v>
      </c>
      <c r="EP86">
        <v>33.63484123955611</v>
      </c>
      <c r="EQ86">
        <v>90.563815874130569</v>
      </c>
      <c r="ER86">
        <v>127.16495796598394</v>
      </c>
      <c r="ES86">
        <v>7.2549525702389959</v>
      </c>
      <c r="ET86">
        <v>217.72877384011451</v>
      </c>
      <c r="EU86">
        <v>0.67711129161222028</v>
      </c>
      <c r="EV86">
        <v>22.814633632582133</v>
      </c>
      <c r="EW86">
        <v>15.448046046617289</v>
      </c>
      <c r="EX86">
        <f t="shared" si="98"/>
        <v>3.3321055560467854</v>
      </c>
      <c r="EY86">
        <v>46.068813762125458</v>
      </c>
      <c r="EZ86">
        <v>33.530801789457854</v>
      </c>
      <c r="FA86">
        <f t="shared" si="99"/>
        <v>1.373925206184887</v>
      </c>
      <c r="FB86">
        <v>79.599615551583298</v>
      </c>
      <c r="FC86">
        <v>57.875673698789768</v>
      </c>
      <c r="FD86">
        <v>42.12432630121026</v>
      </c>
      <c r="FE86">
        <f t="shared" si="100"/>
        <v>51.246175538782609</v>
      </c>
      <c r="FF86">
        <f t="shared" si="101"/>
        <v>46.769937023193549</v>
      </c>
      <c r="FG86">
        <f t="shared" si="102"/>
        <v>11.731191085828051</v>
      </c>
      <c r="FH86">
        <f t="shared" si="103"/>
        <v>0.70112326106809064</v>
      </c>
      <c r="FI86">
        <f t="shared" si="104"/>
        <v>21.799610703629803</v>
      </c>
      <c r="FJ86">
        <f t="shared" si="105"/>
        <v>21.799610703629803</v>
      </c>
      <c r="FK86">
        <f t="shared" si="106"/>
        <v>-0.70112326106809064</v>
      </c>
      <c r="FL86">
        <f t="shared" si="107"/>
        <v>-0.73229840647180588</v>
      </c>
      <c r="FM86">
        <f t="shared" si="108"/>
        <v>32.456490730257563</v>
      </c>
      <c r="FN86">
        <f t="shared" si="109"/>
        <v>65.013687535750009</v>
      </c>
      <c r="FO86">
        <v>48.399570336795165</v>
      </c>
      <c r="FP86">
        <v>22.22929449478119</v>
      </c>
      <c r="FQ86">
        <v>1.1390689747297666</v>
      </c>
      <c r="FR86">
        <v>1.0440531040908236</v>
      </c>
      <c r="FS86">
        <v>0.97071174651791947</v>
      </c>
      <c r="FT86">
        <v>1.7003420325763248</v>
      </c>
      <c r="FU86">
        <v>1.3582413873385282</v>
      </c>
      <c r="FV86">
        <v>1.2510053116762267</v>
      </c>
      <c r="FW86">
        <v>46.31698593795398</v>
      </c>
      <c r="FX86">
        <v>58.405214764753786</v>
      </c>
      <c r="FY86">
        <v>17.201683586649064</v>
      </c>
      <c r="FZ86">
        <v>47.447226905195286</v>
      </c>
      <c r="GA86">
        <v>48.809256403318265</v>
      </c>
      <c r="GB86">
        <f t="shared" si="110"/>
        <v>254.79578269972455</v>
      </c>
      <c r="GC86">
        <f t="shared" si="111"/>
        <v>110.81253019607844</v>
      </c>
      <c r="GD86">
        <f t="shared" si="112"/>
        <v>124.03923085714285</v>
      </c>
      <c r="GE86">
        <f t="shared" si="113"/>
        <v>1.1103984525830948</v>
      </c>
      <c r="GF86">
        <f t="shared" si="114"/>
        <v>2.1257290369995765</v>
      </c>
      <c r="GG86">
        <f t="shared" si="115"/>
        <v>1.768964766829219</v>
      </c>
      <c r="GH86">
        <f t="shared" si="116"/>
        <v>54.235789314954772</v>
      </c>
      <c r="GI86">
        <f t="shared" si="117"/>
        <v>82.694647201946452</v>
      </c>
      <c r="GJ86">
        <f t="shared" si="118"/>
        <v>82.694647201946452</v>
      </c>
      <c r="GK86">
        <f t="shared" si="119"/>
        <v>48.117243827650647</v>
      </c>
      <c r="GL86">
        <f t="shared" si="120"/>
        <v>49.922550097485619</v>
      </c>
      <c r="GM86">
        <f t="shared" si="133"/>
        <v>50.077449902514381</v>
      </c>
      <c r="GN86">
        <f t="shared" si="121"/>
        <v>48.494418381089957</v>
      </c>
      <c r="GO86">
        <f t="shared" si="122"/>
        <v>31.205673758865249</v>
      </c>
      <c r="GP86">
        <f t="shared" si="123"/>
        <v>38.060461868545445</v>
      </c>
      <c r="GQ86">
        <f t="shared" si="124"/>
        <v>1.1513456104604249</v>
      </c>
      <c r="GR86">
        <v>35.242666769001666</v>
      </c>
      <c r="GS86">
        <f t="shared" si="125"/>
        <v>119.40769549555291</v>
      </c>
      <c r="GT86" s="23">
        <f t="shared" si="126"/>
        <v>223.04185661002901</v>
      </c>
      <c r="GU86">
        <v>36.299999999999997</v>
      </c>
      <c r="GV86">
        <v>49.1</v>
      </c>
      <c r="GW86">
        <v>1.1169999999999999E-2</v>
      </c>
      <c r="GX86">
        <v>85.411169999999998</v>
      </c>
      <c r="GY86">
        <v>0.16281000000000001</v>
      </c>
      <c r="GZ86">
        <v>51</v>
      </c>
      <c r="HA86">
        <v>95.8</v>
      </c>
      <c r="HB86">
        <v>2.431</v>
      </c>
      <c r="HC86">
        <v>0.59699999999999998</v>
      </c>
      <c r="HD86">
        <v>149.828</v>
      </c>
      <c r="HE86">
        <v>10.24</v>
      </c>
      <c r="HF86">
        <v>56</v>
      </c>
      <c r="HG86">
        <v>103.1</v>
      </c>
      <c r="HH86">
        <v>30.570000000000004</v>
      </c>
      <c r="HI86">
        <v>0.33199999999999996</v>
      </c>
      <c r="HJ86">
        <v>190.00200000000001</v>
      </c>
      <c r="HK86">
        <v>59</v>
      </c>
      <c r="HL86">
        <v>59.3</v>
      </c>
      <c r="HM86">
        <v>136.69999999999999</v>
      </c>
      <c r="HN86">
        <v>124.63900915903415</v>
      </c>
      <c r="HO86">
        <v>18.399999999999999</v>
      </c>
      <c r="HP86">
        <v>269.10000000000002</v>
      </c>
      <c r="HQ86">
        <v>-8</v>
      </c>
      <c r="HR86">
        <v>36.5</v>
      </c>
      <c r="HS86">
        <v>28.500000000000014</v>
      </c>
      <c r="HT86">
        <v>119.27200000000002</v>
      </c>
      <c r="HU86">
        <v>44.32255667038276</v>
      </c>
      <c r="HV86">
        <v>1.0270171794891356</v>
      </c>
      <c r="HW86">
        <v>0.62646169376373295</v>
      </c>
      <c r="HX86">
        <v>7.7052287200920003E-4</v>
      </c>
      <c r="HY86">
        <v>1.6542493961248776</v>
      </c>
      <c r="HZ86">
        <v>9.2045519830226911E-3</v>
      </c>
      <c r="IA86">
        <v>1.2013428068161012</v>
      </c>
      <c r="IB86">
        <v>0.84276762247085557</v>
      </c>
      <c r="IC86">
        <v>6.4680564148426059E-2</v>
      </c>
      <c r="ID86">
        <v>1.5884120442867279E-2</v>
      </c>
      <c r="IE86">
        <v>2.1246751138782503</v>
      </c>
      <c r="IF86">
        <v>0.21910651855468749</v>
      </c>
      <c r="IG86">
        <v>1.2287577629089357</v>
      </c>
      <c r="IH86">
        <v>0.57799228608608244</v>
      </c>
      <c r="II86">
        <v>0.49519085379838945</v>
      </c>
      <c r="IJ86">
        <v>5.3779314184188827E-3</v>
      </c>
      <c r="IK86">
        <v>2.3073188342118263</v>
      </c>
      <c r="IL86">
        <v>0.59931707620620722</v>
      </c>
      <c r="IM86">
        <v>0.40580435955524441</v>
      </c>
      <c r="IN86">
        <v>1.0926524385213849</v>
      </c>
      <c r="IO86">
        <v>1.5342452178595962</v>
      </c>
      <c r="IP86">
        <v>8.7531002759933474E-2</v>
      </c>
      <c r="IQ86">
        <v>2.626897656380982</v>
      </c>
      <c r="IR86">
        <v>0.60202573060989395</v>
      </c>
      <c r="IS86">
        <v>0.43696326291561116</v>
      </c>
      <c r="IT86">
        <v>1.0389889935255052</v>
      </c>
      <c r="IU86">
        <v>57.943417530064082</v>
      </c>
      <c r="IV86">
        <v>0.75412062584829709</v>
      </c>
      <c r="IW86">
        <v>0.50222254250273179</v>
      </c>
      <c r="IX86">
        <v>19.118466274572437</v>
      </c>
      <c r="IY86">
        <f t="shared" si="127"/>
        <v>0.9726482602561044</v>
      </c>
      <c r="IZ86">
        <f t="shared" si="128"/>
        <v>37.026499981582838</v>
      </c>
      <c r="JA86">
        <f t="shared" si="129"/>
        <v>0.31957882216915579</v>
      </c>
      <c r="JB86">
        <f t="shared" si="130"/>
        <v>12.165636578679367</v>
      </c>
      <c r="JC86">
        <f t="shared" si="131"/>
        <v>0.65306943808694862</v>
      </c>
      <c r="JD86">
        <f t="shared" si="132"/>
        <v>63.395880197888587</v>
      </c>
      <c r="JE86">
        <f t="shared" si="135"/>
        <v>102.44022995959921</v>
      </c>
    </row>
    <row r="87" spans="1:265" x14ac:dyDescent="0.2">
      <c r="A87" s="6">
        <v>2016</v>
      </c>
      <c r="B87">
        <v>316</v>
      </c>
      <c r="C87">
        <v>3</v>
      </c>
      <c r="D87">
        <v>3335</v>
      </c>
      <c r="E87">
        <v>1995</v>
      </c>
      <c r="F87" t="s">
        <v>118</v>
      </c>
      <c r="G87">
        <v>4</v>
      </c>
      <c r="H87">
        <v>30.5</v>
      </c>
      <c r="I87">
        <v>289.8</v>
      </c>
      <c r="J87">
        <v>1</v>
      </c>
      <c r="K87">
        <v>0</v>
      </c>
      <c r="L87">
        <v>12.9</v>
      </c>
      <c r="M87">
        <v>11.4</v>
      </c>
      <c r="N87" s="2">
        <v>8.1</v>
      </c>
      <c r="O87">
        <f t="shared" si="136"/>
        <v>1.5</v>
      </c>
      <c r="P87" s="2">
        <f t="shared" si="136"/>
        <v>3.3000000000000007</v>
      </c>
      <c r="Q87" s="2">
        <f t="shared" si="134"/>
        <v>4.8000000000000007</v>
      </c>
      <c r="R87" s="2"/>
      <c r="S87">
        <v>5.8475000000000001</v>
      </c>
      <c r="T87">
        <v>5.7040000000000006</v>
      </c>
      <c r="U87">
        <v>3.7700000000000005</v>
      </c>
      <c r="V87">
        <v>4.7759999999999998</v>
      </c>
      <c r="W87">
        <v>3.8600000000000003</v>
      </c>
      <c r="X87">
        <v>5.3759999999999994</v>
      </c>
      <c r="Y87">
        <v>16</v>
      </c>
      <c r="Z87">
        <v>48</v>
      </c>
      <c r="AA87">
        <v>766.4</v>
      </c>
      <c r="AB87">
        <v>0</v>
      </c>
      <c r="AC87">
        <v>60</v>
      </c>
      <c r="AD87">
        <v>62.1</v>
      </c>
      <c r="AE87">
        <v>57.7</v>
      </c>
      <c r="AF87">
        <v>59.2</v>
      </c>
      <c r="AG87">
        <v>19.100000000000001</v>
      </c>
      <c r="AH87">
        <v>214.98205094947534</v>
      </c>
      <c r="AI87">
        <v>13505.60240474794</v>
      </c>
      <c r="AJ87">
        <v>298.80128307012876</v>
      </c>
      <c r="AK87">
        <v>0</v>
      </c>
      <c r="AL87">
        <v>533.6</v>
      </c>
      <c r="AM87">
        <v>533.6</v>
      </c>
      <c r="AN87">
        <v>14790.17251245554</v>
      </c>
      <c r="AO87">
        <f>AN87/AN$87</f>
        <v>1</v>
      </c>
      <c r="AP87">
        <v>4084.7730530663825</v>
      </c>
      <c r="AQ87">
        <v>5477.5023268769573</v>
      </c>
      <c r="AR87">
        <v>3.521736767373449</v>
      </c>
      <c r="AS87">
        <v>9565.7971167107135</v>
      </c>
      <c r="AT87">
        <v>58.267387629177925</v>
      </c>
      <c r="AU87">
        <v>4002.9386278868246</v>
      </c>
      <c r="AV87">
        <v>6875.6357608408998</v>
      </c>
      <c r="AW87">
        <v>195.83003679563976</v>
      </c>
      <c r="AX87">
        <v>40.892765198608544</v>
      </c>
      <c r="AY87">
        <v>11115.297190721974</v>
      </c>
      <c r="AZ87">
        <v>1288.7892601941503</v>
      </c>
      <c r="BA87">
        <v>4392.2882508478133</v>
      </c>
      <c r="BB87">
        <v>6683.2824547784012</v>
      </c>
      <c r="BC87">
        <v>3502.8863608505571</v>
      </c>
      <c r="BD87">
        <v>20.721094073767095</v>
      </c>
      <c r="BE87">
        <v>14599.178160550537</v>
      </c>
      <c r="BF87">
        <v>140.8636430919328</v>
      </c>
      <c r="BG87">
        <v>248.84864070204017</v>
      </c>
      <c r="BH87">
        <f t="shared" si="93"/>
        <v>201.33524175359292</v>
      </c>
      <c r="BI87">
        <v>-7.4394931981416281</v>
      </c>
      <c r="BJ87">
        <v>27.810687354356332</v>
      </c>
      <c r="BK87">
        <v>127.10303945126749</v>
      </c>
      <c r="BL87">
        <v>-13.739521861607045</v>
      </c>
      <c r="BM87">
        <v>1.3409563409563408</v>
      </c>
      <c r="BN87">
        <v>1.7176470588235297</v>
      </c>
      <c r="BO87">
        <v>1.5215946843853823</v>
      </c>
      <c r="BP87">
        <v>42.701857495290149</v>
      </c>
      <c r="BQ87">
        <v>36.012879900576195</v>
      </c>
      <c r="BR87">
        <v>30.085859645966394</v>
      </c>
      <c r="BS87">
        <v>57.261326578923374</v>
      </c>
      <c r="BT87">
        <v>61.857417240989712</v>
      </c>
      <c r="BU87">
        <v>45.778484112467147</v>
      </c>
      <c r="BV87">
        <v>4754.6076324302785</v>
      </c>
      <c r="BW87">
        <v>5051.7706094571713</v>
      </c>
      <c r="BX87">
        <v>11276.130263398836</v>
      </c>
      <c r="BY87">
        <v>12805.344166628172</v>
      </c>
      <c r="BZ87">
        <v>1469.7520215113868</v>
      </c>
      <c r="CA87">
        <v>24921.532911201277</v>
      </c>
      <c r="CB87">
        <v>1.0625</v>
      </c>
      <c r="CC87">
        <v>19.0783113116339</v>
      </c>
      <c r="CD87">
        <v>20.270705768611023</v>
      </c>
      <c r="CE87">
        <v>-751.66900454345387</v>
      </c>
      <c r="CF87">
        <v>1823.8651513837285</v>
      </c>
      <c r="CG87">
        <v>-397.55587467111218</v>
      </c>
      <c r="CH87">
        <f t="shared" si="94"/>
        <v>-362.31938158246521</v>
      </c>
      <c r="CI87">
        <f t="shared" si="95"/>
        <v>1631.5118453212299</v>
      </c>
      <c r="CJ87">
        <f t="shared" si="96"/>
        <v>1269.1924637387647</v>
      </c>
      <c r="CK87">
        <v>13806.235720479302</v>
      </c>
      <c r="CL87">
        <v>55.398822254123573</v>
      </c>
      <c r="CM87">
        <v>3.1238150596618652</v>
      </c>
      <c r="CN87">
        <v>1.7227352857589722</v>
      </c>
      <c r="CO87">
        <v>7.1524801250000003</v>
      </c>
      <c r="CP87">
        <v>2.3230213850367289</v>
      </c>
      <c r="CQ87">
        <v>4.133537769317627</v>
      </c>
      <c r="CR87">
        <v>2.5349886417388916</v>
      </c>
      <c r="CS87">
        <v>0.99935978651046753</v>
      </c>
      <c r="CT87">
        <v>3.4283947944641113</v>
      </c>
      <c r="CU87">
        <v>3.4283947944641113</v>
      </c>
      <c r="CV87">
        <v>1.6041151898592263</v>
      </c>
      <c r="CW87">
        <v>2.3102691173553467</v>
      </c>
      <c r="CX87">
        <v>2.1232175827026367</v>
      </c>
      <c r="CY87">
        <v>0.47679361701011658</v>
      </c>
      <c r="CZ87">
        <v>1.5266540050506592</v>
      </c>
      <c r="DA87">
        <v>1.5266540050506592</v>
      </c>
      <c r="DB87">
        <v>1.2255251147797634</v>
      </c>
      <c r="DC87">
        <v>0.87602758407592773</v>
      </c>
      <c r="DD87">
        <v>0.4297674298286438</v>
      </c>
      <c r="DE87">
        <v>0.62197639495983437</v>
      </c>
      <c r="DF87">
        <v>1.4004552364349365</v>
      </c>
      <c r="DG87">
        <v>0.46078041195869446</v>
      </c>
      <c r="DH87">
        <v>1.0010137912351149</v>
      </c>
      <c r="DI87">
        <v>127.60075578469741</v>
      </c>
      <c r="DJ87">
        <v>94.362865363378106</v>
      </c>
      <c r="DK87">
        <v>0.25189152234120343</v>
      </c>
      <c r="DL87">
        <v>222.2155126704167</v>
      </c>
      <c r="DM87">
        <v>2.4085044748467763</v>
      </c>
      <c r="DN87">
        <v>101.47403955270964</v>
      </c>
      <c r="DO87">
        <v>68.712338860776981</v>
      </c>
      <c r="DP87">
        <v>6.7138267874988671</v>
      </c>
      <c r="DQ87">
        <v>1.401965433381527</v>
      </c>
      <c r="DR87">
        <v>178.30217063436703</v>
      </c>
      <c r="DS87">
        <v>29.774500266057899</v>
      </c>
      <c r="DT87">
        <v>93.25783642498287</v>
      </c>
      <c r="DU87">
        <v>31.865464151140451</v>
      </c>
      <c r="DV87">
        <v>53.476954920298319</v>
      </c>
      <c r="DW87">
        <v>0.31633941256748016</v>
      </c>
      <c r="DX87">
        <v>178.91659490898911</v>
      </c>
      <c r="DY87">
        <v>-3.9921220032772426</v>
      </c>
      <c r="DZ87">
        <v>4.3887448187291511E-2</v>
      </c>
      <c r="EA87">
        <f t="shared" si="97"/>
        <v>-1.7319567104571036</v>
      </c>
      <c r="EB87">
        <v>-2.3751560210897975</v>
      </c>
      <c r="EC87">
        <v>-0.58687165198048363</v>
      </c>
      <c r="ED87">
        <v>-2.3318660456910112</v>
      </c>
      <c r="EE87">
        <v>-2.6319196221168952</v>
      </c>
      <c r="EF87">
        <v>0.73951650821408865</v>
      </c>
      <c r="EG87">
        <v>0.67714204700686098</v>
      </c>
      <c r="EH87">
        <v>0.34169208050170896</v>
      </c>
      <c r="EI87">
        <v>57.422073846820489</v>
      </c>
      <c r="EJ87">
        <v>56.911275500283189</v>
      </c>
      <c r="EK87">
        <v>52.123636978683308</v>
      </c>
      <c r="EL87">
        <v>42.46457154561223</v>
      </c>
      <c r="EM87">
        <v>38.537017590033166</v>
      </c>
      <c r="EN87">
        <v>17.810233962562112</v>
      </c>
      <c r="EO87">
        <v>41.651674374668637</v>
      </c>
      <c r="EP87">
        <v>21.7108647091029</v>
      </c>
      <c r="EQ87">
        <v>70.13486850326295</v>
      </c>
      <c r="ER87">
        <v>179.33311292505991</v>
      </c>
      <c r="ES87">
        <v>6.7723294194914079</v>
      </c>
      <c r="ET87">
        <v>249.46798142832284</v>
      </c>
      <c r="EU87">
        <v>0.52124830598183181</v>
      </c>
      <c r="EV87">
        <v>16.696200504847553</v>
      </c>
      <c r="EW87">
        <v>8.7028662294847923</v>
      </c>
      <c r="EX87">
        <f t="shared" si="98"/>
        <v>2.7147088699385793</v>
      </c>
      <c r="EY87">
        <v>59.822365178041004</v>
      </c>
      <c r="EZ87">
        <v>47.001474151674081</v>
      </c>
      <c r="FA87">
        <f t="shared" si="99"/>
        <v>1.2727763598433917</v>
      </c>
      <c r="FB87">
        <v>106.8238393297151</v>
      </c>
      <c r="FC87">
        <v>56.00095030604303</v>
      </c>
      <c r="FD87">
        <v>43.999049693956955</v>
      </c>
      <c r="FE87">
        <f t="shared" si="100"/>
        <v>54.988432072860363</v>
      </c>
      <c r="FF87">
        <f t="shared" si="101"/>
        <v>51.606162050314232</v>
      </c>
      <c r="FG87">
        <f t="shared" si="102"/>
        <v>10.154599442037551</v>
      </c>
      <c r="FH87">
        <f t="shared" si="103"/>
        <v>-8.2162031277267715</v>
      </c>
      <c r="FI87">
        <f t="shared" si="104"/>
        <v>36.846874709636531</v>
      </c>
      <c r="FJ87">
        <f t="shared" si="105"/>
        <v>36.846874709636531</v>
      </c>
      <c r="FK87">
        <f t="shared" si="106"/>
        <v>8.2162031277267715</v>
      </c>
      <c r="FL87">
        <f t="shared" si="107"/>
        <v>8.0968523219763515</v>
      </c>
      <c r="FM87">
        <f t="shared" si="108"/>
        <v>53.624829718421665</v>
      </c>
      <c r="FN87">
        <f t="shared" si="109"/>
        <v>78.395146906948938</v>
      </c>
      <c r="FO87">
        <v>71.165810793955814</v>
      </c>
      <c r="FP87">
        <v>28.527031960774163</v>
      </c>
      <c r="FQ87">
        <v>1.5755824041176245</v>
      </c>
      <c r="FR87">
        <v>1.1501313287530042</v>
      </c>
      <c r="FS87">
        <v>0.97195198222042167</v>
      </c>
      <c r="FT87">
        <v>1.4743890125744923</v>
      </c>
      <c r="FU87">
        <v>1.394723497879534</v>
      </c>
      <c r="FV87">
        <v>1.2608905966527839</v>
      </c>
      <c r="FW87">
        <v>51.382650546638963</v>
      </c>
      <c r="FX87">
        <v>71.886224395729087</v>
      </c>
      <c r="FY87">
        <v>32.504208552225812</v>
      </c>
      <c r="FZ87">
        <v>51.330612022077894</v>
      </c>
      <c r="GA87">
        <v>70.371741108724521</v>
      </c>
      <c r="GB87">
        <f t="shared" si="110"/>
        <v>143.1536079002079</v>
      </c>
      <c r="GC87">
        <f t="shared" si="111"/>
        <v>94.180809411764727</v>
      </c>
      <c r="GD87">
        <f t="shared" si="112"/>
        <v>108.73603295681063</v>
      </c>
      <c r="GE87">
        <f t="shared" si="113"/>
        <v>2.1821420399264202</v>
      </c>
      <c r="GF87">
        <f t="shared" si="114"/>
        <v>2.6916190862787697</v>
      </c>
      <c r="GG87">
        <f t="shared" si="115"/>
        <v>1.9526347660172294</v>
      </c>
      <c r="GH87">
        <f t="shared" si="116"/>
        <v>67.2280568747979</v>
      </c>
      <c r="GI87">
        <f t="shared" si="117"/>
        <v>69.624217118997919</v>
      </c>
      <c r="GJ87">
        <f t="shared" si="118"/>
        <v>69.624217118997919</v>
      </c>
      <c r="GK87">
        <f t="shared" si="119"/>
        <v>58.953369198401617</v>
      </c>
      <c r="GL87">
        <f t="shared" si="120"/>
        <v>68.403251775357489</v>
      </c>
      <c r="GM87">
        <f t="shared" si="133"/>
        <v>31.596748224642518</v>
      </c>
      <c r="GN87">
        <f t="shared" si="121"/>
        <v>55.337078393220629</v>
      </c>
      <c r="GO87">
        <f t="shared" si="122"/>
        <v>37.209302325581397</v>
      </c>
      <c r="GP87">
        <f t="shared" si="123"/>
        <v>39.683586390258405</v>
      </c>
      <c r="GQ87">
        <f t="shared" si="124"/>
        <v>1.0712675643018847</v>
      </c>
      <c r="GR87">
        <v>46.189291383322079</v>
      </c>
      <c r="GS87">
        <f t="shared" si="125"/>
        <v>111.15297190721974</v>
      </c>
      <c r="GT87" s="23">
        <f t="shared" si="126"/>
        <v>249.2153291120128</v>
      </c>
      <c r="GU87">
        <v>48.1</v>
      </c>
      <c r="GV87">
        <v>64.5</v>
      </c>
      <c r="GW87">
        <v>4.147E-2</v>
      </c>
      <c r="GX87">
        <v>112.64147</v>
      </c>
      <c r="GY87">
        <v>0.70862000000000003</v>
      </c>
      <c r="GZ87">
        <v>51</v>
      </c>
      <c r="HA87">
        <v>87.6</v>
      </c>
      <c r="HB87">
        <v>2.4950000000000001</v>
      </c>
      <c r="HC87">
        <v>0.52100000000000002</v>
      </c>
      <c r="HD87">
        <v>141.61600000000001</v>
      </c>
      <c r="HE87">
        <v>16.419999999999998</v>
      </c>
      <c r="HF87">
        <v>60.2</v>
      </c>
      <c r="HG87">
        <v>91.6</v>
      </c>
      <c r="HH87">
        <v>48.010000000000005</v>
      </c>
      <c r="HI87">
        <v>0.28399999999999997</v>
      </c>
      <c r="HJ87">
        <v>200.09399999999999</v>
      </c>
      <c r="HK87">
        <v>59.2</v>
      </c>
      <c r="HL87">
        <v>62.9</v>
      </c>
      <c r="HM87">
        <v>140.4</v>
      </c>
      <c r="HN87">
        <v>159.44036464622073</v>
      </c>
      <c r="HO87">
        <v>18.3</v>
      </c>
      <c r="HP87">
        <v>310.3</v>
      </c>
      <c r="HQ87">
        <v>-8.2000000000000028</v>
      </c>
      <c r="HR87">
        <v>24.699999999999996</v>
      </c>
      <c r="HS87">
        <v>16.5</v>
      </c>
      <c r="HT87">
        <v>168.684</v>
      </c>
      <c r="HU87">
        <v>54.361585562359004</v>
      </c>
      <c r="HV87">
        <v>1.5025550436973572</v>
      </c>
      <c r="HW87">
        <v>1.1111642593145372</v>
      </c>
      <c r="HX87">
        <v>2.9661335078375001E-3</v>
      </c>
      <c r="HY87">
        <v>2.6166854365197314</v>
      </c>
      <c r="HZ87">
        <v>2.9291075340938572E-2</v>
      </c>
      <c r="IA87">
        <v>1.2928442072868347</v>
      </c>
      <c r="IB87">
        <v>0.87543917298316953</v>
      </c>
      <c r="IC87">
        <v>8.5538450121879578E-2</v>
      </c>
      <c r="ID87">
        <v>1.7861936879158019E-2</v>
      </c>
      <c r="IE87">
        <v>2.2716837672710422</v>
      </c>
      <c r="IF87">
        <v>0.37934618906974793</v>
      </c>
      <c r="IG87">
        <v>1.2781769847869873</v>
      </c>
      <c r="IH87">
        <v>0.43674295318126677</v>
      </c>
      <c r="II87">
        <v>0.73294658782482158</v>
      </c>
      <c r="IJ87">
        <v>4.3356973743438722E-3</v>
      </c>
      <c r="IK87">
        <v>2.4522022231674199</v>
      </c>
      <c r="IL87">
        <v>0.51860832977294924</v>
      </c>
      <c r="IM87">
        <v>0.27032371336221694</v>
      </c>
      <c r="IN87">
        <v>0.87325485852360751</v>
      </c>
      <c r="IO87">
        <v>2.2328909356789555</v>
      </c>
      <c r="IP87">
        <v>8.4322815388441094E-2</v>
      </c>
      <c r="IQ87">
        <v>3.1061457942025616</v>
      </c>
      <c r="IR87">
        <v>0.77423587751388545</v>
      </c>
      <c r="IS87">
        <v>0.60511545962095259</v>
      </c>
      <c r="IT87">
        <v>1.379351337134838</v>
      </c>
      <c r="IU87">
        <v>56.130432955690125</v>
      </c>
      <c r="IV87">
        <v>1.0780523643896283</v>
      </c>
      <c r="IW87">
        <v>0.8344620269315195</v>
      </c>
      <c r="IX87">
        <v>26.864869913350294</v>
      </c>
      <c r="IY87">
        <f t="shared" si="127"/>
        <v>0.48946035768283025</v>
      </c>
      <c r="IZ87">
        <f t="shared" si="128"/>
        <v>15.757803725645436</v>
      </c>
      <c r="JA87">
        <f t="shared" si="129"/>
        <v>0.65394357103514178</v>
      </c>
      <c r="JB87">
        <f t="shared" si="130"/>
        <v>21.053215604228527</v>
      </c>
      <c r="JC87">
        <f t="shared" si="131"/>
        <v>-0.16448321335231153</v>
      </c>
      <c r="JD87">
        <f t="shared" si="132"/>
        <v>21.920477613206842</v>
      </c>
      <c r="JE87">
        <f t="shared" si="135"/>
        <v>99.898723549666158</v>
      </c>
    </row>
    <row r="88" spans="1:265" x14ac:dyDescent="0.2">
      <c r="A88" s="6">
        <v>2016</v>
      </c>
      <c r="B88" s="3">
        <v>317</v>
      </c>
      <c r="C88">
        <v>3</v>
      </c>
      <c r="D88" t="s">
        <v>116</v>
      </c>
      <c r="E88">
        <v>2003</v>
      </c>
      <c r="F88" t="s">
        <v>118</v>
      </c>
      <c r="G88">
        <v>4</v>
      </c>
      <c r="H88">
        <v>31</v>
      </c>
      <c r="AH88">
        <v>205.81672068506748</v>
      </c>
      <c r="AI88">
        <v>12929.81802687731</v>
      </c>
    </row>
    <row r="89" spans="1:265" x14ac:dyDescent="0.2">
      <c r="A89" s="6">
        <v>2016</v>
      </c>
      <c r="B89" s="3">
        <v>318</v>
      </c>
      <c r="C89">
        <v>3</v>
      </c>
      <c r="D89" t="s">
        <v>115</v>
      </c>
      <c r="E89">
        <v>1958</v>
      </c>
      <c r="F89" t="s">
        <v>118</v>
      </c>
      <c r="G89">
        <v>4</v>
      </c>
      <c r="H89">
        <v>30</v>
      </c>
      <c r="AH89">
        <v>103.53860913668271</v>
      </c>
      <c r="AI89">
        <v>6504.5025031846817</v>
      </c>
    </row>
    <row r="90" spans="1:265" x14ac:dyDescent="0.2">
      <c r="A90" s="6">
        <v>2016</v>
      </c>
      <c r="B90">
        <v>319</v>
      </c>
      <c r="C90">
        <v>3</v>
      </c>
      <c r="D90">
        <v>3390</v>
      </c>
      <c r="E90">
        <v>1967</v>
      </c>
      <c r="F90" t="s">
        <v>118</v>
      </c>
      <c r="G90">
        <v>4</v>
      </c>
      <c r="H90">
        <v>31</v>
      </c>
      <c r="I90">
        <v>246.8</v>
      </c>
      <c r="J90">
        <v>3</v>
      </c>
      <c r="K90">
        <v>0</v>
      </c>
      <c r="L90">
        <v>14.4</v>
      </c>
      <c r="M90">
        <v>13.7</v>
      </c>
      <c r="N90" s="2">
        <v>7.9</v>
      </c>
      <c r="O90">
        <f t="shared" ref="O90:P106" si="137">L90-M90</f>
        <v>0.70000000000000107</v>
      </c>
      <c r="P90" s="2">
        <f t="shared" si="137"/>
        <v>5.7999999999999989</v>
      </c>
      <c r="Q90" s="2">
        <f t="shared" ref="Q90:Q106" si="138">L90-N90</f>
        <v>6.5</v>
      </c>
      <c r="R90" s="2"/>
      <c r="S90">
        <v>7.2880000000000011</v>
      </c>
      <c r="T90">
        <v>5.2560000000000002</v>
      </c>
      <c r="U90">
        <v>5.3959999999999999</v>
      </c>
      <c r="V90">
        <v>4.2460000000000004</v>
      </c>
      <c r="W90">
        <v>5.6779999999999999</v>
      </c>
      <c r="X90">
        <v>5.0875000000000004</v>
      </c>
      <c r="Y90">
        <v>18</v>
      </c>
      <c r="Z90">
        <v>41</v>
      </c>
      <c r="AA90">
        <v>544</v>
      </c>
      <c r="AB90">
        <v>-1</v>
      </c>
      <c r="AC90">
        <v>62</v>
      </c>
      <c r="AD90">
        <v>56.7</v>
      </c>
      <c r="AE90">
        <v>61.2</v>
      </c>
      <c r="AF90">
        <v>54.6</v>
      </c>
      <c r="AG90">
        <v>46.2</v>
      </c>
      <c r="AH90">
        <v>119.84125990902612</v>
      </c>
      <c r="AI90">
        <v>7528.6676300048393</v>
      </c>
      <c r="AJ90">
        <v>237.87268317118824</v>
      </c>
      <c r="AK90">
        <v>0</v>
      </c>
      <c r="AL90">
        <v>538</v>
      </c>
      <c r="AM90">
        <v>538</v>
      </c>
      <c r="AN90">
        <v>11780.077990671096</v>
      </c>
      <c r="AO90">
        <f>AN90/AN$90</f>
        <v>1</v>
      </c>
      <c r="AP90">
        <v>3172.415565557365</v>
      </c>
      <c r="AQ90">
        <v>4682.32474612644</v>
      </c>
      <c r="AR90">
        <v>1.3468711147948609</v>
      </c>
      <c r="AS90">
        <v>7856.0871827986002</v>
      </c>
      <c r="AT90">
        <v>23.01355839946558</v>
      </c>
      <c r="AU90">
        <v>3814.5650453980329</v>
      </c>
      <c r="AV90">
        <v>6922.7291564630968</v>
      </c>
      <c r="AW90">
        <v>169.22226826909792</v>
      </c>
      <c r="AX90">
        <v>14.363485664770373</v>
      </c>
      <c r="AY90">
        <v>10920.879955794997</v>
      </c>
      <c r="AZ90">
        <v>927.51563949243166</v>
      </c>
      <c r="BA90">
        <v>4574.5799993624278</v>
      </c>
      <c r="BB90">
        <v>7850.1067933309951</v>
      </c>
      <c r="BC90">
        <v>2395.6772609901495</v>
      </c>
      <c r="BE90">
        <v>14820.36405368357</v>
      </c>
      <c r="BF90">
        <v>218.91376949974261</v>
      </c>
      <c r="BG90">
        <v>354.49855435350668</v>
      </c>
      <c r="BH90">
        <f t="shared" ref="BH90:BH106" si="139">(BE90-AS90)/25</f>
        <v>278.5710748353988</v>
      </c>
      <c r="BI90">
        <v>45.867819988619139</v>
      </c>
      <c r="BJ90">
        <v>69.09226854221771</v>
      </c>
      <c r="BK90">
        <v>160.02888645261834</v>
      </c>
      <c r="BL90">
        <v>84.307057897081663</v>
      </c>
      <c r="BM90">
        <v>1.4759493670886077</v>
      </c>
      <c r="BN90">
        <v>1.8148148148148149</v>
      </c>
      <c r="BO90">
        <v>1.7160278745644599</v>
      </c>
      <c r="BP90">
        <v>40.38162372362121</v>
      </c>
      <c r="BQ90">
        <v>34.929099677301117</v>
      </c>
      <c r="BR90">
        <v>30.866853086685314</v>
      </c>
      <c r="BS90">
        <v>59.601231976889032</v>
      </c>
      <c r="BT90">
        <v>63.389847562509438</v>
      </c>
      <c r="BU90">
        <v>52.968380296838035</v>
      </c>
      <c r="BV90">
        <v>4733.9730306990978</v>
      </c>
      <c r="BW90">
        <v>5777.9973859542861</v>
      </c>
      <c r="BX90">
        <v>12030.189040135165</v>
      </c>
      <c r="BY90">
        <v>10199.201723524759</v>
      </c>
      <c r="BZ90">
        <v>1518.2186234817812</v>
      </c>
      <c r="CA90">
        <v>22817.112435844305</v>
      </c>
      <c r="CB90">
        <v>1.2205387205387206</v>
      </c>
      <c r="CC90">
        <v>20.74746769123297</v>
      </c>
      <c r="CD90">
        <v>25.323087670275935</v>
      </c>
      <c r="CE90">
        <v>-919.40798530106485</v>
      </c>
      <c r="CF90">
        <v>1144.7317705088108</v>
      </c>
      <c r="CG90">
        <v>-1292.8948382740346</v>
      </c>
      <c r="CH90">
        <f t="shared" ref="CH90:CH106" si="140">BA90-BV90</f>
        <v>-159.39303133666999</v>
      </c>
      <c r="CI90">
        <f t="shared" ref="CI90:CI106" si="141">BB90-BW90</f>
        <v>2072.109407376709</v>
      </c>
      <c r="CJ90">
        <f t="shared" ref="CJ90:CJ106" si="142">CI90+CH90</f>
        <v>1912.716376040039</v>
      </c>
      <c r="CK90">
        <v>11896.232480049308</v>
      </c>
      <c r="CL90">
        <v>52.137326813365945</v>
      </c>
      <c r="CM90">
        <v>2.572335958480835</v>
      </c>
      <c r="CN90">
        <v>1.5464255809783936</v>
      </c>
      <c r="CO90">
        <v>7.2336754799999996</v>
      </c>
      <c r="CP90">
        <v>1.9616798885184301</v>
      </c>
      <c r="CQ90">
        <v>4.6332883834838867</v>
      </c>
      <c r="CR90">
        <v>2.7843313217163086</v>
      </c>
      <c r="CS90">
        <v>0.97068238258361816</v>
      </c>
      <c r="CT90">
        <v>3.0556375980377197</v>
      </c>
      <c r="CU90">
        <v>3.0556375980377197</v>
      </c>
      <c r="CV90">
        <v>1.6392228255276955</v>
      </c>
      <c r="CW90">
        <v>2.3569109439849854</v>
      </c>
      <c r="CX90">
        <v>2.4400875568389893</v>
      </c>
      <c r="CY90">
        <v>0.84311491250991821</v>
      </c>
      <c r="CZ90">
        <v>1.6419961452484131</v>
      </c>
      <c r="DA90">
        <v>1.6419961452484131</v>
      </c>
      <c r="DB90">
        <v>1.4651873992845357</v>
      </c>
      <c r="DC90">
        <v>1.1918294429779053</v>
      </c>
      <c r="DD90">
        <v>0.57147818803787231</v>
      </c>
      <c r="DE90">
        <v>0.80644090176023531</v>
      </c>
      <c r="DF90">
        <v>1.5407863855361938</v>
      </c>
      <c r="DG90">
        <v>0.49897199869155884</v>
      </c>
      <c r="DH90">
        <v>1.1139195517522742</v>
      </c>
      <c r="DI90">
        <v>81.605186345275243</v>
      </c>
      <c r="DJ90">
        <v>72.408667658580896</v>
      </c>
      <c r="DK90">
        <v>9.7428285578118501E-2</v>
      </c>
      <c r="DL90">
        <v>154.11128228943426</v>
      </c>
      <c r="DM90">
        <v>1.066284527948719</v>
      </c>
      <c r="DN90">
        <v>106.21012934625936</v>
      </c>
      <c r="DO90">
        <v>67.197712315766807</v>
      </c>
      <c r="DP90">
        <v>5.1708192534828097</v>
      </c>
      <c r="DQ90">
        <v>0.43889606836148159</v>
      </c>
      <c r="DR90">
        <v>179.01755698387046</v>
      </c>
      <c r="DS90">
        <v>21.860717614369442</v>
      </c>
      <c r="DT90">
        <v>111.62375734208771</v>
      </c>
      <c r="DU90">
        <v>66.185421022527763</v>
      </c>
      <c r="DV90">
        <v>39.336928278051019</v>
      </c>
      <c r="DX90">
        <v>217.1461066426665</v>
      </c>
      <c r="DY90">
        <v>1.7790196210311575</v>
      </c>
      <c r="DZ90">
        <v>3.4662317871632755</v>
      </c>
      <c r="EA90">
        <f t="shared" ref="EA90:EA105" si="143">(DX90-DL90)/25</f>
        <v>2.5213929741292898</v>
      </c>
      <c r="EB90">
        <v>1.7574959286417229</v>
      </c>
      <c r="EC90">
        <v>0.49214799962075906</v>
      </c>
      <c r="ED90">
        <v>-0.37221109591529206</v>
      </c>
      <c r="EE90">
        <v>-9.2026481203549532E-2</v>
      </c>
      <c r="EF90">
        <v>0.88730472781737846</v>
      </c>
      <c r="EG90">
        <v>0.63268647472119344</v>
      </c>
      <c r="EH90">
        <v>0.5929331049096711</v>
      </c>
      <c r="EI90">
        <v>52.952116894345004</v>
      </c>
      <c r="EJ90">
        <v>59.329448538854166</v>
      </c>
      <c r="EK90">
        <v>51.404908459065609</v>
      </c>
      <c r="EL90">
        <v>46.984663668290807</v>
      </c>
      <c r="EM90">
        <v>37.5369396432001</v>
      </c>
      <c r="EN90">
        <v>30.479671980231192</v>
      </c>
      <c r="EO90">
        <v>56.420884402505315</v>
      </c>
      <c r="EP90">
        <v>33.019994766127184</v>
      </c>
      <c r="EQ90">
        <v>97.016364978727026</v>
      </c>
      <c r="ER90">
        <v>157.14791158944232</v>
      </c>
      <c r="ES90">
        <v>7.5754858100945155</v>
      </c>
      <c r="ET90">
        <v>254.16427656816933</v>
      </c>
      <c r="EU90">
        <v>0.58524418955511737</v>
      </c>
      <c r="EV90">
        <v>22.19858949665284</v>
      </c>
      <c r="EW90">
        <v>12.991595519235332</v>
      </c>
      <c r="EX90">
        <f t="shared" ref="EX90:EX106" si="144">ES90/ET90*100</f>
        <v>2.9805470353197716</v>
      </c>
      <c r="EY90">
        <v>49.789244943754049</v>
      </c>
      <c r="EZ90">
        <v>34.177717549639624</v>
      </c>
      <c r="FA90">
        <f t="shared" ref="FA90:FA106" si="145">EY90/EZ90</f>
        <v>1.456775013470115</v>
      </c>
      <c r="FB90">
        <v>83.966962493393652</v>
      </c>
      <c r="FC90">
        <v>59.296232071835831</v>
      </c>
      <c r="FD90">
        <v>40.703767928164197</v>
      </c>
      <c r="FE90">
        <f t="shared" ref="FE90:FE106" si="146">(DT90+DU90)-EQ90</f>
        <v>80.792813385888465</v>
      </c>
      <c r="FF90">
        <f t="shared" ref="FF90:FF106" si="147">DT90-EO90</f>
        <v>55.202872939582399</v>
      </c>
      <c r="FG90">
        <f t="shared" ref="FG90:FG106" si="148">DU90-EP90</f>
        <v>33.165426256400579</v>
      </c>
      <c r="FH90">
        <f t="shared" ref="FH90:FH106" si="149">FF90-EY90</f>
        <v>5.4136279958283495</v>
      </c>
      <c r="FI90">
        <f t="shared" ref="FI90:FI106" si="150">EZ90-FG90</f>
        <v>1.0122912932390449</v>
      </c>
      <c r="FJ90">
        <f t="shared" ref="FJ90:FJ106" si="151">DO90-DU90</f>
        <v>1.0122912932390449</v>
      </c>
      <c r="FK90">
        <f t="shared" ref="FK90:FK106" si="152">DN90-DT90</f>
        <v>-5.4136279958283495</v>
      </c>
      <c r="FL90">
        <f t="shared" ref="FL90:FL106" si="153">(DN90-DT90)/DN90*100</f>
        <v>-5.0970919903309699</v>
      </c>
      <c r="FM90">
        <f t="shared" ref="FM90:FM106" si="154">(DO90-DU90)/DO90*100</f>
        <v>1.5064371365534239</v>
      </c>
      <c r="FN90">
        <f t="shared" ref="FN90:FN106" si="155">(EZ90-FG90)/EZ90*100</f>
        <v>2.9618458042693923</v>
      </c>
      <c r="FO90">
        <v>75.146719584298864</v>
      </c>
      <c r="FP90">
        <v>29.566200490077048</v>
      </c>
      <c r="FQ90">
        <v>1.2370166680456791</v>
      </c>
      <c r="FR90">
        <v>1.1676546148226192</v>
      </c>
      <c r="FS90">
        <v>1.1685089432293974</v>
      </c>
      <c r="FT90">
        <v>1.5858152433933022</v>
      </c>
      <c r="FU90">
        <v>1.4038593302495646</v>
      </c>
      <c r="FV90">
        <v>1.2538948955197646</v>
      </c>
      <c r="FW90">
        <v>44.6997916682149</v>
      </c>
      <c r="FX90">
        <v>61.829267948792058</v>
      </c>
      <c r="FY90">
        <v>24.702990232642687</v>
      </c>
      <c r="FZ90">
        <v>40.128384135011331</v>
      </c>
      <c r="GA90">
        <v>69.576805832094095</v>
      </c>
      <c r="GB90">
        <f t="shared" ref="GB90:GB106" si="156">S90/(AP90/10)*10000</f>
        <v>229.73030643037978</v>
      </c>
      <c r="GC90">
        <f t="shared" ref="GC90:GC106" si="157">U90/(AU90/10)*10000</f>
        <v>141.45780543209878</v>
      </c>
      <c r="GD90">
        <f t="shared" ref="GD90:GD106" si="158">V90/(BA90/10)*10000</f>
        <v>92.817264111498261</v>
      </c>
      <c r="GE90">
        <f t="shared" ref="GE90:GE106" si="159">(DI90/10)/S90</f>
        <v>1.1197199004565754</v>
      </c>
      <c r="GF90">
        <f t="shared" ref="GF90:GF106" si="160">(DN90/10)/U90</f>
        <v>1.9683122562316413</v>
      </c>
      <c r="GG90">
        <f t="shared" ref="GG90:GG106" si="161">(DT90/10)/V90</f>
        <v>2.6289156227528898</v>
      </c>
      <c r="GH90">
        <f t="shared" ref="GH90:GH92" si="162">AN90/220</f>
        <v>53.545809048504978</v>
      </c>
      <c r="GI90">
        <f t="shared" ref="GI90:GI99" si="163">AM90/AA90*100</f>
        <v>98.89705882352942</v>
      </c>
      <c r="GJ90">
        <f t="shared" ref="GJ90:GJ99" si="164">AL90/AA90*100</f>
        <v>98.89705882352942</v>
      </c>
      <c r="GK90">
        <f>EY90/DN90*100</f>
        <v>46.878056970851048</v>
      </c>
      <c r="GL90">
        <f t="shared" ref="GL90:GL106" si="165">EZ90/DO90*100</f>
        <v>50.861430206189326</v>
      </c>
      <c r="GM90">
        <f t="shared" si="133"/>
        <v>49.138569793810674</v>
      </c>
      <c r="GN90">
        <f t="shared" ref="GN90:GN106" si="166">(DT90-EO90)/DT90*100</f>
        <v>49.454412083983996</v>
      </c>
      <c r="GO90">
        <f t="shared" ref="GO90:GO106" si="167">(L90-N90)/L90*100</f>
        <v>45.138888888888893</v>
      </c>
      <c r="GP90">
        <f t="shared" ref="GP90:GP106" si="168">FO90/ER90*100</f>
        <v>47.819101650312646</v>
      </c>
      <c r="GQ90">
        <f t="shared" ref="GQ90:GQ106" si="169">AN90/CK90</f>
        <v>0.99023602728233417</v>
      </c>
      <c r="GR90">
        <v>35.504633961290295</v>
      </c>
      <c r="GS90">
        <f t="shared" ref="GS90:GS106" si="170">DR90/CV90</f>
        <v>109.20879955794996</v>
      </c>
      <c r="GT90" s="23">
        <f t="shared" ref="GT90:GT106" si="171">ET90/DH90</f>
        <v>228.17112435844308</v>
      </c>
      <c r="GU90">
        <v>39.5</v>
      </c>
      <c r="GV90">
        <v>58.3</v>
      </c>
      <c r="GW90">
        <v>1.677E-2</v>
      </c>
      <c r="GX90">
        <v>97.816769999999991</v>
      </c>
      <c r="GY90">
        <v>0.29765000000000003</v>
      </c>
      <c r="GZ90">
        <v>48.6</v>
      </c>
      <c r="HA90">
        <v>88.2</v>
      </c>
      <c r="HB90">
        <v>2.1559999999999997</v>
      </c>
      <c r="HC90">
        <v>0.183</v>
      </c>
      <c r="HD90">
        <v>139.13899999999998</v>
      </c>
      <c r="HE90">
        <v>11.279999999999998</v>
      </c>
      <c r="HF90">
        <v>57.4</v>
      </c>
      <c r="HG90">
        <v>98.5</v>
      </c>
      <c r="HH90">
        <v>30.060000000000002</v>
      </c>
      <c r="HI90">
        <v>0</v>
      </c>
      <c r="HJ90">
        <v>185.95999999999998</v>
      </c>
      <c r="HK90">
        <v>59.4</v>
      </c>
      <c r="HL90">
        <v>72.5</v>
      </c>
      <c r="HM90">
        <v>150.94999999999999</v>
      </c>
      <c r="HN90">
        <v>127.97550354609928</v>
      </c>
      <c r="HO90">
        <v>19.05</v>
      </c>
      <c r="HP90">
        <v>286.3</v>
      </c>
      <c r="HQ90">
        <v>-10.799999999999997</v>
      </c>
      <c r="HR90">
        <v>15.700000000000003</v>
      </c>
      <c r="HS90">
        <v>4.9000000000000057</v>
      </c>
      <c r="HT90">
        <v>147.16100000000003</v>
      </c>
      <c r="HU90">
        <v>51.400977995110033</v>
      </c>
      <c r="HV90">
        <v>1.0160727035999297</v>
      </c>
      <c r="HW90">
        <v>0.90156611371040341</v>
      </c>
      <c r="HX90">
        <v>1.213087377996E-3</v>
      </c>
      <c r="HY90">
        <v>1.9188519046883292</v>
      </c>
      <c r="HZ90">
        <v>1.3790982873439791E-2</v>
      </c>
      <c r="IA90">
        <v>1.3531850223541262</v>
      </c>
      <c r="IB90">
        <v>0.85614186143875126</v>
      </c>
      <c r="IC90">
        <v>6.5879546613693232E-2</v>
      </c>
      <c r="ID90">
        <v>5.5918168044090267E-3</v>
      </c>
      <c r="IE90">
        <v>2.28079824721098</v>
      </c>
      <c r="IF90">
        <v>0.26585955448150628</v>
      </c>
      <c r="IG90">
        <v>1.4006102576255799</v>
      </c>
      <c r="IH90">
        <v>0.83046818882226936</v>
      </c>
      <c r="II90">
        <v>0.49358404126167299</v>
      </c>
      <c r="IJ90">
        <v>0</v>
      </c>
      <c r="IK90">
        <v>2.7246624877095225</v>
      </c>
      <c r="IL90">
        <v>0.70794668912887571</v>
      </c>
      <c r="IM90">
        <v>0.41432168632745747</v>
      </c>
      <c r="IN90">
        <v>1.2173225412070752</v>
      </c>
      <c r="IO90">
        <v>1.9718291354596866</v>
      </c>
      <c r="IP90">
        <v>9.5054165750741965E-2</v>
      </c>
      <c r="IQ90">
        <v>3.1891516766667616</v>
      </c>
      <c r="IR90">
        <v>0.64523833322525048</v>
      </c>
      <c r="IS90">
        <v>0.44182017511129379</v>
      </c>
      <c r="IT90">
        <v>1.0870585083365443</v>
      </c>
      <c r="IU90">
        <v>59.356357388032151</v>
      </c>
      <c r="IV90">
        <v>0.74435190189143363</v>
      </c>
      <c r="IW90">
        <v>0.90835342945578157</v>
      </c>
      <c r="IX90">
        <v>28.482603574539755</v>
      </c>
      <c r="IY90">
        <f t="shared" ref="IY90:IY106" si="172">IQ90-HY90</f>
        <v>1.2702997719784324</v>
      </c>
      <c r="IZ90">
        <f t="shared" ref="IZ90:IZ106" si="173">IY90/IQ90*100</f>
        <v>39.831902046945743</v>
      </c>
      <c r="JA90">
        <f t="shared" ref="JA90:JA105" si="174">IQ90-IK90</f>
        <v>0.46448918895723912</v>
      </c>
      <c r="JB90">
        <f t="shared" ref="JB90:JB105" si="175">JA90/IQ90*100</f>
        <v>14.564662833556854</v>
      </c>
      <c r="JC90">
        <f t="shared" ref="JC90:JC105" si="176">IK90-HY90</f>
        <v>0.80581058302119324</v>
      </c>
      <c r="JD90">
        <f t="shared" ref="JD90:JD106" si="177">IY90/IO90*100</f>
        <v>64.422406035819691</v>
      </c>
      <c r="JE90">
        <f t="shared" ref="JE90:JE106" si="178">CA90/ET90</f>
        <v>89.773089845395859</v>
      </c>
    </row>
    <row r="91" spans="1:265" x14ac:dyDescent="0.2">
      <c r="A91" s="6">
        <v>2016</v>
      </c>
      <c r="B91">
        <v>320</v>
      </c>
      <c r="C91">
        <v>3</v>
      </c>
      <c r="D91">
        <v>1311</v>
      </c>
      <c r="E91">
        <v>2015</v>
      </c>
      <c r="F91" t="s">
        <v>118</v>
      </c>
      <c r="G91">
        <v>4</v>
      </c>
      <c r="H91">
        <v>31.5</v>
      </c>
      <c r="I91">
        <v>302.8</v>
      </c>
      <c r="J91">
        <v>0</v>
      </c>
      <c r="K91">
        <v>0</v>
      </c>
      <c r="L91">
        <v>14.1</v>
      </c>
      <c r="M91">
        <v>13</v>
      </c>
      <c r="N91" s="2">
        <v>11.4</v>
      </c>
      <c r="O91">
        <f t="shared" si="137"/>
        <v>1.0999999999999996</v>
      </c>
      <c r="P91" s="2">
        <f t="shared" si="137"/>
        <v>1.5999999999999996</v>
      </c>
      <c r="Q91" s="2">
        <f t="shared" si="138"/>
        <v>2.6999999999999993</v>
      </c>
      <c r="R91" s="2"/>
      <c r="S91">
        <v>7.354000000000001</v>
      </c>
      <c r="T91">
        <v>6.6740000000000013</v>
      </c>
      <c r="U91">
        <v>3.6579999999999999</v>
      </c>
      <c r="V91">
        <v>6.0839999999999996</v>
      </c>
      <c r="W91">
        <v>4.9959999999999996</v>
      </c>
      <c r="X91">
        <v>7.49</v>
      </c>
      <c r="Y91">
        <v>17.2</v>
      </c>
      <c r="Z91">
        <v>43.4</v>
      </c>
      <c r="AA91">
        <v>747.2</v>
      </c>
      <c r="AB91">
        <v>-1</v>
      </c>
      <c r="AC91">
        <v>62</v>
      </c>
      <c r="AD91">
        <v>54.9</v>
      </c>
      <c r="AE91">
        <v>58.3</v>
      </c>
      <c r="AF91">
        <v>55.7</v>
      </c>
      <c r="AG91">
        <v>52.3</v>
      </c>
      <c r="AH91">
        <v>242.02612222052409</v>
      </c>
      <c r="AI91">
        <v>15204.565050137764</v>
      </c>
      <c r="AJ91">
        <v>315.42188250064623</v>
      </c>
      <c r="AK91">
        <v>0</v>
      </c>
      <c r="AL91">
        <v>550.79999999999995</v>
      </c>
      <c r="AM91">
        <v>550.79999999999995</v>
      </c>
      <c r="AN91">
        <v>15992.157916889773</v>
      </c>
      <c r="AO91">
        <f>AN91/AN$91</f>
        <v>1</v>
      </c>
      <c r="AP91">
        <v>3477.0623767722809</v>
      </c>
      <c r="AQ91">
        <v>3806.7161461276669</v>
      </c>
      <c r="AR91">
        <v>1.3005626090996998</v>
      </c>
      <c r="AS91">
        <v>7285.0790855090472</v>
      </c>
      <c r="AT91">
        <v>30.91927432872933</v>
      </c>
      <c r="AU91">
        <v>4271.7332398227545</v>
      </c>
      <c r="AV91">
        <v>7842.1371417641612</v>
      </c>
      <c r="AW91">
        <v>252.87704421562688</v>
      </c>
      <c r="AX91">
        <v>24.3871337945105</v>
      </c>
      <c r="AY91">
        <v>12391.134559597052</v>
      </c>
      <c r="AZ91">
        <v>867.69581433899702</v>
      </c>
      <c r="BA91">
        <v>5502.9790818856882</v>
      </c>
      <c r="BB91">
        <v>9010.2790214208562</v>
      </c>
      <c r="BC91">
        <v>3632.9852642449032</v>
      </c>
      <c r="BD91">
        <v>2.9722880843518373</v>
      </c>
      <c r="BE91">
        <v>18149.215655635802</v>
      </c>
      <c r="BF91">
        <v>364.71824814914322</v>
      </c>
      <c r="BG91">
        <v>523.46191782170456</v>
      </c>
      <c r="BH91">
        <f t="shared" si="139"/>
        <v>434.56546280507018</v>
      </c>
      <c r="BI91">
        <v>56.762204503605254</v>
      </c>
      <c r="BJ91">
        <v>111.93144018753942</v>
      </c>
      <c r="BK91">
        <v>288.24435683117815</v>
      </c>
      <c r="BL91">
        <v>106.19471633242682</v>
      </c>
      <c r="BM91">
        <v>1.0948081264108354</v>
      </c>
      <c r="BN91">
        <v>1.835820895522388</v>
      </c>
      <c r="BO91">
        <v>1.6373456790123455</v>
      </c>
      <c r="BP91">
        <v>47.728546745478745</v>
      </c>
      <c r="BQ91">
        <v>34.474109043665067</v>
      </c>
      <c r="BR91">
        <v>30.320754275553892</v>
      </c>
      <c r="BS91">
        <v>52.253600838729554</v>
      </c>
      <c r="BT91">
        <v>63.288289736877658</v>
      </c>
      <c r="BU91">
        <v>49.645555997473259</v>
      </c>
      <c r="BV91">
        <v>4415.1869680257569</v>
      </c>
      <c r="BW91">
        <v>5762.0580828206184</v>
      </c>
      <c r="BX91">
        <v>11444.419649972901</v>
      </c>
      <c r="BY91">
        <v>13846.024170467335</v>
      </c>
      <c r="BZ91">
        <v>1267.1745991265261</v>
      </c>
      <c r="CA91">
        <v>26148.426790780704</v>
      </c>
      <c r="CB91">
        <v>1.3050541516245489</v>
      </c>
      <c r="CC91">
        <v>16.885096007314839</v>
      </c>
      <c r="CD91">
        <v>22.035964644925325</v>
      </c>
      <c r="CE91">
        <v>-143.45372820300236</v>
      </c>
      <c r="CF91">
        <v>2080.0790589435428</v>
      </c>
      <c r="CG91">
        <v>669.45073161401524</v>
      </c>
      <c r="CH91">
        <f t="shared" si="140"/>
        <v>1087.7921138599313</v>
      </c>
      <c r="CI91">
        <f t="shared" si="141"/>
        <v>3248.2209386002378</v>
      </c>
      <c r="CJ91">
        <f t="shared" si="142"/>
        <v>4336.0130524601691</v>
      </c>
      <c r="CK91">
        <v>13757.292231183652</v>
      </c>
      <c r="CL91">
        <v>52.612313319110029</v>
      </c>
      <c r="CM91">
        <v>2.9309301376342773</v>
      </c>
      <c r="CN91">
        <v>1.5728988647460938</v>
      </c>
      <c r="CO91">
        <v>7.5315899850000001</v>
      </c>
      <c r="CP91">
        <v>2.2221312259592816</v>
      </c>
      <c r="CQ91">
        <v>4.78515625</v>
      </c>
      <c r="CR91">
        <v>2.6685984134674072</v>
      </c>
      <c r="CS91">
        <v>0.80234438180923462</v>
      </c>
      <c r="CT91">
        <v>3.3129217624664307</v>
      </c>
      <c r="CU91">
        <v>3.3129217624664307</v>
      </c>
      <c r="CV91">
        <v>1.5018955417998727</v>
      </c>
      <c r="CW91">
        <v>2.1841616630554199</v>
      </c>
      <c r="CX91">
        <v>2.2180061340332031</v>
      </c>
      <c r="CY91">
        <v>0.5698707103729248</v>
      </c>
      <c r="CZ91">
        <v>1.425663948059082</v>
      </c>
      <c r="DA91">
        <v>1.425663948059082</v>
      </c>
      <c r="DB91">
        <v>1.2410447642517766</v>
      </c>
      <c r="DC91">
        <v>1.1557520627975464</v>
      </c>
      <c r="DD91">
        <v>0.3560192883014679</v>
      </c>
      <c r="DE91">
        <v>0.69697041471273458</v>
      </c>
      <c r="DF91">
        <v>1.2258234024047852</v>
      </c>
      <c r="DG91">
        <v>0.64881086349487305</v>
      </c>
      <c r="DH91">
        <v>0.9541377983323196</v>
      </c>
      <c r="DI91">
        <v>101.91026910516149</v>
      </c>
      <c r="DJ91">
        <v>59.875795046548326</v>
      </c>
      <c r="DK91">
        <v>9.7953043215607702E-2</v>
      </c>
      <c r="DL91">
        <v>161.88401719492541</v>
      </c>
      <c r="DM91">
        <v>1.4795355879958372</v>
      </c>
      <c r="DN91">
        <v>113.9954054654699</v>
      </c>
      <c r="DO91">
        <v>62.920946770720036</v>
      </c>
      <c r="DP91">
        <v>8.3776186301013613</v>
      </c>
      <c r="DQ91">
        <v>0.80792666272014391</v>
      </c>
      <c r="DR91">
        <v>186.10189752901144</v>
      </c>
      <c r="DS91">
        <v>18.951879328728907</v>
      </c>
      <c r="DT91">
        <v>122.05641359078861</v>
      </c>
      <c r="DU91">
        <v>51.346941065953651</v>
      </c>
      <c r="DV91">
        <v>51.794161150638558</v>
      </c>
      <c r="DW91">
        <v>4.2374839651060064E-2</v>
      </c>
      <c r="DX91">
        <v>225.23989064703187</v>
      </c>
      <c r="DY91">
        <v>1.7298485952918594</v>
      </c>
      <c r="DZ91">
        <v>3.5579993743654938</v>
      </c>
      <c r="EA91">
        <f t="shared" si="143"/>
        <v>2.5342349380842588</v>
      </c>
      <c r="EB91">
        <v>0.86322402573631507</v>
      </c>
      <c r="EC91">
        <v>0.73281892048351882</v>
      </c>
      <c r="ED91">
        <v>0.21751083744083641</v>
      </c>
      <c r="EE91">
        <v>-1.0521823367969441</v>
      </c>
      <c r="EF91">
        <v>0.58753446117154617</v>
      </c>
      <c r="EG91">
        <v>0.55196037519055352</v>
      </c>
      <c r="EH91">
        <v>0.42068204001226461</v>
      </c>
      <c r="EI91">
        <v>62.952644041722039</v>
      </c>
      <c r="EJ91">
        <v>61.254295081918308</v>
      </c>
      <c r="EK91">
        <v>54.18951911234069</v>
      </c>
      <c r="EL91">
        <v>36.986847796377305</v>
      </c>
      <c r="EM91">
        <v>33.809943695448503</v>
      </c>
      <c r="EN91">
        <v>22.796557447463083</v>
      </c>
      <c r="EO91">
        <v>51.028614459326128</v>
      </c>
      <c r="EP91">
        <v>20.51403817797517</v>
      </c>
      <c r="EQ91">
        <v>79.764219095881813</v>
      </c>
      <c r="ER91">
        <v>169.72780458421164</v>
      </c>
      <c r="ES91">
        <v>8.2215664585805097</v>
      </c>
      <c r="ET91">
        <v>249.49202368009344</v>
      </c>
      <c r="EU91">
        <v>0.40201048755353708</v>
      </c>
      <c r="EV91">
        <v>20.453004351255988</v>
      </c>
      <c r="EW91">
        <v>8.2223222511830354</v>
      </c>
      <c r="EX91">
        <f t="shared" si="144"/>
        <v>3.2953223663464537</v>
      </c>
      <c r="EY91">
        <v>62.966791006143772</v>
      </c>
      <c r="EZ91">
        <v>42.40690859274487</v>
      </c>
      <c r="FA91">
        <f t="shared" si="145"/>
        <v>1.4848238906270184</v>
      </c>
      <c r="FB91">
        <v>105.37369959888863</v>
      </c>
      <c r="FC91">
        <v>59.755699235986469</v>
      </c>
      <c r="FD91">
        <v>40.244300764013538</v>
      </c>
      <c r="FE91">
        <f t="shared" si="146"/>
        <v>93.639135560860453</v>
      </c>
      <c r="FF91">
        <f t="shared" si="147"/>
        <v>71.027799131462473</v>
      </c>
      <c r="FG91">
        <f t="shared" si="148"/>
        <v>30.832902887978481</v>
      </c>
      <c r="FH91">
        <f t="shared" si="149"/>
        <v>8.0610081253187005</v>
      </c>
      <c r="FI91">
        <f t="shared" si="150"/>
        <v>11.574005704766389</v>
      </c>
      <c r="FJ91">
        <f t="shared" si="151"/>
        <v>11.574005704766385</v>
      </c>
      <c r="FK91">
        <f t="shared" si="152"/>
        <v>-8.0610081253187076</v>
      </c>
      <c r="FL91">
        <f t="shared" si="153"/>
        <v>-7.0713447549958053</v>
      </c>
      <c r="FM91">
        <f t="shared" si="154"/>
        <v>18.394519311575735</v>
      </c>
      <c r="FN91">
        <f t="shared" si="155"/>
        <v>27.292736228234549</v>
      </c>
      <c r="FO91">
        <v>63.390126151082001</v>
      </c>
      <c r="FP91">
        <v>25.407676452359386</v>
      </c>
      <c r="FQ91">
        <v>1.3626724178821212</v>
      </c>
      <c r="FR91">
        <v>1.1210162502383854</v>
      </c>
      <c r="FS91">
        <v>1.0668072003544167</v>
      </c>
      <c r="FT91">
        <v>1.6307156414106772</v>
      </c>
      <c r="FU91">
        <v>1.3397625069935364</v>
      </c>
      <c r="FV91">
        <v>1.1633261978729375</v>
      </c>
      <c r="FW91">
        <v>52.951652813579997</v>
      </c>
      <c r="FX91">
        <v>68.029351031214532</v>
      </c>
      <c r="FY91">
        <v>33.892912042111924</v>
      </c>
      <c r="FZ91">
        <v>55.496861046833082</v>
      </c>
      <c r="GA91">
        <v>72.75167217438613</v>
      </c>
      <c r="GB91">
        <f t="shared" si="156"/>
        <v>211.50037598194137</v>
      </c>
      <c r="GC91">
        <f t="shared" si="157"/>
        <v>85.632688059701493</v>
      </c>
      <c r="GD91">
        <f t="shared" si="158"/>
        <v>110.55829777777775</v>
      </c>
      <c r="GE91">
        <f t="shared" si="159"/>
        <v>1.3857801074947167</v>
      </c>
      <c r="GF91">
        <f t="shared" si="160"/>
        <v>3.116331478006285</v>
      </c>
      <c r="GG91">
        <f t="shared" si="161"/>
        <v>2.0061869426493857</v>
      </c>
      <c r="GH91">
        <f t="shared" si="162"/>
        <v>72.691626894953515</v>
      </c>
      <c r="GI91">
        <f t="shared" si="163"/>
        <v>73.715203426124191</v>
      </c>
      <c r="GJ91">
        <f t="shared" si="164"/>
        <v>73.715203426124191</v>
      </c>
      <c r="GK91">
        <f t="shared" ref="GK91:GK106" si="179">EY91/DN91*100</f>
        <v>55.236253381472388</v>
      </c>
      <c r="GL91">
        <f t="shared" si="165"/>
        <v>67.397124120323497</v>
      </c>
      <c r="GM91">
        <f t="shared" si="133"/>
        <v>32.602875879676496</v>
      </c>
      <c r="GN91">
        <f t="shared" si="166"/>
        <v>58.192598849900023</v>
      </c>
      <c r="GO91">
        <f t="shared" si="167"/>
        <v>19.14893617021276</v>
      </c>
      <c r="GP91">
        <f t="shared" si="168"/>
        <v>37.348109407513455</v>
      </c>
      <c r="GQ91">
        <f t="shared" si="169"/>
        <v>1.1624495320845443</v>
      </c>
      <c r="GR91">
        <v>46.587124431821223</v>
      </c>
      <c r="GS91">
        <f t="shared" si="170"/>
        <v>123.91134559597053</v>
      </c>
      <c r="GT91" s="23">
        <f t="shared" si="171"/>
        <v>261.48426790780707</v>
      </c>
      <c r="GU91">
        <v>44.3</v>
      </c>
      <c r="GV91">
        <v>48.5</v>
      </c>
      <c r="GW91">
        <v>1.6569999999999998E-2</v>
      </c>
      <c r="GX91">
        <v>92.816569999999999</v>
      </c>
      <c r="GY91">
        <v>0.39990000000000003</v>
      </c>
      <c r="GZ91">
        <v>53.6</v>
      </c>
      <c r="HA91">
        <v>98.4</v>
      </c>
      <c r="HB91">
        <v>3.173</v>
      </c>
      <c r="HC91">
        <v>0.30599999999999999</v>
      </c>
      <c r="HD91">
        <v>155.47899999999998</v>
      </c>
      <c r="HE91">
        <v>10.719999999999999</v>
      </c>
      <c r="HF91">
        <v>64.8</v>
      </c>
      <c r="HG91">
        <v>106.1</v>
      </c>
      <c r="HH91">
        <v>42.78</v>
      </c>
      <c r="HI91">
        <v>3.4999999999999996E-2</v>
      </c>
      <c r="HJ91">
        <v>213.715</v>
      </c>
      <c r="HK91">
        <v>55.4</v>
      </c>
      <c r="HL91">
        <v>72.3</v>
      </c>
      <c r="HM91">
        <v>143.6</v>
      </c>
      <c r="HN91">
        <v>173.73437288135594</v>
      </c>
      <c r="HO91">
        <v>15.9</v>
      </c>
      <c r="HP91">
        <v>328.1</v>
      </c>
      <c r="HQ91">
        <v>-1.7999999999999972</v>
      </c>
      <c r="HR91">
        <v>26.100000000000009</v>
      </c>
      <c r="HS91">
        <v>24.300000000000011</v>
      </c>
      <c r="HT91">
        <v>172.62100000000004</v>
      </c>
      <c r="HU91">
        <v>52.612313319110037</v>
      </c>
      <c r="HV91">
        <v>1.2984020509719847</v>
      </c>
      <c r="HW91">
        <v>0.76285594940185553</v>
      </c>
      <c r="HX91">
        <v>1.2479844605145E-3</v>
      </c>
      <c r="HY91">
        <v>2.0625059848343548</v>
      </c>
      <c r="HZ91">
        <v>1.9135839843750002E-2</v>
      </c>
      <c r="IA91">
        <v>1.4303687496185304</v>
      </c>
      <c r="IB91">
        <v>0.78950687170028688</v>
      </c>
      <c r="IC91">
        <v>0.10511900752305986</v>
      </c>
      <c r="ID91">
        <v>1.0137540593147278E-2</v>
      </c>
      <c r="IE91">
        <v>2.3351321694350236</v>
      </c>
      <c r="IF91">
        <v>0.23414213027954101</v>
      </c>
      <c r="IG91">
        <v>1.4372679748535155</v>
      </c>
      <c r="IH91">
        <v>0.60463282370567317</v>
      </c>
      <c r="II91">
        <v>0.60989903697967529</v>
      </c>
      <c r="IJ91">
        <v>4.9898238182067862E-4</v>
      </c>
      <c r="IK91">
        <v>2.6522988179206846</v>
      </c>
      <c r="IL91">
        <v>0.6402866427898406</v>
      </c>
      <c r="IM91">
        <v>0.25740194544196127</v>
      </c>
      <c r="IN91">
        <v>1.0008495155274868</v>
      </c>
      <c r="IO91">
        <v>2.1296766008008539</v>
      </c>
      <c r="IP91">
        <v>0.10316092729568481</v>
      </c>
      <c r="IQ91">
        <v>3.1305261163283409</v>
      </c>
      <c r="IR91">
        <v>0.79008210682868985</v>
      </c>
      <c r="IS91">
        <v>0.53210492625832562</v>
      </c>
      <c r="IT91">
        <v>1.3221870330870154</v>
      </c>
      <c r="IU91">
        <v>59.755699235986469</v>
      </c>
      <c r="IV91">
        <v>0.89046724088516371</v>
      </c>
      <c r="IW91">
        <v>0.79539394689331733</v>
      </c>
      <c r="IX91">
        <v>25.407676452359407</v>
      </c>
      <c r="IY91">
        <f t="shared" si="172"/>
        <v>1.0680201314939861</v>
      </c>
      <c r="IZ91">
        <f t="shared" si="173"/>
        <v>34.11631437678664</v>
      </c>
      <c r="JA91">
        <f t="shared" si="174"/>
        <v>0.47822729840765632</v>
      </c>
      <c r="JB91">
        <f t="shared" si="175"/>
        <v>15.276259664894553</v>
      </c>
      <c r="JC91">
        <f t="shared" si="176"/>
        <v>0.58979283308632979</v>
      </c>
      <c r="JD91">
        <f t="shared" si="177"/>
        <v>50.149404425646729</v>
      </c>
      <c r="JE91">
        <f t="shared" si="178"/>
        <v>104.80666437781211</v>
      </c>
    </row>
    <row r="92" spans="1:265" x14ac:dyDescent="0.2">
      <c r="A92" s="6">
        <v>2016</v>
      </c>
      <c r="B92">
        <v>321</v>
      </c>
      <c r="C92">
        <v>3</v>
      </c>
      <c r="D92" t="s">
        <v>113</v>
      </c>
      <c r="E92">
        <v>1946</v>
      </c>
      <c r="F92" t="s">
        <v>118</v>
      </c>
      <c r="G92">
        <v>4</v>
      </c>
      <c r="H92">
        <v>30.5</v>
      </c>
      <c r="I92">
        <v>302</v>
      </c>
      <c r="J92">
        <v>10</v>
      </c>
      <c r="K92">
        <v>0</v>
      </c>
      <c r="L92">
        <v>13.1</v>
      </c>
      <c r="M92">
        <v>12.6</v>
      </c>
      <c r="N92" s="2">
        <v>6.5</v>
      </c>
      <c r="O92">
        <f t="shared" si="137"/>
        <v>0.5</v>
      </c>
      <c r="P92" s="2">
        <f t="shared" si="137"/>
        <v>6.1</v>
      </c>
      <c r="Q92" s="2">
        <f t="shared" si="138"/>
        <v>6.6</v>
      </c>
      <c r="R92" s="2"/>
      <c r="S92">
        <v>7.7279999999999998</v>
      </c>
      <c r="T92">
        <v>5.9219999999999997</v>
      </c>
      <c r="U92">
        <v>3.7480000000000002</v>
      </c>
      <c r="V92">
        <v>5.0419999999999998</v>
      </c>
      <c r="W92">
        <v>4.59</v>
      </c>
      <c r="X92">
        <v>5.6100000000000012</v>
      </c>
      <c r="Y92">
        <v>16.399999999999999</v>
      </c>
      <c r="Z92">
        <v>46</v>
      </c>
      <c r="AA92">
        <v>757.2</v>
      </c>
      <c r="AB92">
        <v>2</v>
      </c>
      <c r="AC92">
        <v>62</v>
      </c>
      <c r="AD92">
        <v>56.1</v>
      </c>
      <c r="AE92">
        <v>59.1</v>
      </c>
      <c r="AF92">
        <v>53.9</v>
      </c>
      <c r="AG92">
        <v>42.1</v>
      </c>
      <c r="AH92">
        <v>132.73694150626963</v>
      </c>
      <c r="AI92">
        <v>8338.8001393068716</v>
      </c>
      <c r="AJ92">
        <v>194.7570794816927</v>
      </c>
      <c r="AK92">
        <v>0</v>
      </c>
      <c r="AL92">
        <v>484.6</v>
      </c>
      <c r="AM92">
        <v>484.6</v>
      </c>
      <c r="AN92">
        <v>8963.358957427743</v>
      </c>
      <c r="AO92">
        <f>AN92/AN$92</f>
        <v>1</v>
      </c>
      <c r="AP92">
        <v>3423.83702859511</v>
      </c>
      <c r="AQ92">
        <v>4427.5150227932036</v>
      </c>
      <c r="AR92">
        <v>1.4812344591794449</v>
      </c>
      <c r="AS92">
        <v>7852.8332858474932</v>
      </c>
      <c r="AT92">
        <v>29.546031348284643</v>
      </c>
      <c r="AU92">
        <v>3761.6755395454106</v>
      </c>
      <c r="AV92">
        <v>6806.0824380758077</v>
      </c>
      <c r="AW92">
        <v>151.42337976983646</v>
      </c>
      <c r="AX92">
        <v>7.9696515668334982</v>
      </c>
      <c r="AY92">
        <v>10727.151008957888</v>
      </c>
      <c r="AZ92">
        <v>666.47698102937443</v>
      </c>
      <c r="BA92">
        <v>4813.6695463674323</v>
      </c>
      <c r="BB92">
        <v>7945.7426121329972</v>
      </c>
      <c r="BC92">
        <v>2427.5558672574834</v>
      </c>
      <c r="BD92">
        <v>0.9563581880200196</v>
      </c>
      <c r="BE92">
        <v>15187.92438394593</v>
      </c>
      <c r="BF92">
        <v>261.30161119185408</v>
      </c>
      <c r="BG92">
        <v>318.62666964200304</v>
      </c>
      <c r="BH92">
        <f t="shared" si="139"/>
        <v>293.40364392393747</v>
      </c>
      <c r="BI92">
        <v>30.712591904572779</v>
      </c>
      <c r="BJ92">
        <v>75.142429058715834</v>
      </c>
      <c r="BK92">
        <v>216.23340138932764</v>
      </c>
      <c r="BL92">
        <v>81.404298146942111</v>
      </c>
      <c r="BM92">
        <v>1.293144208037825</v>
      </c>
      <c r="BN92">
        <v>1.8093220338983054</v>
      </c>
      <c r="BO92">
        <v>1.6506622516556293</v>
      </c>
      <c r="BP92">
        <v>43.600021851547595</v>
      </c>
      <c r="BQ92">
        <v>35.066864784546802</v>
      </c>
      <c r="BR92">
        <v>31.694057888881893</v>
      </c>
      <c r="BS92">
        <v>56.381115727651377</v>
      </c>
      <c r="BT92">
        <v>63.447251114413085</v>
      </c>
      <c r="BU92">
        <v>52.31618495896565</v>
      </c>
      <c r="BV92">
        <v>3667.3047448016364</v>
      </c>
      <c r="BW92">
        <v>4991.152421736756</v>
      </c>
      <c r="BX92">
        <v>10233.095863017123</v>
      </c>
      <c r="BY92">
        <v>7760.4839458248853</v>
      </c>
      <c r="BZ92">
        <v>1574.6386964787293</v>
      </c>
      <c r="CA92">
        <v>18542.090133470156</v>
      </c>
      <c r="CB92">
        <v>1.3609865470852016</v>
      </c>
      <c r="CC92">
        <v>19.778270509977826</v>
      </c>
      <c r="CD92">
        <v>26.917960088691796</v>
      </c>
      <c r="CE92">
        <v>94.37079474377424</v>
      </c>
      <c r="CF92">
        <v>1814.9300163390517</v>
      </c>
      <c r="CG92">
        <v>334.66211460409613</v>
      </c>
      <c r="CH92">
        <f t="shared" si="140"/>
        <v>1146.3648015657959</v>
      </c>
      <c r="CI92">
        <f t="shared" si="141"/>
        <v>2954.5901903962413</v>
      </c>
      <c r="CJ92">
        <f t="shared" si="142"/>
        <v>4100.9549919620367</v>
      </c>
      <c r="CK92">
        <v>7814.9391245122679</v>
      </c>
      <c r="CL92">
        <v>42.147023707999317</v>
      </c>
      <c r="CM92">
        <v>2.6759090423583984</v>
      </c>
      <c r="CN92">
        <v>1.7519843578338623</v>
      </c>
      <c r="CO92">
        <v>7.4503145220000002</v>
      </c>
      <c r="CP92">
        <v>2.1558905651925988</v>
      </c>
      <c r="CQ92">
        <v>4.6846179962158203</v>
      </c>
      <c r="CR92">
        <v>2.4315426349639893</v>
      </c>
      <c r="CS92">
        <v>1.2971235513687134</v>
      </c>
      <c r="CT92">
        <v>3.013117790222168</v>
      </c>
      <c r="CU92">
        <v>3.013117790222168</v>
      </c>
      <c r="CV92">
        <v>1.7204264430730518</v>
      </c>
      <c r="CX92">
        <v>2.5265326499938965</v>
      </c>
      <c r="CY92">
        <v>0.86943864822387695</v>
      </c>
      <c r="CZ92">
        <v>1.5316457748413086</v>
      </c>
      <c r="DA92">
        <v>1.5316457748413086</v>
      </c>
      <c r="DB92">
        <v>1.5005242918084309</v>
      </c>
      <c r="DC92">
        <v>1.0513168573379517</v>
      </c>
      <c r="DD92">
        <v>0.64499598741531372</v>
      </c>
      <c r="DE92">
        <v>0.76910446364508911</v>
      </c>
      <c r="DF92">
        <v>1.545689582824707</v>
      </c>
      <c r="DG92">
        <v>0.50522518157958984</v>
      </c>
      <c r="DH92">
        <v>1.0713796964040867</v>
      </c>
      <c r="DI92">
        <v>91.61876464379165</v>
      </c>
      <c r="DJ92">
        <v>77.569370640081289</v>
      </c>
      <c r="DK92">
        <v>0.11035662601711434</v>
      </c>
      <c r="DL92">
        <v>169.29849190989006</v>
      </c>
      <c r="DM92">
        <v>1.3841187017093102</v>
      </c>
      <c r="DN92">
        <v>91.466744533058332</v>
      </c>
      <c r="DO92">
        <v>88.283298229851226</v>
      </c>
      <c r="DP92">
        <v>4.5625647944006182</v>
      </c>
      <c r="DQ92">
        <v>0.24013498917897991</v>
      </c>
      <c r="DR92">
        <v>184.55274254648918</v>
      </c>
      <c r="DT92">
        <v>121.61893275178628</v>
      </c>
      <c r="DU92">
        <v>69.083357158277707</v>
      </c>
      <c r="DV92">
        <v>37.181556872761533</v>
      </c>
      <c r="DW92">
        <v>1.4648019779157527E-2</v>
      </c>
      <c r="DX92">
        <v>227.89849480260466</v>
      </c>
      <c r="DY92">
        <v>1.3867500578726477</v>
      </c>
      <c r="DZ92">
        <v>3.0961251611511051</v>
      </c>
      <c r="EA92">
        <f t="shared" si="143"/>
        <v>2.3440001157085839</v>
      </c>
      <c r="EB92">
        <v>-1.3820010066665262E-2</v>
      </c>
      <c r="EC92">
        <v>2.1537277299091389</v>
      </c>
      <c r="ED92">
        <v>0.97399341725181254</v>
      </c>
      <c r="EE92">
        <v>-1.3714243622552513</v>
      </c>
      <c r="EF92">
        <v>0.84665374982588359</v>
      </c>
      <c r="EG92">
        <v>0.96519558753885104</v>
      </c>
      <c r="EH92">
        <v>0.5680312727235558</v>
      </c>
      <c r="EI92">
        <v>54.116704531872728</v>
      </c>
      <c r="EJ92">
        <v>49.561303327701935</v>
      </c>
      <c r="EK92">
        <v>53.365395351613479</v>
      </c>
      <c r="EL92">
        <v>45.818110820129434</v>
      </c>
      <c r="EM92">
        <v>47.83635128457248</v>
      </c>
      <c r="EN92">
        <v>30.313213440972735</v>
      </c>
      <c r="EO92">
        <v>38.554992992054153</v>
      </c>
      <c r="EP92">
        <v>32.192732845984331</v>
      </c>
      <c r="EQ92">
        <v>78.703197051545644</v>
      </c>
      <c r="ER92">
        <v>119.95299192739903</v>
      </c>
      <c r="ES92">
        <v>7.9554712135071473</v>
      </c>
      <c r="ET92">
        <v>198.65618897894467</v>
      </c>
      <c r="EU92">
        <v>0.83498219939033502</v>
      </c>
      <c r="EV92">
        <v>19.407899240501663</v>
      </c>
      <c r="EW92">
        <v>16.205250393380091</v>
      </c>
      <c r="EX92">
        <f t="shared" si="144"/>
        <v>4.0046430239081738</v>
      </c>
      <c r="EY92">
        <v>52.911751541004179</v>
      </c>
      <c r="EZ92">
        <v>56.090565383866895</v>
      </c>
      <c r="FA92">
        <f t="shared" si="145"/>
        <v>0.94332712068227742</v>
      </c>
      <c r="FB92">
        <v>109.00231692487108</v>
      </c>
      <c r="FC92">
        <v>48.541859506961814</v>
      </c>
      <c r="FD92">
        <v>51.458140493038186</v>
      </c>
      <c r="FE92">
        <f t="shared" si="146"/>
        <v>111.99909285851835</v>
      </c>
      <c r="FF92">
        <f t="shared" si="147"/>
        <v>83.063939759732122</v>
      </c>
      <c r="FG92">
        <f t="shared" si="148"/>
        <v>36.890624312293376</v>
      </c>
      <c r="FH92">
        <f t="shared" si="149"/>
        <v>30.152188218727943</v>
      </c>
      <c r="FI92">
        <f t="shared" si="150"/>
        <v>19.199941071573519</v>
      </c>
      <c r="FJ92">
        <f t="shared" si="151"/>
        <v>19.199941071573519</v>
      </c>
      <c r="FK92">
        <f t="shared" si="152"/>
        <v>-30.152188218727943</v>
      </c>
      <c r="FL92">
        <f t="shared" si="153"/>
        <v>-32.965192292188995</v>
      </c>
      <c r="FM92">
        <f t="shared" si="154"/>
        <v>21.74810123380896</v>
      </c>
      <c r="FN92">
        <f t="shared" si="155"/>
        <v>34.230250560276794</v>
      </c>
      <c r="FO92">
        <v>14.103446432455485</v>
      </c>
      <c r="FP92">
        <v>7.0994246416104829</v>
      </c>
      <c r="FQ92">
        <v>1.3592757049006157</v>
      </c>
      <c r="FR92">
        <v>1.2174087473638349</v>
      </c>
      <c r="FS92">
        <v>1.2075872840402286</v>
      </c>
      <c r="FT92">
        <v>1.5860583378485589</v>
      </c>
      <c r="FU92">
        <v>1.4131871869644823</v>
      </c>
      <c r="FV92">
        <v>1.2425804011351644</v>
      </c>
      <c r="FW92">
        <v>41.853339564003669</v>
      </c>
      <c r="FX92">
        <v>60.382207342210059</v>
      </c>
      <c r="FY92">
        <v>10.342851488714043</v>
      </c>
      <c r="FZ92">
        <v>39.064898937769364</v>
      </c>
      <c r="GA92">
        <v>43.756459957725433</v>
      </c>
      <c r="GB92">
        <f t="shared" si="156"/>
        <v>225.71167773049646</v>
      </c>
      <c r="GC92">
        <f t="shared" si="157"/>
        <v>99.636450847457638</v>
      </c>
      <c r="GD92">
        <f t="shared" si="158"/>
        <v>104.74337615894041</v>
      </c>
      <c r="GE92">
        <f t="shared" si="159"/>
        <v>1.1855430207529978</v>
      </c>
      <c r="GF92">
        <f t="shared" si="160"/>
        <v>2.4404147420773299</v>
      </c>
      <c r="GG92">
        <f t="shared" si="161"/>
        <v>2.4121168733000053</v>
      </c>
      <c r="GH92">
        <f t="shared" si="162"/>
        <v>40.742540715580652</v>
      </c>
      <c r="GI92">
        <f t="shared" si="163"/>
        <v>63.998943475964076</v>
      </c>
      <c r="GJ92">
        <f t="shared" si="164"/>
        <v>63.998943475964076</v>
      </c>
      <c r="GK92">
        <f t="shared" si="179"/>
        <v>57.848075616029568</v>
      </c>
      <c r="GL92">
        <f t="shared" si="165"/>
        <v>63.534741574597177</v>
      </c>
      <c r="GM92">
        <f t="shared" si="133"/>
        <v>36.46525842540283</v>
      </c>
      <c r="GN92">
        <f t="shared" si="166"/>
        <v>68.29852711276331</v>
      </c>
      <c r="GO92">
        <f t="shared" si="167"/>
        <v>50.381679389312971</v>
      </c>
      <c r="GP92">
        <f t="shared" si="168"/>
        <v>11.757477830141601</v>
      </c>
      <c r="GQ92">
        <f t="shared" si="169"/>
        <v>1.1469518590763366</v>
      </c>
      <c r="GR92" s="10">
        <v>23.637313207482084</v>
      </c>
      <c r="GS92">
        <f t="shared" si="170"/>
        <v>107.27151008957888</v>
      </c>
      <c r="GT92" s="23">
        <f t="shared" si="171"/>
        <v>185.42090133470157</v>
      </c>
      <c r="GU92">
        <v>42.3</v>
      </c>
      <c r="GV92">
        <v>54.7</v>
      </c>
      <c r="GW92">
        <v>1.83E-2</v>
      </c>
      <c r="GX92">
        <v>97.018299999999996</v>
      </c>
      <c r="GY92">
        <v>0.36787999999999998</v>
      </c>
      <c r="GZ92">
        <v>47.2</v>
      </c>
      <c r="HA92">
        <v>85.4</v>
      </c>
      <c r="HB92">
        <v>1.9</v>
      </c>
      <c r="HC92">
        <v>0.1</v>
      </c>
      <c r="HD92">
        <v>134.6</v>
      </c>
      <c r="HE92">
        <v>8.6199999999999992</v>
      </c>
      <c r="HF92">
        <v>60.4</v>
      </c>
      <c r="HG92">
        <v>99.7</v>
      </c>
      <c r="HH92">
        <v>30.46</v>
      </c>
      <c r="HI92">
        <v>1.2E-2</v>
      </c>
      <c r="HJ92">
        <v>190.57199999999997</v>
      </c>
      <c r="HK92">
        <v>44.6</v>
      </c>
      <c r="HL92">
        <v>60.7</v>
      </c>
      <c r="HM92">
        <v>124.45</v>
      </c>
      <c r="HN92">
        <v>94.379280716828276</v>
      </c>
      <c r="HO92">
        <v>19.149999999999999</v>
      </c>
      <c r="HP92">
        <v>225.5</v>
      </c>
      <c r="HQ92">
        <v>2.6000000000000014</v>
      </c>
      <c r="HR92">
        <v>24.700000000000003</v>
      </c>
      <c r="HS92">
        <v>27.300000000000011</v>
      </c>
      <c r="HT92">
        <v>90.9</v>
      </c>
      <c r="HU92">
        <v>40.310421286031044</v>
      </c>
      <c r="HV92">
        <v>1.1319095249176023</v>
      </c>
      <c r="HW92">
        <v>0.95833544373512281</v>
      </c>
      <c r="HX92">
        <v>1.363407557526E-3</v>
      </c>
      <c r="HY92">
        <v>2.0916083762102509</v>
      </c>
      <c r="HZ92">
        <v>1.723377268447876E-2</v>
      </c>
      <c r="IA92">
        <v>1.147688123703003</v>
      </c>
      <c r="IB92">
        <v>1.1077435128688813</v>
      </c>
      <c r="IC92">
        <v>5.7249238014221195E-2</v>
      </c>
      <c r="ID92">
        <v>3.0131177902221681E-3</v>
      </c>
      <c r="IE92">
        <v>2.3156939923763278</v>
      </c>
      <c r="IG92">
        <v>1.5260257205963135</v>
      </c>
      <c r="IH92">
        <v>0.86683033227920536</v>
      </c>
      <c r="II92">
        <v>0.46653930301666258</v>
      </c>
      <c r="IJ92">
        <v>1.8379749298095703E-4</v>
      </c>
      <c r="IK92">
        <v>2.8595791533851629</v>
      </c>
      <c r="IL92">
        <v>0.46888731837272651</v>
      </c>
      <c r="IM92">
        <v>0.39151256436109544</v>
      </c>
      <c r="IN92">
        <v>0.95715050500631349</v>
      </c>
      <c r="IO92">
        <v>1.4588107103849022</v>
      </c>
      <c r="IP92">
        <v>9.6750622272491454E-2</v>
      </c>
      <c r="IQ92">
        <v>2.4159612153912158</v>
      </c>
      <c r="IR92">
        <v>0.67880080533027654</v>
      </c>
      <c r="IS92">
        <v>0.71623094850778579</v>
      </c>
      <c r="IT92">
        <v>1.3950317538380623</v>
      </c>
      <c r="IU92">
        <v>48.658448344472085</v>
      </c>
      <c r="IV92">
        <v>1.4719559971113512</v>
      </c>
      <c r="IW92">
        <v>0.100267223014888</v>
      </c>
      <c r="IX92">
        <v>4.1502000270584549</v>
      </c>
      <c r="IY92">
        <f t="shared" si="172"/>
        <v>0.32435283918096491</v>
      </c>
      <c r="IZ92">
        <f t="shared" si="173"/>
        <v>13.425415818541714</v>
      </c>
      <c r="JA92">
        <f t="shared" si="174"/>
        <v>-0.44361793799394711</v>
      </c>
      <c r="JB92">
        <f t="shared" si="175"/>
        <v>-18.361964387831126</v>
      </c>
      <c r="JC92">
        <f t="shared" si="176"/>
        <v>0.76797077717491202</v>
      </c>
      <c r="JD92">
        <f t="shared" si="177"/>
        <v>22.234059352044756</v>
      </c>
      <c r="JE92">
        <f t="shared" si="178"/>
        <v>93.337591085246331</v>
      </c>
    </row>
    <row r="93" spans="1:265" x14ac:dyDescent="0.2">
      <c r="A93" s="6">
        <v>2016</v>
      </c>
      <c r="B93">
        <v>322</v>
      </c>
      <c r="C93">
        <v>3</v>
      </c>
      <c r="D93" t="s">
        <v>116</v>
      </c>
      <c r="E93">
        <v>2003</v>
      </c>
      <c r="F93" t="s">
        <v>114</v>
      </c>
      <c r="G93">
        <v>0</v>
      </c>
      <c r="H93">
        <v>31</v>
      </c>
      <c r="I93">
        <v>251</v>
      </c>
      <c r="J93">
        <v>0</v>
      </c>
      <c r="K93">
        <v>0</v>
      </c>
      <c r="L93">
        <v>10.199999999999999</v>
      </c>
      <c r="M93">
        <v>9.1999999999999993</v>
      </c>
      <c r="N93" s="2">
        <v>7</v>
      </c>
      <c r="O93">
        <f t="shared" si="137"/>
        <v>1</v>
      </c>
      <c r="P93" s="2">
        <f t="shared" si="137"/>
        <v>2.1999999999999993</v>
      </c>
      <c r="Q93" s="2">
        <f t="shared" si="138"/>
        <v>3.1999999999999993</v>
      </c>
      <c r="R93" s="2"/>
      <c r="S93">
        <v>6.0739999999999998</v>
      </c>
      <c r="T93">
        <v>5.331999999999999</v>
      </c>
      <c r="U93">
        <v>3.1819999999999999</v>
      </c>
      <c r="V93">
        <v>3.7020000000000004</v>
      </c>
      <c r="W93">
        <v>3.5720000000000001</v>
      </c>
      <c r="X93">
        <v>3.9859999999999998</v>
      </c>
      <c r="Y93">
        <v>16</v>
      </c>
      <c r="Z93">
        <v>39.200000000000003</v>
      </c>
      <c r="AA93">
        <v>626</v>
      </c>
      <c r="AB93">
        <v>2</v>
      </c>
      <c r="AC93">
        <v>61</v>
      </c>
      <c r="AD93">
        <v>46</v>
      </c>
      <c r="AE93">
        <v>46.1</v>
      </c>
      <c r="AF93">
        <v>42.1</v>
      </c>
      <c r="AG93">
        <v>6.5</v>
      </c>
      <c r="AH93">
        <v>105.43998047780043</v>
      </c>
      <c r="AI93">
        <v>6623.950453576379</v>
      </c>
      <c r="AJ93">
        <v>201.57786450659646</v>
      </c>
      <c r="AK93">
        <v>0</v>
      </c>
      <c r="AL93">
        <v>450.7</v>
      </c>
      <c r="AM93">
        <v>450.7</v>
      </c>
      <c r="AN93">
        <v>8560.3465791233393</v>
      </c>
      <c r="AO93">
        <f>AN93/AN$136</f>
        <v>0.53191419120541661</v>
      </c>
      <c r="AP93">
        <v>2765.4690936912239</v>
      </c>
      <c r="AQ93">
        <v>3084.2551563645634</v>
      </c>
      <c r="AR93">
        <v>1.7581051356434694</v>
      </c>
      <c r="AS93">
        <v>5851.4823551914305</v>
      </c>
      <c r="AT93">
        <v>31.468928226077001</v>
      </c>
      <c r="AU93">
        <v>3155.2575066872619</v>
      </c>
      <c r="AV93">
        <v>5588.4162805008227</v>
      </c>
      <c r="AW93">
        <v>100.77986663150358</v>
      </c>
      <c r="AX93">
        <v>2.040713810295244</v>
      </c>
      <c r="AY93">
        <v>8846.4943676298826</v>
      </c>
      <c r="AZ93">
        <v>701.96459996276201</v>
      </c>
      <c r="BA93">
        <v>4275.7813168090825</v>
      </c>
      <c r="BB93">
        <v>6685.019635703431</v>
      </c>
      <c r="BC93">
        <v>1818.029325281708</v>
      </c>
      <c r="BD93">
        <v>5.5091797735809331</v>
      </c>
      <c r="BE93">
        <v>12784.339457567803</v>
      </c>
      <c r="BF93">
        <v>272.27381931258657</v>
      </c>
      <c r="BG93">
        <v>281.27464928128001</v>
      </c>
      <c r="BH93">
        <f t="shared" si="139"/>
        <v>277.31428409505492</v>
      </c>
      <c r="BI93">
        <v>35.43531027236709</v>
      </c>
      <c r="BJ93">
        <v>80.037415008701473</v>
      </c>
      <c r="BK93">
        <v>227.65101128511449</v>
      </c>
      <c r="BL93">
        <v>78.328811085900597</v>
      </c>
      <c r="BM93">
        <v>1.1152737752161381</v>
      </c>
      <c r="BN93">
        <v>1.7711442786069653</v>
      </c>
      <c r="BO93">
        <v>1.5634615384615385</v>
      </c>
      <c r="BP93">
        <v>47.261000304268229</v>
      </c>
      <c r="BQ93">
        <v>35.666755389938778</v>
      </c>
      <c r="BR93">
        <v>33.445461386571644</v>
      </c>
      <c r="BS93">
        <v>52.708954229832287</v>
      </c>
      <c r="BT93">
        <v>63.170969745364211</v>
      </c>
      <c r="BU93">
        <v>52.290692514005286</v>
      </c>
      <c r="BV93">
        <v>3948.4289494894774</v>
      </c>
      <c r="BW93">
        <v>4478.693167912651</v>
      </c>
      <c r="BX93">
        <v>9087.912912667929</v>
      </c>
      <c r="BY93">
        <v>7411.5554797604682</v>
      </c>
      <c r="BZ93">
        <v>660.79079526580108</v>
      </c>
      <c r="CA93">
        <v>17009.244544804875</v>
      </c>
      <c r="CB93">
        <v>1.134297520661157</v>
      </c>
      <c r="CC93">
        <v>23.213429256594729</v>
      </c>
      <c r="CD93">
        <v>26.330935251798564</v>
      </c>
      <c r="CE93">
        <v>-793.17144280221555</v>
      </c>
      <c r="CF93">
        <v>1109.7231125881717</v>
      </c>
      <c r="CG93">
        <v>-344.23912547984401</v>
      </c>
      <c r="CH93">
        <f t="shared" si="140"/>
        <v>327.35236731960504</v>
      </c>
      <c r="CI93">
        <f t="shared" si="141"/>
        <v>2206.32646779078</v>
      </c>
      <c r="CJ93">
        <f t="shared" si="142"/>
        <v>2533.6788351103851</v>
      </c>
      <c r="CK93">
        <v>8162.7501771749921</v>
      </c>
      <c r="CL93">
        <v>47.990080662742521</v>
      </c>
      <c r="CM93">
        <v>1.9768744707107544</v>
      </c>
      <c r="CN93">
        <v>0.55678516626358032</v>
      </c>
      <c r="CO93">
        <v>6.3104147910000004</v>
      </c>
      <c r="CP93">
        <v>1.2296622815861227</v>
      </c>
      <c r="CQ93">
        <v>4.2632846832275391</v>
      </c>
      <c r="CR93">
        <v>1.5875356197357178</v>
      </c>
      <c r="CS93">
        <v>0.3402513861656189</v>
      </c>
      <c r="CT93">
        <v>3.1319458484649658</v>
      </c>
      <c r="CU93">
        <v>3.1319458484649658</v>
      </c>
      <c r="CV93">
        <v>0.81756436580478264</v>
      </c>
      <c r="CW93">
        <v>2.0324456691741943</v>
      </c>
      <c r="CX93">
        <v>1.0764203071594238</v>
      </c>
      <c r="CY93">
        <v>0.18481232225894928</v>
      </c>
      <c r="CZ93">
        <v>1.3439433574676514</v>
      </c>
      <c r="DA93">
        <v>1.3439433574676514</v>
      </c>
      <c r="DB93">
        <v>0.64835139352124549</v>
      </c>
      <c r="DC93">
        <v>0.57083421945571899</v>
      </c>
      <c r="DD93">
        <v>0.29590114951133728</v>
      </c>
      <c r="DE93">
        <v>0.43685691390367126</v>
      </c>
      <c r="DF93">
        <v>0.95346361398696899</v>
      </c>
      <c r="DG93">
        <v>0.59166800975799561</v>
      </c>
      <c r="DH93">
        <v>0.64886868036839007</v>
      </c>
      <c r="DI93">
        <v>54.669852508577875</v>
      </c>
      <c r="DJ93">
        <v>17.172675200357485</v>
      </c>
      <c r="DK93">
        <v>0.11094372652097612</v>
      </c>
      <c r="DL93">
        <v>71.953471435456336</v>
      </c>
      <c r="DM93">
        <v>1.3416099970382085</v>
      </c>
      <c r="DN93">
        <v>50.090836813045385</v>
      </c>
      <c r="DO93">
        <v>19.01466385910917</v>
      </c>
      <c r="DP93">
        <v>3.1563708490539053</v>
      </c>
      <c r="DQ93">
        <v>6.3914051460593105E-2</v>
      </c>
      <c r="DR93">
        <v>72.325785572669062</v>
      </c>
      <c r="DS93">
        <v>14.267049111079114</v>
      </c>
      <c r="DT93">
        <v>46.025378383861579</v>
      </c>
      <c r="DU93">
        <v>12.354740032210263</v>
      </c>
      <c r="DV93">
        <v>24.433284353937474</v>
      </c>
      <c r="DW93">
        <v>7.4040255617992351E-2</v>
      </c>
      <c r="DX93">
        <v>82.887443025627292</v>
      </c>
      <c r="DY93">
        <v>3.3846739746611447E-2</v>
      </c>
      <c r="DZ93">
        <v>0.75440410378273071</v>
      </c>
      <c r="EA93">
        <f t="shared" si="143"/>
        <v>0.43735886360683823</v>
      </c>
      <c r="EB93">
        <v>-0.41627415413931729</v>
      </c>
      <c r="EC93">
        <v>-0.29038988779884328</v>
      </c>
      <c r="ED93">
        <v>0.16745351443197135</v>
      </c>
      <c r="EE93">
        <v>-0.4757088447784934</v>
      </c>
      <c r="EF93">
        <v>0.31411599652044125</v>
      </c>
      <c r="EG93">
        <v>0.37960363748918435</v>
      </c>
      <c r="EH93">
        <v>0.26843320937351273</v>
      </c>
      <c r="EI93">
        <v>75.979450911715631</v>
      </c>
      <c r="EJ93">
        <v>69.257231589578524</v>
      </c>
      <c r="EK93">
        <v>55.527564494457103</v>
      </c>
      <c r="EL93">
        <v>23.866360938209503</v>
      </c>
      <c r="EM93">
        <v>26.290297033834854</v>
      </c>
      <c r="EN93">
        <v>14.905442345941836</v>
      </c>
      <c r="EO93">
        <v>22.538983574581902</v>
      </c>
      <c r="EP93">
        <v>13.252504566939262</v>
      </c>
      <c r="EQ93">
        <v>39.701175888534358</v>
      </c>
      <c r="ER93">
        <v>70.666484729973391</v>
      </c>
      <c r="ES93">
        <v>3.9096877470131965</v>
      </c>
      <c r="ET93">
        <v>110.36766061850776</v>
      </c>
      <c r="EU93">
        <v>0.58798146434094889</v>
      </c>
      <c r="EV93">
        <v>20.421728111542755</v>
      </c>
      <c r="EW93">
        <v>12.007597599397631</v>
      </c>
      <c r="EX93">
        <f t="shared" si="144"/>
        <v>3.5424215074443413</v>
      </c>
      <c r="EY93">
        <v>27.551853238463483</v>
      </c>
      <c r="EZ93">
        <v>5.7621592921699083</v>
      </c>
      <c r="FA93">
        <f t="shared" si="145"/>
        <v>4.7815153732218381</v>
      </c>
      <c r="FB93">
        <v>33.314012530633399</v>
      </c>
      <c r="FC93">
        <v>82.703496653633636</v>
      </c>
      <c r="FD93">
        <v>17.296503346366343</v>
      </c>
      <c r="FE93">
        <f t="shared" si="146"/>
        <v>18.67894252753748</v>
      </c>
      <c r="FF93">
        <f t="shared" si="147"/>
        <v>23.486394809279677</v>
      </c>
      <c r="FG93">
        <f t="shared" si="148"/>
        <v>-0.89776453472899931</v>
      </c>
      <c r="FH93">
        <f t="shared" si="149"/>
        <v>-4.0654584291838063</v>
      </c>
      <c r="FI93">
        <f t="shared" si="150"/>
        <v>6.6599238268989076</v>
      </c>
      <c r="FJ93">
        <f t="shared" si="151"/>
        <v>6.6599238268989076</v>
      </c>
      <c r="FK93">
        <f t="shared" si="152"/>
        <v>4.0654584291838063</v>
      </c>
      <c r="FL93">
        <f t="shared" si="153"/>
        <v>8.1161719145506872</v>
      </c>
      <c r="FM93">
        <f t="shared" si="154"/>
        <v>35.025198847827134</v>
      </c>
      <c r="FN93">
        <f t="shared" si="155"/>
        <v>115.58034912274908</v>
      </c>
      <c r="FO93">
        <v>38.041875045838694</v>
      </c>
      <c r="FP93">
        <v>34.468316926035655</v>
      </c>
      <c r="FQ93">
        <v>0.69533696501109499</v>
      </c>
      <c r="FR93">
        <v>0.53870174589351794</v>
      </c>
      <c r="FS93">
        <v>0.48955613823172039</v>
      </c>
      <c r="FT93">
        <v>1.768440832951405</v>
      </c>
      <c r="FU93">
        <v>1.5176567962458132</v>
      </c>
      <c r="FV93">
        <v>1.3243657731738274</v>
      </c>
      <c r="FW93">
        <v>43.573689943943897</v>
      </c>
      <c r="FX93">
        <v>64.028252781615265</v>
      </c>
      <c r="FZ93">
        <v>67.153325876670891</v>
      </c>
      <c r="GB93">
        <f t="shared" si="156"/>
        <v>219.63724034582134</v>
      </c>
      <c r="GC93">
        <f t="shared" si="157"/>
        <v>100.84755343283582</v>
      </c>
      <c r="GD93">
        <f t="shared" si="158"/>
        <v>86.58066738461541</v>
      </c>
      <c r="GE93">
        <f t="shared" si="159"/>
        <v>0.90006342621958957</v>
      </c>
      <c r="GF93">
        <f t="shared" si="160"/>
        <v>1.5741934887820674</v>
      </c>
      <c r="GG93">
        <f t="shared" si="161"/>
        <v>1.2432571146369955</v>
      </c>
      <c r="GI93">
        <f t="shared" si="163"/>
        <v>71.996805111821089</v>
      </c>
      <c r="GJ93">
        <f t="shared" si="164"/>
        <v>71.996805111821089</v>
      </c>
      <c r="GK93">
        <f t="shared" si="179"/>
        <v>55.003779116918302</v>
      </c>
      <c r="GL93">
        <f t="shared" si="165"/>
        <v>30.303766266209784</v>
      </c>
      <c r="GM93">
        <f t="shared" si="133"/>
        <v>69.696233733790208</v>
      </c>
      <c r="GN93">
        <f t="shared" si="166"/>
        <v>51.029226991678541</v>
      </c>
      <c r="GO93">
        <f t="shared" si="167"/>
        <v>31.372549019607838</v>
      </c>
      <c r="GP93">
        <f t="shared" si="168"/>
        <v>53.832980643089954</v>
      </c>
      <c r="GQ93">
        <f t="shared" si="169"/>
        <v>1.0487086329139561</v>
      </c>
      <c r="GS93">
        <f t="shared" si="170"/>
        <v>88.464943676298816</v>
      </c>
      <c r="GT93" s="23">
        <f t="shared" si="171"/>
        <v>170.09244544804872</v>
      </c>
      <c r="GU93">
        <v>34.700000000000003</v>
      </c>
      <c r="GV93">
        <v>38.700000000000003</v>
      </c>
      <c r="GW93">
        <v>2.206E-2</v>
      </c>
      <c r="GX93">
        <v>73.422060000000002</v>
      </c>
      <c r="GY93">
        <v>0.38270999999999999</v>
      </c>
      <c r="GZ93">
        <v>40.200000000000003</v>
      </c>
      <c r="HA93">
        <v>71.2</v>
      </c>
      <c r="HB93">
        <v>1.284</v>
      </c>
      <c r="HC93">
        <v>2.6000000000000002E-2</v>
      </c>
      <c r="HD93">
        <v>112.71</v>
      </c>
      <c r="HE93">
        <v>9.35</v>
      </c>
      <c r="HF93">
        <v>52</v>
      </c>
      <c r="HG93">
        <v>81.3</v>
      </c>
      <c r="HH93">
        <v>22.11</v>
      </c>
      <c r="HI93">
        <v>6.7000000000000004E-2</v>
      </c>
      <c r="HJ93">
        <v>155.477</v>
      </c>
      <c r="HK93">
        <v>48.4</v>
      </c>
      <c r="HL93">
        <v>54.9</v>
      </c>
      <c r="HM93">
        <v>111.4</v>
      </c>
      <c r="HN93">
        <v>90.851143533123022</v>
      </c>
      <c r="HO93">
        <v>8.1</v>
      </c>
      <c r="HP93">
        <v>208.5</v>
      </c>
      <c r="HQ93">
        <v>-8.1999999999999957</v>
      </c>
      <c r="HR93">
        <v>16.300000000000004</v>
      </c>
      <c r="HS93">
        <v>8.1000000000000085</v>
      </c>
      <c r="HT93">
        <v>95.79</v>
      </c>
      <c r="HU93">
        <v>45.942446043165468</v>
      </c>
      <c r="HV93">
        <v>0.6859754413366318</v>
      </c>
      <c r="HW93">
        <v>0.21547585934400559</v>
      </c>
      <c r="HX93">
        <v>1.3920775028946001E-3</v>
      </c>
      <c r="HY93">
        <v>0.90284337818353189</v>
      </c>
      <c r="HZ93">
        <v>1.6316016811180115E-2</v>
      </c>
      <c r="IA93">
        <v>0.63818931913375865</v>
      </c>
      <c r="IB93">
        <v>0.24225898694992065</v>
      </c>
      <c r="IC93">
        <v>4.021418469429016E-2</v>
      </c>
      <c r="ID93">
        <v>8.1430592060089107E-4</v>
      </c>
      <c r="IE93">
        <v>0.92147679669857041</v>
      </c>
      <c r="IF93">
        <v>0.19003367006778715</v>
      </c>
      <c r="IG93">
        <v>0.55973855972290032</v>
      </c>
      <c r="IH93">
        <v>0.15025241799652575</v>
      </c>
      <c r="II93">
        <v>0.29714587633609768</v>
      </c>
      <c r="IJ93">
        <v>9.0044204950332646E-4</v>
      </c>
      <c r="IK93">
        <v>1.0080372961050268</v>
      </c>
      <c r="IL93">
        <v>0.27628376221656797</v>
      </c>
      <c r="IM93">
        <v>0.16244973108172417</v>
      </c>
      <c r="IN93">
        <v>0.48665860208868983</v>
      </c>
      <c r="IO93">
        <v>0.86623259647940321</v>
      </c>
      <c r="IP93">
        <v>4.7925108790397644E-2</v>
      </c>
      <c r="IQ93">
        <v>1.3528911985680934</v>
      </c>
      <c r="IR93">
        <v>0.36190555691719067</v>
      </c>
      <c r="IS93">
        <v>7.9809255868196483E-2</v>
      </c>
      <c r="IT93">
        <v>0.44171481278538716</v>
      </c>
      <c r="IU93">
        <v>81.931949403070419</v>
      </c>
      <c r="IV93">
        <v>9.7409199280208525E-2</v>
      </c>
      <c r="IW93">
        <v>0.43141440186952296</v>
      </c>
      <c r="IX93">
        <v>31.888329403438654</v>
      </c>
      <c r="IY93">
        <f t="shared" si="172"/>
        <v>0.45004782038456148</v>
      </c>
      <c r="IZ93">
        <f t="shared" si="173"/>
        <v>33.265632954142525</v>
      </c>
      <c r="JA93">
        <f t="shared" si="174"/>
        <v>0.34485390246306658</v>
      </c>
      <c r="JB93">
        <f t="shared" si="175"/>
        <v>25.490143097099132</v>
      </c>
      <c r="JC93">
        <f t="shared" si="176"/>
        <v>0.10519391792149491</v>
      </c>
      <c r="JD93">
        <f t="shared" si="177"/>
        <v>51.95461614047705</v>
      </c>
      <c r="JE93">
        <f t="shared" si="178"/>
        <v>154.11438866678816</v>
      </c>
    </row>
    <row r="94" spans="1:265" x14ac:dyDescent="0.2">
      <c r="A94" s="6">
        <v>2016</v>
      </c>
      <c r="B94">
        <v>323</v>
      </c>
      <c r="C94">
        <v>3</v>
      </c>
      <c r="D94">
        <v>3390</v>
      </c>
      <c r="E94">
        <v>1967</v>
      </c>
      <c r="F94" t="s">
        <v>114</v>
      </c>
      <c r="G94">
        <v>0</v>
      </c>
      <c r="H94">
        <v>32.5</v>
      </c>
      <c r="I94">
        <v>249.4</v>
      </c>
      <c r="J94">
        <v>0</v>
      </c>
      <c r="K94">
        <v>1</v>
      </c>
      <c r="L94">
        <v>11.6</v>
      </c>
      <c r="M94">
        <v>10.4</v>
      </c>
      <c r="N94" s="2">
        <v>7.9</v>
      </c>
      <c r="O94">
        <f t="shared" si="137"/>
        <v>1.1999999999999993</v>
      </c>
      <c r="P94" s="2">
        <f t="shared" si="137"/>
        <v>2.5</v>
      </c>
      <c r="Q94" s="2">
        <f t="shared" si="138"/>
        <v>3.6999999999999993</v>
      </c>
      <c r="R94" s="2"/>
      <c r="S94">
        <v>5.6760000000000002</v>
      </c>
      <c r="T94">
        <v>4.7840000000000007</v>
      </c>
      <c r="U94">
        <v>3.5219999999999998</v>
      </c>
      <c r="V94">
        <v>4.4619999999999997</v>
      </c>
      <c r="W94">
        <v>4.0640000000000001</v>
      </c>
      <c r="X94">
        <v>4.782</v>
      </c>
      <c r="Y94">
        <v>17.2</v>
      </c>
      <c r="Z94">
        <v>41.2</v>
      </c>
      <c r="AA94">
        <v>705.2</v>
      </c>
      <c r="AB94">
        <v>0</v>
      </c>
      <c r="AC94">
        <v>64</v>
      </c>
      <c r="AD94">
        <v>40.4</v>
      </c>
      <c r="AE94">
        <v>41.1</v>
      </c>
      <c r="AF94">
        <v>37.1</v>
      </c>
      <c r="AG94">
        <v>24.7</v>
      </c>
      <c r="AH94">
        <v>98.036796238630274</v>
      </c>
      <c r="AI94">
        <v>6158.8676133032313</v>
      </c>
      <c r="AJ94">
        <v>204.55422988575228</v>
      </c>
      <c r="AK94">
        <v>10</v>
      </c>
      <c r="AL94">
        <v>284</v>
      </c>
      <c r="AM94">
        <v>315.55555555555554</v>
      </c>
      <c r="AN94">
        <v>5388.920357681779</v>
      </c>
      <c r="AO94">
        <f>AN94/AN$90</f>
        <v>0.45746049915368847</v>
      </c>
      <c r="AP94">
        <v>2460.6299212598424</v>
      </c>
      <c r="AQ94">
        <v>3009.129470271324</v>
      </c>
      <c r="AR94">
        <v>0.1767387435703664</v>
      </c>
      <c r="AS94">
        <v>5469.9361302747366</v>
      </c>
      <c r="AT94">
        <v>4.6137324939645703</v>
      </c>
      <c r="AU94">
        <v>3237.6709490261092</v>
      </c>
      <c r="AV94">
        <v>6475.3418980522183</v>
      </c>
      <c r="AW94">
        <v>117.85122254455035</v>
      </c>
      <c r="AX94">
        <v>0.32376709490261091</v>
      </c>
      <c r="AY94">
        <v>9831.1878367177796</v>
      </c>
      <c r="AZ94">
        <v>401.86364264275574</v>
      </c>
      <c r="BA94">
        <v>3541.1421961885553</v>
      </c>
      <c r="BB94">
        <v>7213.7241682181702</v>
      </c>
      <c r="BC94">
        <v>621.6328222130129</v>
      </c>
      <c r="BE94">
        <v>11376.49918661974</v>
      </c>
      <c r="BF94">
        <v>311.51797903164595</v>
      </c>
      <c r="BG94">
        <v>140.48284999108728</v>
      </c>
      <c r="BH94">
        <f t="shared" si="139"/>
        <v>236.26252225380011</v>
      </c>
      <c r="BI94">
        <v>55.502930554733339</v>
      </c>
      <c r="BJ94">
        <v>27.588295196586014</v>
      </c>
      <c r="BK94">
        <v>247.58660198434958</v>
      </c>
      <c r="BL94">
        <v>67.125660924177453</v>
      </c>
      <c r="BM94">
        <v>1.2229102167182662</v>
      </c>
      <c r="BN94">
        <v>2</v>
      </c>
      <c r="BO94">
        <v>2.037117903930131</v>
      </c>
      <c r="BP94">
        <v>44.984618881395477</v>
      </c>
      <c r="BQ94">
        <v>32.932652725177014</v>
      </c>
      <c r="BR94">
        <v>31.126817996465949</v>
      </c>
      <c r="BS94">
        <v>55.012150025235954</v>
      </c>
      <c r="BT94">
        <v>65.865305450354029</v>
      </c>
      <c r="BU94">
        <v>63.408998232975392</v>
      </c>
      <c r="BV94">
        <v>4272.721723738021</v>
      </c>
      <c r="BW94">
        <v>4650.1990188802893</v>
      </c>
      <c r="BX94">
        <v>9681.8910488086167</v>
      </c>
      <c r="BY94">
        <v>4665.7319114127968</v>
      </c>
      <c r="BZ94">
        <v>758.97030619030625</v>
      </c>
      <c r="CA94">
        <v>14657.36305605618</v>
      </c>
      <c r="CB94">
        <v>1.088345864661654</v>
      </c>
      <c r="CC94">
        <v>29.150684931506852</v>
      </c>
      <c r="CD94">
        <v>31.726027397260275</v>
      </c>
      <c r="CE94">
        <v>-1035.0507747119118</v>
      </c>
      <c r="CF94">
        <v>1825.1428791719291</v>
      </c>
      <c r="CG94">
        <v>31.12179826971078</v>
      </c>
      <c r="CH94">
        <f t="shared" si="140"/>
        <v>-731.57952754946564</v>
      </c>
      <c r="CI94">
        <f t="shared" si="141"/>
        <v>2563.525149337881</v>
      </c>
      <c r="CJ94">
        <f t="shared" si="142"/>
        <v>1831.9456217884153</v>
      </c>
      <c r="CK94">
        <v>4826.1752193384</v>
      </c>
      <c r="CL94">
        <v>32.926626712328755</v>
      </c>
      <c r="CM94">
        <v>1.7926572561264038</v>
      </c>
      <c r="CN94">
        <v>0.49346327781677246</v>
      </c>
      <c r="CP94">
        <v>1.0778847932301541</v>
      </c>
      <c r="CQ94">
        <v>5.6997618675231934</v>
      </c>
      <c r="CR94">
        <v>1.3446153402328491</v>
      </c>
      <c r="CS94">
        <v>0.30326232314109802</v>
      </c>
      <c r="CT94">
        <v>2.7520270347595215</v>
      </c>
      <c r="CU94">
        <v>2.7520270347595215</v>
      </c>
      <c r="CV94">
        <v>0.67564267191956795</v>
      </c>
      <c r="CW94">
        <v>2.1069126129150391</v>
      </c>
      <c r="CX94">
        <v>1.0946214199066162</v>
      </c>
      <c r="CY94">
        <v>0.28592753410339355</v>
      </c>
      <c r="CZ94">
        <v>1.6782482862472534</v>
      </c>
      <c r="DA94">
        <v>1.6782482862472534</v>
      </c>
      <c r="DB94">
        <v>0.61372717265867582</v>
      </c>
      <c r="DC94">
        <v>0.58270710706710815</v>
      </c>
      <c r="DD94">
        <v>0.36791196465492249</v>
      </c>
      <c r="DE94">
        <v>0.47687503978554407</v>
      </c>
      <c r="DF94">
        <v>1.1175462007522583</v>
      </c>
      <c r="DG94">
        <v>0.54869472980499268</v>
      </c>
      <c r="DH94">
        <v>0.67073614215796862</v>
      </c>
      <c r="DI94">
        <v>44.110660829881979</v>
      </c>
      <c r="DJ94">
        <v>14.848948917751356</v>
      </c>
      <c r="DL94">
        <v>58.959609747633337</v>
      </c>
      <c r="DM94">
        <v>0.26297176536051942</v>
      </c>
      <c r="DN94">
        <v>43.534220246867534</v>
      </c>
      <c r="DO94">
        <v>19.637272271362029</v>
      </c>
      <c r="DP94">
        <v>3.2432975052206339</v>
      </c>
      <c r="DQ94">
        <v>8.91015798137537E-3</v>
      </c>
      <c r="DR94">
        <v>66.42370018143157</v>
      </c>
      <c r="DS94">
        <v>8.4669157735600411</v>
      </c>
      <c r="DT94">
        <v>38.762100988831499</v>
      </c>
      <c r="DU94">
        <v>20.626023631206753</v>
      </c>
      <c r="DV94">
        <v>10.432542185540326</v>
      </c>
      <c r="DX94">
        <v>69.820666805578583</v>
      </c>
      <c r="DY94">
        <v>0.53314931669987387</v>
      </c>
      <c r="DZ94">
        <v>0.30881514764972839</v>
      </c>
      <c r="EA94">
        <f t="shared" si="143"/>
        <v>0.43444228231780985</v>
      </c>
      <c r="EB94">
        <v>-4.1174327358174674E-2</v>
      </c>
      <c r="EC94">
        <v>-0.43382902345782137</v>
      </c>
      <c r="ED94">
        <v>0.34202309668647668</v>
      </c>
      <c r="EE94">
        <v>8.9886487258611231E-2</v>
      </c>
      <c r="EF94">
        <v>0.33662948227001399</v>
      </c>
      <c r="EG94">
        <v>0.45107669690661362</v>
      </c>
      <c r="EH94">
        <v>0.5321183089933571</v>
      </c>
      <c r="EI94">
        <v>74.815048842233224</v>
      </c>
      <c r="EJ94">
        <v>65.54019141956401</v>
      </c>
      <c r="EK94">
        <v>55.516658265048903</v>
      </c>
      <c r="EL94">
        <v>25.184951157766776</v>
      </c>
      <c r="EM94">
        <v>29.563653060164114</v>
      </c>
      <c r="EN94">
        <v>29.541430316959904</v>
      </c>
      <c r="EO94">
        <v>24.897453149421697</v>
      </c>
      <c r="EP94">
        <v>17.108638570726402</v>
      </c>
      <c r="EQ94">
        <v>46.170521790999125</v>
      </c>
      <c r="ER94">
        <v>52.141709713279432</v>
      </c>
      <c r="ES94">
        <v>4.1644300708510267</v>
      </c>
      <c r="ET94">
        <v>98.312231504278557</v>
      </c>
      <c r="EU94">
        <v>0.68716420382635768</v>
      </c>
      <c r="EV94">
        <v>25.324878469814976</v>
      </c>
      <c r="EW94">
        <v>17.402349950709674</v>
      </c>
      <c r="EX94">
        <f t="shared" si="144"/>
        <v>4.2359226386492814</v>
      </c>
      <c r="EY94">
        <v>18.636767097445837</v>
      </c>
      <c r="EZ94">
        <v>2.528633700635627</v>
      </c>
      <c r="FA94">
        <f t="shared" si="145"/>
        <v>7.370291352504351</v>
      </c>
      <c r="FB94">
        <v>21.165400798081464</v>
      </c>
      <c r="FC94">
        <v>88.052984563066559</v>
      </c>
      <c r="FD94">
        <v>11.947015436933444</v>
      </c>
      <c r="FE94">
        <f t="shared" si="146"/>
        <v>13.21760282903913</v>
      </c>
      <c r="FF94">
        <f t="shared" si="147"/>
        <v>13.864647839409802</v>
      </c>
      <c r="FG94">
        <f t="shared" si="148"/>
        <v>3.5173850604803505</v>
      </c>
      <c r="FH94">
        <f t="shared" si="149"/>
        <v>-4.7721192580360352</v>
      </c>
      <c r="FI94">
        <f t="shared" si="150"/>
        <v>-0.98875135984472351</v>
      </c>
      <c r="FJ94">
        <f t="shared" si="151"/>
        <v>-0.98875135984472351</v>
      </c>
      <c r="FK94">
        <f t="shared" si="152"/>
        <v>4.7721192580360352</v>
      </c>
      <c r="FL94">
        <f t="shared" si="153"/>
        <v>10.961765780976423</v>
      </c>
      <c r="FM94">
        <f t="shared" si="154"/>
        <v>-5.0350748626461055</v>
      </c>
      <c r="FN94">
        <f t="shared" si="155"/>
        <v>-39.102198139500373</v>
      </c>
      <c r="FO94">
        <v>31.888531322846987</v>
      </c>
      <c r="FP94">
        <v>32.43597549859215</v>
      </c>
      <c r="FQ94">
        <v>0.59449316029339783</v>
      </c>
      <c r="FR94">
        <v>0.46291619148898805</v>
      </c>
      <c r="FS94">
        <v>0.44383304285025876</v>
      </c>
      <c r="FT94">
        <v>1.8131155498882272</v>
      </c>
      <c r="FU94">
        <v>1.4595356229522602</v>
      </c>
      <c r="FV94">
        <v>1.3827883762717872</v>
      </c>
      <c r="FW94">
        <v>31.83200070550885</v>
      </c>
      <c r="FX94">
        <v>53.036848940826061</v>
      </c>
      <c r="FZ94">
        <v>47.458305441980976</v>
      </c>
      <c r="GB94">
        <f t="shared" si="156"/>
        <v>230.67264</v>
      </c>
      <c r="GC94">
        <f t="shared" si="157"/>
        <v>108.78190079999997</v>
      </c>
      <c r="GD94">
        <f t="shared" si="158"/>
        <v>126.00454183406114</v>
      </c>
      <c r="GE94">
        <f t="shared" si="159"/>
        <v>0.77714342547360771</v>
      </c>
      <c r="GF94">
        <f t="shared" si="160"/>
        <v>1.2360653108139561</v>
      </c>
      <c r="GG94">
        <f t="shared" si="161"/>
        <v>0.86871584466229279</v>
      </c>
      <c r="GI94">
        <f t="shared" si="163"/>
        <v>44.746959097497943</v>
      </c>
      <c r="GJ94">
        <f t="shared" si="164"/>
        <v>40.272263187748152</v>
      </c>
      <c r="GK94">
        <f t="shared" si="179"/>
        <v>42.809465730092704</v>
      </c>
      <c r="GL94">
        <f t="shared" si="165"/>
        <v>12.876705408435235</v>
      </c>
      <c r="GM94">
        <f t="shared" si="133"/>
        <v>87.123294591564772</v>
      </c>
      <c r="GN94">
        <f t="shared" si="166"/>
        <v>35.768566423694665</v>
      </c>
      <c r="GO94">
        <f t="shared" si="167"/>
        <v>31.896551724137929</v>
      </c>
      <c r="GP94">
        <f t="shared" si="168"/>
        <v>61.157433268295044</v>
      </c>
      <c r="GQ94">
        <f t="shared" si="169"/>
        <v>1.1166027159744365</v>
      </c>
      <c r="GS94">
        <f t="shared" si="170"/>
        <v>98.311878367177783</v>
      </c>
      <c r="GT94" s="23">
        <f t="shared" si="171"/>
        <v>146.57363056056181</v>
      </c>
      <c r="GU94">
        <v>32.299999999999997</v>
      </c>
      <c r="GV94">
        <v>39.5</v>
      </c>
      <c r="GW94">
        <v>2.32E-3</v>
      </c>
      <c r="GX94">
        <v>71.802319999999995</v>
      </c>
      <c r="GY94">
        <v>5.6110000000000007E-2</v>
      </c>
      <c r="GZ94">
        <v>40</v>
      </c>
      <c r="HA94">
        <v>80</v>
      </c>
      <c r="HB94">
        <v>1.456</v>
      </c>
      <c r="HC94">
        <v>4.0000000000000001E-3</v>
      </c>
      <c r="HD94">
        <v>121.46</v>
      </c>
      <c r="HE94">
        <v>5.1199999999999992</v>
      </c>
      <c r="HF94">
        <v>45.8</v>
      </c>
      <c r="HG94">
        <v>93.3</v>
      </c>
      <c r="HH94">
        <v>8.0400000000000009</v>
      </c>
      <c r="HI94">
        <v>0</v>
      </c>
      <c r="HJ94">
        <v>147.14000000000001</v>
      </c>
      <c r="HK94">
        <v>53.2</v>
      </c>
      <c r="HL94">
        <v>57.9</v>
      </c>
      <c r="HM94">
        <v>120.55</v>
      </c>
      <c r="HN94">
        <v>58.093401287553647</v>
      </c>
      <c r="HO94">
        <v>9.4499999999999993</v>
      </c>
      <c r="HP94">
        <v>182.5</v>
      </c>
      <c r="HQ94">
        <v>-13.200000000000003</v>
      </c>
      <c r="HR94">
        <v>22.1</v>
      </c>
      <c r="HS94">
        <v>8.9000000000000057</v>
      </c>
      <c r="HT94">
        <v>61.040000000000006</v>
      </c>
      <c r="HU94">
        <v>33.446575342465756</v>
      </c>
      <c r="HV94">
        <v>0.57902829372882836</v>
      </c>
      <c r="HW94">
        <v>0.19491799473762511</v>
      </c>
      <c r="HX94">
        <v>0</v>
      </c>
      <c r="HY94">
        <v>0.77394628846645352</v>
      </c>
      <c r="HZ94">
        <v>3.1981363838672642E-3</v>
      </c>
      <c r="IA94">
        <v>0.53784613609313958</v>
      </c>
      <c r="IB94">
        <v>0.24260985851287842</v>
      </c>
      <c r="IC94">
        <v>4.0069513626098632E-2</v>
      </c>
      <c r="ID94">
        <v>1.1008108139038086E-4</v>
      </c>
      <c r="IE94">
        <v>0.82063558931350722</v>
      </c>
      <c r="IF94">
        <v>0.10787392578124999</v>
      </c>
      <c r="IG94">
        <v>0.5013366103172302</v>
      </c>
      <c r="IH94">
        <v>0.26677038931846619</v>
      </c>
      <c r="II94">
        <v>0.1349311622142792</v>
      </c>
      <c r="IJ94">
        <v>0</v>
      </c>
      <c r="IK94">
        <v>0.90303816184997576</v>
      </c>
      <c r="IL94">
        <v>0.31000018095970155</v>
      </c>
      <c r="IM94">
        <v>0.21302102753520011</v>
      </c>
      <c r="IN94">
        <v>0.57487286046147335</v>
      </c>
      <c r="IO94">
        <v>0.64922059897681939</v>
      </c>
      <c r="IP94">
        <v>5.18516519665718E-2</v>
      </c>
      <c r="IQ94">
        <v>1.2240934594382928</v>
      </c>
      <c r="IR94">
        <v>0.22784595513343803</v>
      </c>
      <c r="IS94">
        <v>2.958883097767831E-2</v>
      </c>
      <c r="IT94">
        <v>0.25743478611111636</v>
      </c>
      <c r="IU94">
        <v>88.506280979095436</v>
      </c>
      <c r="IV94">
        <v>3.343133464693538E-2</v>
      </c>
      <c r="IW94">
        <v>0.40345787012478562</v>
      </c>
      <c r="IX94">
        <v>32.959727626510052</v>
      </c>
      <c r="IY94">
        <f t="shared" si="172"/>
        <v>0.45014717097183932</v>
      </c>
      <c r="IZ94">
        <f t="shared" si="173"/>
        <v>36.773921754177259</v>
      </c>
      <c r="JA94">
        <f t="shared" si="174"/>
        <v>0.32105529758831708</v>
      </c>
      <c r="JB94">
        <f t="shared" si="175"/>
        <v>26.2280053138787</v>
      </c>
      <c r="JC94">
        <f t="shared" si="176"/>
        <v>0.12909187338352224</v>
      </c>
      <c r="JD94">
        <f t="shared" si="177"/>
        <v>69.336550885981978</v>
      </c>
      <c r="JE94">
        <f t="shared" si="178"/>
        <v>149.08992331659454</v>
      </c>
    </row>
    <row r="95" spans="1:265" x14ac:dyDescent="0.2">
      <c r="A95" s="6">
        <v>2016</v>
      </c>
      <c r="B95">
        <v>324</v>
      </c>
      <c r="C95">
        <v>3</v>
      </c>
      <c r="D95" t="s">
        <v>115</v>
      </c>
      <c r="E95">
        <v>1958</v>
      </c>
      <c r="F95" t="s">
        <v>114</v>
      </c>
      <c r="G95">
        <v>0</v>
      </c>
      <c r="H95">
        <v>29</v>
      </c>
      <c r="I95">
        <v>274.39999999999998</v>
      </c>
      <c r="J95">
        <v>1</v>
      </c>
      <c r="K95">
        <v>2</v>
      </c>
      <c r="L95">
        <v>10.1</v>
      </c>
      <c r="M95">
        <v>9.1999999999999993</v>
      </c>
      <c r="N95" s="2">
        <v>6.8</v>
      </c>
      <c r="O95">
        <f t="shared" si="137"/>
        <v>0.90000000000000036</v>
      </c>
      <c r="P95" s="2">
        <f t="shared" si="137"/>
        <v>2.3999999999999995</v>
      </c>
      <c r="Q95" s="2">
        <f t="shared" si="138"/>
        <v>3.3</v>
      </c>
      <c r="R95" s="2"/>
      <c r="S95">
        <v>5.7324999999999999</v>
      </c>
      <c r="T95">
        <v>4.8760000000000003</v>
      </c>
      <c r="U95">
        <v>3.226</v>
      </c>
      <c r="V95">
        <v>4.0140000000000002</v>
      </c>
      <c r="W95">
        <v>3.7120000000000006</v>
      </c>
      <c r="X95">
        <v>4.9440000000000008</v>
      </c>
      <c r="Y95">
        <v>15.2</v>
      </c>
      <c r="Z95">
        <v>44.2</v>
      </c>
      <c r="AA95">
        <v>670.8</v>
      </c>
      <c r="AB95">
        <v>3</v>
      </c>
      <c r="AC95">
        <v>65</v>
      </c>
      <c r="AD95">
        <v>37.6</v>
      </c>
      <c r="AE95">
        <v>34.9</v>
      </c>
      <c r="AF95">
        <v>30.4</v>
      </c>
      <c r="AG95">
        <v>6.6</v>
      </c>
      <c r="AH95">
        <v>80.534518165007881</v>
      </c>
      <c r="AI95">
        <v>5059.3395001621257</v>
      </c>
      <c r="AJ95">
        <v>205.63970166379801</v>
      </c>
      <c r="AK95">
        <v>20</v>
      </c>
      <c r="AL95">
        <v>273</v>
      </c>
      <c r="AM95">
        <v>341.25</v>
      </c>
      <c r="AN95">
        <v>5331.6758538505437</v>
      </c>
      <c r="AO95">
        <f>AN95/AN$137</f>
        <v>0.54245143596548351</v>
      </c>
      <c r="AP95">
        <v>2686.3418388490913</v>
      </c>
      <c r="AQ95">
        <v>3796.4004499437569</v>
      </c>
      <c r="AR95">
        <v>2.2563791368184241</v>
      </c>
      <c r="AS95">
        <v>6484.9986679296662</v>
      </c>
      <c r="AT95">
        <v>27.014364593744666</v>
      </c>
      <c r="AU95">
        <v>3209.4326159368579</v>
      </c>
      <c r="AV95">
        <v>5608.717192899363</v>
      </c>
      <c r="AW95">
        <v>116.69247715226732</v>
      </c>
      <c r="AX95">
        <v>9.5815585378697463</v>
      </c>
      <c r="AY95">
        <v>8944.4238445263582</v>
      </c>
      <c r="AZ95">
        <v>490.93053651694345</v>
      </c>
      <c r="BA95">
        <v>3963.3203744268803</v>
      </c>
      <c r="BB95">
        <v>6487.6758826199348</v>
      </c>
      <c r="BC95">
        <v>1489.1230701425477</v>
      </c>
      <c r="BD95">
        <v>15.29414086397095</v>
      </c>
      <c r="BE95">
        <v>11955.413468053332</v>
      </c>
      <c r="BF95">
        <v>223.58410696333564</v>
      </c>
      <c r="BG95">
        <v>215.07068739478382</v>
      </c>
      <c r="BH95">
        <f t="shared" si="139"/>
        <v>218.81659200494661</v>
      </c>
      <c r="BI95">
        <v>47.55370700797878</v>
      </c>
      <c r="BJ95">
        <v>53.849125606430171</v>
      </c>
      <c r="BK95">
        <v>164.75606754141873</v>
      </c>
      <c r="BL95">
        <v>62.782763551469415</v>
      </c>
      <c r="BM95">
        <v>1.4132231404958677</v>
      </c>
      <c r="BN95">
        <v>1.7475728155339805</v>
      </c>
      <c r="BO95">
        <v>1.6369294605809128</v>
      </c>
      <c r="BP95">
        <v>41.423938174943451</v>
      </c>
      <c r="BQ95">
        <v>35.881937973018871</v>
      </c>
      <c r="BR95">
        <v>33.150843214393802</v>
      </c>
      <c r="BS95">
        <v>58.541267999300253</v>
      </c>
      <c r="BT95">
        <v>62.706299370324238</v>
      </c>
      <c r="BU95">
        <v>54.265591900740063</v>
      </c>
      <c r="BV95">
        <v>3733.0859958294686</v>
      </c>
      <c r="BW95">
        <v>5468.066491688538</v>
      </c>
      <c r="BX95">
        <v>10130.312658286133</v>
      </c>
      <c r="BY95">
        <v>4616.1695704333706</v>
      </c>
      <c r="BZ95">
        <v>929.16017076812761</v>
      </c>
      <c r="CA95">
        <v>15088.574454508976</v>
      </c>
      <c r="CB95">
        <v>1.464757709251101</v>
      </c>
      <c r="CC95">
        <v>24.741144414168936</v>
      </c>
      <c r="CD95">
        <v>36.239782016348762</v>
      </c>
      <c r="CE95">
        <v>-523.6533798926107</v>
      </c>
      <c r="CF95">
        <v>140.65070121082499</v>
      </c>
      <c r="CG95">
        <v>-1312.1628494499128</v>
      </c>
      <c r="CH95">
        <f t="shared" si="140"/>
        <v>230.23437859741171</v>
      </c>
      <c r="CI95">
        <f t="shared" si="141"/>
        <v>1019.6093909313968</v>
      </c>
      <c r="CJ95">
        <f t="shared" si="142"/>
        <v>1249.8437695288085</v>
      </c>
      <c r="CK95">
        <v>6144.1506099826183</v>
      </c>
      <c r="CL95">
        <v>40.720550695539956</v>
      </c>
      <c r="CM95">
        <v>2.3697366714477539</v>
      </c>
      <c r="CN95">
        <v>0.75089967250823975</v>
      </c>
      <c r="CO95">
        <v>6.5449800490000003</v>
      </c>
      <c r="CP95">
        <v>1.4235016923324313</v>
      </c>
      <c r="CQ95">
        <v>4.1635684967041016</v>
      </c>
      <c r="CR95">
        <v>1.7583105564117432</v>
      </c>
      <c r="CS95">
        <v>0.51290589570999146</v>
      </c>
      <c r="CT95">
        <v>2.9375081062316895</v>
      </c>
      <c r="CU95">
        <v>2.9375081062316895</v>
      </c>
      <c r="CV95">
        <v>0.99401085215670271</v>
      </c>
      <c r="CW95">
        <v>1.9981145858764648</v>
      </c>
      <c r="CX95">
        <v>1.1381990909576416</v>
      </c>
      <c r="CY95">
        <v>0.25548973679542542</v>
      </c>
      <c r="CZ95">
        <v>1.4794951677322388</v>
      </c>
      <c r="DA95">
        <v>1.4794951677322388</v>
      </c>
      <c r="DB95">
        <v>0.70213884842874941</v>
      </c>
      <c r="DC95">
        <v>0.52512335777282715</v>
      </c>
      <c r="DD95">
        <v>0.32377919554710388</v>
      </c>
      <c r="DE95">
        <v>0.41542983889676538</v>
      </c>
      <c r="DF95">
        <v>1.0217127799987793</v>
      </c>
      <c r="DG95">
        <v>0.51407426595687866</v>
      </c>
      <c r="DH95">
        <v>0.59149614347377122</v>
      </c>
      <c r="DI95">
        <v>63.659227675650847</v>
      </c>
      <c r="DJ95">
        <v>28.507158545729009</v>
      </c>
      <c r="DK95">
        <v>0.14767956433456428</v>
      </c>
      <c r="DL95">
        <v>92.314065785714419</v>
      </c>
      <c r="DM95">
        <v>1.1247615738099399</v>
      </c>
      <c r="DN95">
        <v>56.431792486939329</v>
      </c>
      <c r="DO95">
        <v>28.767441156080768</v>
      </c>
      <c r="DP95">
        <v>3.4278509757104145</v>
      </c>
      <c r="DQ95">
        <v>0.28145905875325833</v>
      </c>
      <c r="DR95">
        <v>88.908543677483763</v>
      </c>
      <c r="DS95">
        <v>9.8093546566666312</v>
      </c>
      <c r="DT95">
        <v>45.110476473465745</v>
      </c>
      <c r="DU95">
        <v>16.575346036645964</v>
      </c>
      <c r="DV95">
        <v>22.031503864344952</v>
      </c>
      <c r="DW95">
        <v>0.22627607502861188</v>
      </c>
      <c r="DX95">
        <v>83.943602449485269</v>
      </c>
      <c r="DY95">
        <v>-0.30959291893005964</v>
      </c>
      <c r="DZ95">
        <v>-0.35463865914274961</v>
      </c>
      <c r="EA95">
        <f t="shared" si="143"/>
        <v>-0.33481853344916601</v>
      </c>
      <c r="EB95">
        <v>-0.65703956261013796</v>
      </c>
      <c r="EC95">
        <v>-0.80866542953382747</v>
      </c>
      <c r="ED95">
        <v>2.3662055486523507E-2</v>
      </c>
      <c r="EE95">
        <v>-0.870863937102486</v>
      </c>
      <c r="EF95">
        <v>0.4478087401715804</v>
      </c>
      <c r="EG95">
        <v>0.50977365574093281</v>
      </c>
      <c r="EH95">
        <v>0.36743894838698243</v>
      </c>
      <c r="EI95">
        <v>68.959401943600767</v>
      </c>
      <c r="EJ95">
        <v>63.471731908742058</v>
      </c>
      <c r="EK95">
        <v>53.739028534797363</v>
      </c>
      <c r="EL95">
        <v>30.88062290734949</v>
      </c>
      <c r="EM95">
        <v>32.356216811327855</v>
      </c>
      <c r="EN95">
        <v>19.74581213216398</v>
      </c>
      <c r="EO95">
        <v>19.60330652984689</v>
      </c>
      <c r="EP95">
        <v>17.704461698769894</v>
      </c>
      <c r="EQ95">
        <v>42.084341556056714</v>
      </c>
      <c r="ER95">
        <v>47.163994447532495</v>
      </c>
      <c r="ES95">
        <v>4.7765733274399329</v>
      </c>
      <c r="ET95">
        <v>89.248336003589216</v>
      </c>
      <c r="EU95">
        <v>0.90313650260041989</v>
      </c>
      <c r="EV95">
        <v>21.964898627419252</v>
      </c>
      <c r="EW95">
        <v>19.837301726340186</v>
      </c>
      <c r="EX95">
        <f t="shared" si="144"/>
        <v>5.3520026717896876</v>
      </c>
      <c r="EY95">
        <v>36.82848595709244</v>
      </c>
      <c r="EZ95">
        <v>11.062979457310874</v>
      </c>
      <c r="FA95">
        <f t="shared" si="145"/>
        <v>3.328984393327663</v>
      </c>
      <c r="FB95">
        <v>47.891465414403314</v>
      </c>
      <c r="FC95">
        <v>76.899893620745857</v>
      </c>
      <c r="FD95">
        <v>23.10010637925415</v>
      </c>
      <c r="FE95">
        <f t="shared" si="146"/>
        <v>19.601480954054992</v>
      </c>
      <c r="FF95">
        <f t="shared" si="147"/>
        <v>25.507169943618855</v>
      </c>
      <c r="FG95">
        <f t="shared" si="148"/>
        <v>-1.1291156621239296</v>
      </c>
      <c r="FH95">
        <f t="shared" si="149"/>
        <v>-11.321316013473584</v>
      </c>
      <c r="FI95">
        <f t="shared" si="150"/>
        <v>12.192095119434804</v>
      </c>
      <c r="FJ95">
        <f t="shared" si="151"/>
        <v>12.192095119434804</v>
      </c>
      <c r="FK95">
        <f t="shared" si="152"/>
        <v>11.321316013473584</v>
      </c>
      <c r="FL95">
        <f t="shared" si="153"/>
        <v>20.061946492473741</v>
      </c>
      <c r="FM95">
        <f t="shared" si="154"/>
        <v>42.381576634798044</v>
      </c>
      <c r="FN95">
        <f t="shared" si="155"/>
        <v>110.20625290393866</v>
      </c>
      <c r="FO95">
        <v>0.33979232610545296</v>
      </c>
      <c r="FP95">
        <v>0.380726791468457</v>
      </c>
      <c r="FQ95">
        <v>0.8361529580486079</v>
      </c>
      <c r="FR95">
        <v>0.65763752462854363</v>
      </c>
      <c r="FS95">
        <v>0.51718150755173975</v>
      </c>
      <c r="FT95">
        <v>1.702441734649319</v>
      </c>
      <c r="FU95">
        <v>1.5114874302803118</v>
      </c>
      <c r="FV95">
        <v>1.3576255882631423</v>
      </c>
      <c r="FW95">
        <v>30.593808476412448</v>
      </c>
      <c r="FX95">
        <v>52.845796974450863</v>
      </c>
      <c r="FZ95">
        <v>51.722752234257079</v>
      </c>
      <c r="GB95">
        <f t="shared" si="156"/>
        <v>213.39428650137739</v>
      </c>
      <c r="GC95">
        <f t="shared" si="157"/>
        <v>100.5162091262136</v>
      </c>
      <c r="GD95">
        <f t="shared" si="158"/>
        <v>101.27871634854773</v>
      </c>
      <c r="GE95">
        <f t="shared" si="159"/>
        <v>1.1104967758508653</v>
      </c>
      <c r="GF95">
        <f t="shared" si="160"/>
        <v>1.7492806102585037</v>
      </c>
      <c r="GG95">
        <f t="shared" si="161"/>
        <v>1.1238285120444877</v>
      </c>
      <c r="GI95">
        <f t="shared" si="163"/>
        <v>50.872093023255815</v>
      </c>
      <c r="GJ95">
        <f t="shared" si="164"/>
        <v>40.697674418604649</v>
      </c>
      <c r="GK95">
        <f t="shared" si="179"/>
        <v>65.261946030894009</v>
      </c>
      <c r="GL95">
        <f t="shared" si="165"/>
        <v>38.456598893476553</v>
      </c>
      <c r="GM95">
        <f t="shared" si="133"/>
        <v>61.543401106523454</v>
      </c>
      <c r="GN95">
        <f t="shared" si="166"/>
        <v>56.543783035903708</v>
      </c>
      <c r="GO95">
        <f t="shared" si="167"/>
        <v>32.673267326732677</v>
      </c>
      <c r="GP95">
        <f t="shared" si="168"/>
        <v>0.7204485754137181</v>
      </c>
      <c r="GQ95">
        <f t="shared" si="169"/>
        <v>0.86776451169474622</v>
      </c>
      <c r="GS95">
        <f t="shared" si="170"/>
        <v>89.444238445263579</v>
      </c>
      <c r="GT95" s="23">
        <f t="shared" si="171"/>
        <v>150.88574454508978</v>
      </c>
      <c r="GU95">
        <v>36.299999999999997</v>
      </c>
      <c r="GV95">
        <v>51.3</v>
      </c>
      <c r="GW95">
        <v>3.049E-2</v>
      </c>
      <c r="GX95">
        <v>87.630489999999995</v>
      </c>
      <c r="GY95">
        <v>0.35460999999999998</v>
      </c>
      <c r="GZ95">
        <v>41.2</v>
      </c>
      <c r="HA95">
        <v>72</v>
      </c>
      <c r="HB95">
        <v>1.498</v>
      </c>
      <c r="HC95">
        <v>0.123</v>
      </c>
      <c r="HD95">
        <v>114.821</v>
      </c>
      <c r="HE95">
        <v>6.16</v>
      </c>
      <c r="HF95">
        <v>48.2</v>
      </c>
      <c r="HG95">
        <v>78.900000000000006</v>
      </c>
      <c r="HH95">
        <v>18.11</v>
      </c>
      <c r="HI95">
        <v>0.186</v>
      </c>
      <c r="HJ95">
        <v>145.39599999999999</v>
      </c>
      <c r="HK95">
        <v>45.4</v>
      </c>
      <c r="HL95">
        <v>66.5</v>
      </c>
      <c r="HM95">
        <v>123.2</v>
      </c>
      <c r="HN95">
        <v>56.139638554216859</v>
      </c>
      <c r="HO95">
        <v>11.3</v>
      </c>
      <c r="HP95">
        <v>183.5</v>
      </c>
      <c r="HQ95">
        <v>-4.1999999999999957</v>
      </c>
      <c r="HR95">
        <v>5.5</v>
      </c>
      <c r="HS95">
        <v>1.2999999999999972</v>
      </c>
      <c r="HT95">
        <v>68.679000000000002</v>
      </c>
      <c r="HU95">
        <v>37.427247956403271</v>
      </c>
      <c r="HV95">
        <v>0.8602144117355347</v>
      </c>
      <c r="HW95">
        <v>0.38521153199672697</v>
      </c>
      <c r="HX95">
        <v>1.9955644169401001E-3</v>
      </c>
      <c r="HY95">
        <v>1.2474215081492019</v>
      </c>
      <c r="HZ95">
        <v>1.4764430246162414E-2</v>
      </c>
      <c r="IA95">
        <v>0.72442394924163822</v>
      </c>
      <c r="IB95">
        <v>0.36929224491119383</v>
      </c>
      <c r="IC95">
        <v>4.4003871431350712E-2</v>
      </c>
      <c r="ID95">
        <v>3.6131349706649781E-3</v>
      </c>
      <c r="IE95">
        <v>1.1413332005548475</v>
      </c>
      <c r="IF95">
        <v>0.12308385848999023</v>
      </c>
      <c r="IG95">
        <v>0.54861196184158323</v>
      </c>
      <c r="IH95">
        <v>0.20158140233159066</v>
      </c>
      <c r="II95">
        <v>0.26793657487630845</v>
      </c>
      <c r="IJ95">
        <v>2.751861011981964E-3</v>
      </c>
      <c r="IK95">
        <v>1.0208818000614643</v>
      </c>
      <c r="IL95">
        <v>0.23840600442886353</v>
      </c>
      <c r="IM95">
        <v>0.21531316503882408</v>
      </c>
      <c r="IN95">
        <v>0.51180956152081503</v>
      </c>
      <c r="IO95">
        <v>0.57358586175355553</v>
      </c>
      <c r="IP95">
        <v>5.8090392053127299E-2</v>
      </c>
      <c r="IQ95">
        <v>1.0853954232743701</v>
      </c>
      <c r="IR95">
        <v>0.48601794481277472</v>
      </c>
      <c r="IS95">
        <v>0.15397907987236975</v>
      </c>
      <c r="IT95">
        <v>0.63999702468514452</v>
      </c>
      <c r="IU95">
        <v>75.940656919753351</v>
      </c>
      <c r="IV95">
        <v>0.20276237540989375</v>
      </c>
      <c r="IW95">
        <v>-5.5937777280477441E-2</v>
      </c>
      <c r="IX95">
        <v>-5.1536772756722131</v>
      </c>
      <c r="IY95">
        <f t="shared" si="172"/>
        <v>-0.16202608487483183</v>
      </c>
      <c r="IZ95">
        <f t="shared" si="173"/>
        <v>-14.92783932937907</v>
      </c>
      <c r="JA95">
        <f t="shared" si="174"/>
        <v>6.4513623212905769E-2</v>
      </c>
      <c r="JB95">
        <f t="shared" si="175"/>
        <v>5.9437898695282954</v>
      </c>
      <c r="JC95">
        <f t="shared" si="176"/>
        <v>-0.2265397080877376</v>
      </c>
      <c r="JD95">
        <f t="shared" si="177"/>
        <v>-28.247921658928071</v>
      </c>
      <c r="JE95">
        <f t="shared" si="178"/>
        <v>169.06280979739694</v>
      </c>
    </row>
    <row r="96" spans="1:265" x14ac:dyDescent="0.2">
      <c r="A96" s="6">
        <v>2016</v>
      </c>
      <c r="B96">
        <v>325</v>
      </c>
      <c r="C96">
        <v>3</v>
      </c>
      <c r="D96" t="s">
        <v>113</v>
      </c>
      <c r="E96">
        <v>1946</v>
      </c>
      <c r="F96" t="s">
        <v>114</v>
      </c>
      <c r="G96">
        <v>0</v>
      </c>
      <c r="H96">
        <v>30</v>
      </c>
      <c r="I96">
        <v>284.8</v>
      </c>
      <c r="J96">
        <v>2</v>
      </c>
      <c r="K96">
        <v>1</v>
      </c>
      <c r="L96">
        <v>10.5</v>
      </c>
      <c r="M96">
        <v>9.9</v>
      </c>
      <c r="N96" s="2">
        <v>6.7</v>
      </c>
      <c r="O96">
        <f t="shared" si="137"/>
        <v>0.59999999999999964</v>
      </c>
      <c r="P96" s="2">
        <f t="shared" si="137"/>
        <v>3.2</v>
      </c>
      <c r="Q96" s="2">
        <f t="shared" si="138"/>
        <v>3.8</v>
      </c>
      <c r="R96" s="2"/>
      <c r="S96">
        <v>6.3860000000000001</v>
      </c>
      <c r="T96">
        <v>4.8340000000000005</v>
      </c>
      <c r="U96">
        <v>3.286</v>
      </c>
      <c r="V96">
        <v>3.6019999999999994</v>
      </c>
      <c r="W96">
        <v>4.0640000000000001</v>
      </c>
      <c r="X96">
        <v>2.948</v>
      </c>
      <c r="Y96">
        <v>18</v>
      </c>
      <c r="Z96">
        <v>51.8</v>
      </c>
      <c r="AA96">
        <v>931.2</v>
      </c>
      <c r="AB96">
        <v>1</v>
      </c>
      <c r="AC96">
        <v>63</v>
      </c>
      <c r="AD96">
        <v>40.4</v>
      </c>
      <c r="AE96">
        <v>42</v>
      </c>
      <c r="AF96">
        <v>34.6</v>
      </c>
      <c r="AG96">
        <v>21.9</v>
      </c>
      <c r="AH96">
        <v>80.284847973268924</v>
      </c>
      <c r="AI96">
        <v>5043.654719376701</v>
      </c>
      <c r="AJ96">
        <v>170.60095664189137</v>
      </c>
      <c r="AK96">
        <v>0</v>
      </c>
      <c r="AL96">
        <v>397.3</v>
      </c>
      <c r="AM96">
        <v>397.3</v>
      </c>
      <c r="AN96">
        <v>6287.4564202676447</v>
      </c>
      <c r="AO96">
        <f>AN96/AN$92</f>
        <v>0.70146208024586187</v>
      </c>
      <c r="AP96">
        <v>2475.4589485072902</v>
      </c>
      <c r="AQ96">
        <v>3250.5227726405633</v>
      </c>
      <c r="AR96">
        <v>2.6889969408705385E-2</v>
      </c>
      <c r="AS96">
        <v>5726.0086111172623</v>
      </c>
      <c r="AT96">
        <v>7.1728019123467686</v>
      </c>
      <c r="AU96">
        <v>2978.6572731040201</v>
      </c>
      <c r="AV96">
        <v>5390.7221301284708</v>
      </c>
      <c r="AW96">
        <v>56.335474513054294</v>
      </c>
      <c r="AX96">
        <v>12.303149606299213</v>
      </c>
      <c r="AY96">
        <v>8438.0180273518454</v>
      </c>
      <c r="AZ96">
        <v>349.2506985013971</v>
      </c>
      <c r="BA96">
        <v>3633.487622794371</v>
      </c>
      <c r="BB96">
        <v>6821.9094925958561</v>
      </c>
      <c r="BC96">
        <v>977.68542460732067</v>
      </c>
      <c r="BD96">
        <v>5.253235117293066</v>
      </c>
      <c r="BE96">
        <v>11438.335775114843</v>
      </c>
      <c r="BF96">
        <v>246.54631056678028</v>
      </c>
      <c r="BG96">
        <v>214.30841055449986</v>
      </c>
      <c r="BH96">
        <f t="shared" si="139"/>
        <v>228.49308655990325</v>
      </c>
      <c r="BI96">
        <v>45.745302236066351</v>
      </c>
      <c r="BJ96">
        <v>46.773596406453635</v>
      </c>
      <c r="BK96">
        <v>194.56357795344613</v>
      </c>
      <c r="BL96">
        <v>102.22766874767038</v>
      </c>
      <c r="BM96">
        <v>1.3130990415335464</v>
      </c>
      <c r="BN96">
        <v>1.8097826086956521</v>
      </c>
      <c r="BO96">
        <v>1.8775100401606424</v>
      </c>
      <c r="BP96">
        <v>43.231841176436461</v>
      </c>
      <c r="BQ96">
        <v>35.300437418463659</v>
      </c>
      <c r="BR96">
        <v>31.765876559589717</v>
      </c>
      <c r="BS96">
        <v>56.767689212509218</v>
      </c>
      <c r="BT96">
        <v>63.886117719284776</v>
      </c>
      <c r="BU96">
        <v>59.640752175133294</v>
      </c>
      <c r="BV96">
        <v>3855.087269538064</v>
      </c>
      <c r="BW96">
        <v>4296.8160191726338</v>
      </c>
      <c r="BX96">
        <v>9240.162299174046</v>
      </c>
      <c r="BY96">
        <v>5443.6852123529397</v>
      </c>
      <c r="BZ96">
        <v>1088.2590104633493</v>
      </c>
      <c r="CA96">
        <v>15074.997510256137</v>
      </c>
      <c r="CB96">
        <v>1.1145833333333333</v>
      </c>
      <c r="CC96">
        <v>25.572722429408635</v>
      </c>
      <c r="CD96">
        <v>28.50293020777837</v>
      </c>
      <c r="CE96">
        <v>-876.42999643404391</v>
      </c>
      <c r="CF96">
        <v>1093.906110955837</v>
      </c>
      <c r="CG96">
        <v>-870.78289594155467</v>
      </c>
      <c r="CH96">
        <f t="shared" si="140"/>
        <v>-221.59964674369303</v>
      </c>
      <c r="CI96">
        <f t="shared" si="141"/>
        <v>2525.0934734232223</v>
      </c>
      <c r="CJ96">
        <f t="shared" si="142"/>
        <v>2303.4938266795293</v>
      </c>
      <c r="CK96">
        <v>6636.9794829042912</v>
      </c>
      <c r="CL96">
        <v>44.026405167820975</v>
      </c>
      <c r="CM96">
        <v>1.9268673658370972</v>
      </c>
      <c r="CN96">
        <v>0.63724023103713989</v>
      </c>
      <c r="CP96">
        <v>1.194766793171518</v>
      </c>
      <c r="CQ96">
        <v>5.2046627998352051</v>
      </c>
      <c r="CR96">
        <v>1.519696831703186</v>
      </c>
      <c r="CS96">
        <v>0.44450291991233826</v>
      </c>
      <c r="CT96">
        <v>3.2439422607421875</v>
      </c>
      <c r="CU96">
        <v>3.2439422607421875</v>
      </c>
      <c r="CV96">
        <v>0.84682296936102686</v>
      </c>
      <c r="CW96">
        <v>2.1073768138885498</v>
      </c>
      <c r="CX96">
        <v>1.0645226240158081</v>
      </c>
      <c r="CY96">
        <v>0.17112584412097931</v>
      </c>
      <c r="CZ96">
        <v>1.4947396516799927</v>
      </c>
      <c r="DA96">
        <v>1.4947396516799927</v>
      </c>
      <c r="DB96">
        <v>0.5686642110117347</v>
      </c>
      <c r="DC96">
        <v>0.65456032752990723</v>
      </c>
      <c r="DD96">
        <v>0.25001645088195801</v>
      </c>
      <c r="DE96">
        <v>0.44840387744211418</v>
      </c>
      <c r="DF96">
        <v>1.0876542329788208</v>
      </c>
      <c r="DG96">
        <v>0.50140887498855591</v>
      </c>
      <c r="DH96">
        <v>0.66760686763078425</v>
      </c>
      <c r="DI96">
        <v>47.698810633481131</v>
      </c>
      <c r="DJ96">
        <v>20.713638826289571</v>
      </c>
      <c r="DL96">
        <v>68.412449459770698</v>
      </c>
      <c r="DM96">
        <v>0.37332015283778047</v>
      </c>
      <c r="DN96">
        <v>45.266560206658312</v>
      </c>
      <c r="DO96">
        <v>23.961917272781651</v>
      </c>
      <c r="DP96">
        <v>1.827490265518612</v>
      </c>
      <c r="DQ96">
        <v>0.39910706948107622</v>
      </c>
      <c r="DR96">
        <v>71.455074814439641</v>
      </c>
      <c r="DS96">
        <v>7.3600282425622465</v>
      </c>
      <c r="DT96">
        <v>38.67929778546025</v>
      </c>
      <c r="DU96">
        <v>11.674050204373875</v>
      </c>
      <c r="DV96">
        <v>14.613851710301523</v>
      </c>
      <c r="DW96">
        <v>7.8522188294157427E-2</v>
      </c>
      <c r="DX96">
        <v>65.04572188842981</v>
      </c>
      <c r="DY96">
        <v>0.27660230496990384</v>
      </c>
      <c r="DZ96">
        <v>-0.45781092328641648</v>
      </c>
      <c r="EA96">
        <f t="shared" si="143"/>
        <v>-0.13466910285363554</v>
      </c>
      <c r="EB96">
        <v>-0.22111367516571079</v>
      </c>
      <c r="EC96">
        <v>-0.47051874437129015</v>
      </c>
      <c r="ED96">
        <v>0.29529804059018905</v>
      </c>
      <c r="EE96">
        <v>-0.8777047906005554</v>
      </c>
      <c r="EF96">
        <v>0.43425902137170036</v>
      </c>
      <c r="EG96">
        <v>0.52935140561568594</v>
      </c>
      <c r="EH96">
        <v>0.30181649804310079</v>
      </c>
      <c r="EI96">
        <v>69.72241311361023</v>
      </c>
      <c r="EJ96">
        <v>63.349678555666202</v>
      </c>
      <c r="EK96">
        <v>59.464783636047926</v>
      </c>
      <c r="EL96">
        <v>30.277586886389784</v>
      </c>
      <c r="EM96">
        <v>33.53424138874378</v>
      </c>
      <c r="EN96">
        <v>17.947452753922668</v>
      </c>
      <c r="EO96">
        <v>25.233871858052108</v>
      </c>
      <c r="EP96">
        <v>10.742746912062852</v>
      </c>
      <c r="EQ96">
        <v>41.433246031440831</v>
      </c>
      <c r="ER96">
        <v>59.208472642198863</v>
      </c>
      <c r="ES96">
        <v>5.4566272613258704</v>
      </c>
      <c r="ET96">
        <v>100.6417186736397</v>
      </c>
      <c r="EU96">
        <v>0.42572725154878877</v>
      </c>
      <c r="EV96">
        <v>25.072973902483064</v>
      </c>
      <c r="EW96">
        <v>10.674248267658625</v>
      </c>
      <c r="EX96">
        <f t="shared" si="144"/>
        <v>5.421834337925592</v>
      </c>
      <c r="EY96">
        <v>20.032688348606204</v>
      </c>
      <c r="EZ96">
        <v>13.219170360718799</v>
      </c>
      <c r="FA96">
        <f t="shared" si="145"/>
        <v>1.5154270504096081</v>
      </c>
      <c r="FB96">
        <v>33.251858709324999</v>
      </c>
      <c r="FC96">
        <v>60.245318987200946</v>
      </c>
      <c r="FD96">
        <v>39.754681012799068</v>
      </c>
      <c r="FE96">
        <f t="shared" si="146"/>
        <v>8.9201019583932961</v>
      </c>
      <c r="FF96">
        <f t="shared" si="147"/>
        <v>13.445425927408142</v>
      </c>
      <c r="FG96">
        <f t="shared" si="148"/>
        <v>0.93130329231102316</v>
      </c>
      <c r="FH96">
        <f t="shared" si="149"/>
        <v>-6.5872624211980622</v>
      </c>
      <c r="FI96">
        <f t="shared" si="150"/>
        <v>12.287867068407776</v>
      </c>
      <c r="FJ96">
        <f t="shared" si="151"/>
        <v>12.287867068407776</v>
      </c>
      <c r="FK96">
        <f t="shared" si="152"/>
        <v>6.5872624211980622</v>
      </c>
      <c r="FL96">
        <f t="shared" si="153"/>
        <v>14.552160338945159</v>
      </c>
      <c r="FM96">
        <f t="shared" si="154"/>
        <v>51.280817509396748</v>
      </c>
      <c r="FN96">
        <f t="shared" si="155"/>
        <v>92.954903621800483</v>
      </c>
      <c r="FO96">
        <v>29.186643859200061</v>
      </c>
      <c r="FP96">
        <v>29.000541965947857</v>
      </c>
      <c r="FQ96">
        <v>0.67020778048860274</v>
      </c>
      <c r="FR96">
        <v>0.54830559614861463</v>
      </c>
      <c r="FS96">
        <v>0.41207022131686344</v>
      </c>
      <c r="FT96">
        <v>1.7826811743374498</v>
      </c>
      <c r="FU96">
        <v>1.5444361234122825</v>
      </c>
      <c r="FV96">
        <v>1.380017729003663</v>
      </c>
      <c r="FW96">
        <v>36.110687306245843</v>
      </c>
      <c r="FX96">
        <v>58.830943491932707</v>
      </c>
      <c r="FZ96">
        <v>54.089748109386782</v>
      </c>
      <c r="GB96">
        <f t="shared" si="156"/>
        <v>257.97236523961664</v>
      </c>
      <c r="GC96">
        <f t="shared" si="157"/>
        <v>110.31816347826087</v>
      </c>
      <c r="GD96">
        <f t="shared" si="158"/>
        <v>99.133404979919661</v>
      </c>
      <c r="GE96">
        <f t="shared" si="159"/>
        <v>0.74692782075604658</v>
      </c>
      <c r="GF96">
        <f t="shared" si="160"/>
        <v>1.3775581316694554</v>
      </c>
      <c r="GG96">
        <f t="shared" si="161"/>
        <v>1.0738283671699127</v>
      </c>
      <c r="GI96">
        <f t="shared" si="163"/>
        <v>42.665378006872849</v>
      </c>
      <c r="GJ96">
        <f t="shared" si="164"/>
        <v>42.665378006872849</v>
      </c>
      <c r="GK96">
        <f t="shared" si="179"/>
        <v>44.254938429493421</v>
      </c>
      <c r="GL96">
        <f t="shared" si="165"/>
        <v>55.167415070472927</v>
      </c>
      <c r="GM96">
        <f t="shared" si="133"/>
        <v>44.832584929527073</v>
      </c>
      <c r="GN96">
        <f t="shared" si="166"/>
        <v>34.761297896318965</v>
      </c>
      <c r="GO96">
        <f t="shared" si="167"/>
        <v>36.19047619047619</v>
      </c>
      <c r="GP96">
        <f t="shared" si="168"/>
        <v>49.294708268489018</v>
      </c>
      <c r="GQ96">
        <f t="shared" si="169"/>
        <v>0.94733702830678368</v>
      </c>
      <c r="GS96">
        <f t="shared" si="170"/>
        <v>84.380180273518448</v>
      </c>
      <c r="GT96" s="23">
        <f t="shared" si="171"/>
        <v>150.74997510256136</v>
      </c>
      <c r="GU96">
        <v>31.3</v>
      </c>
      <c r="GV96">
        <v>41.1</v>
      </c>
      <c r="GW96">
        <v>3.3999999999999997E-4</v>
      </c>
      <c r="GX96">
        <v>72.40034</v>
      </c>
      <c r="GY96">
        <v>9.554E-2</v>
      </c>
      <c r="GZ96">
        <v>36.799999999999997</v>
      </c>
      <c r="HA96">
        <v>66.599999999999994</v>
      </c>
      <c r="HB96">
        <v>0.69599999999999995</v>
      </c>
      <c r="HC96">
        <v>0.152</v>
      </c>
      <c r="HD96">
        <v>104.248</v>
      </c>
      <c r="HE96">
        <v>4.1800000000000006</v>
      </c>
      <c r="HF96">
        <v>49.8</v>
      </c>
      <c r="HG96">
        <v>93.5</v>
      </c>
      <c r="HH96">
        <v>13.4</v>
      </c>
      <c r="HI96">
        <v>7.1999999999999995E-2</v>
      </c>
      <c r="HJ96">
        <v>156.77199999999999</v>
      </c>
      <c r="HK96">
        <v>48</v>
      </c>
      <c r="HL96">
        <v>53.5</v>
      </c>
      <c r="HM96">
        <v>115.05</v>
      </c>
      <c r="HN96">
        <v>67.779760073823439</v>
      </c>
      <c r="HO96">
        <v>13.55</v>
      </c>
      <c r="HP96">
        <v>187.7</v>
      </c>
      <c r="HQ96">
        <v>-11.200000000000003</v>
      </c>
      <c r="HR96">
        <v>13.099999999999994</v>
      </c>
      <c r="HS96">
        <v>1.8999999999999915</v>
      </c>
      <c r="HT96">
        <v>83.451999999999984</v>
      </c>
      <c r="HU96">
        <v>44.46030900372935</v>
      </c>
      <c r="HV96">
        <v>0.60310948550701149</v>
      </c>
      <c r="HW96">
        <v>0.26190573495626451</v>
      </c>
      <c r="HX96">
        <v>0</v>
      </c>
      <c r="HY96">
        <v>0.86501522046327572</v>
      </c>
      <c r="HZ96">
        <v>4.9725348389625546E-3</v>
      </c>
      <c r="IA96">
        <v>0.55924843406677238</v>
      </c>
      <c r="IB96">
        <v>0.29603894466161723</v>
      </c>
      <c r="IC96">
        <v>2.2577838134765622E-2</v>
      </c>
      <c r="ID96">
        <v>4.9307922363281244E-3</v>
      </c>
      <c r="IE96">
        <v>0.8827960090994833</v>
      </c>
      <c r="IF96">
        <v>8.8088350820541395E-2</v>
      </c>
      <c r="IG96">
        <v>0.53013226675987246</v>
      </c>
      <c r="IH96">
        <v>0.16000266425311566</v>
      </c>
      <c r="II96">
        <v>0.20029511332511904</v>
      </c>
      <c r="IJ96">
        <v>1.0762125492095947E-3</v>
      </c>
      <c r="IK96">
        <v>0.89150625688731666</v>
      </c>
      <c r="IL96">
        <v>0.31418895721435547</v>
      </c>
      <c r="IM96">
        <v>0.13375880122184755</v>
      </c>
      <c r="IN96">
        <v>0.51588866099715236</v>
      </c>
      <c r="IO96">
        <v>0.73720942954582935</v>
      </c>
      <c r="IP96">
        <v>6.7940902560949326E-2</v>
      </c>
      <c r="IQ96">
        <v>1.253098090542982</v>
      </c>
      <c r="IR96">
        <v>0.24505947685241691</v>
      </c>
      <c r="IS96">
        <v>0.16228014343976968</v>
      </c>
      <c r="IT96">
        <v>0.40733962029218662</v>
      </c>
      <c r="IU96">
        <v>60.160972477127217</v>
      </c>
      <c r="IV96">
        <v>0.26974321849845007</v>
      </c>
      <c r="IW96">
        <v>0.37030208144349874</v>
      </c>
      <c r="IX96">
        <v>29.550925361560683</v>
      </c>
      <c r="IY96">
        <f t="shared" si="172"/>
        <v>0.38808287007970632</v>
      </c>
      <c r="IZ96">
        <f t="shared" si="173"/>
        <v>30.969871633237066</v>
      </c>
      <c r="JA96">
        <f t="shared" si="174"/>
        <v>0.36159183365566538</v>
      </c>
      <c r="JB96">
        <f t="shared" si="175"/>
        <v>28.855828317397197</v>
      </c>
      <c r="JC96">
        <f t="shared" si="176"/>
        <v>2.6491036424040937E-2</v>
      </c>
      <c r="JD96">
        <f t="shared" si="177"/>
        <v>52.642146793861755</v>
      </c>
      <c r="JE96">
        <f t="shared" si="178"/>
        <v>149.78875270543858</v>
      </c>
    </row>
    <row r="97" spans="1:265" x14ac:dyDescent="0.2">
      <c r="A97" s="6">
        <v>2016</v>
      </c>
      <c r="B97">
        <v>326</v>
      </c>
      <c r="C97">
        <v>3</v>
      </c>
      <c r="D97">
        <v>1311</v>
      </c>
      <c r="E97">
        <v>2015</v>
      </c>
      <c r="F97" t="s">
        <v>114</v>
      </c>
      <c r="G97">
        <v>0</v>
      </c>
      <c r="H97">
        <v>30</v>
      </c>
      <c r="I97">
        <v>285.8</v>
      </c>
      <c r="J97">
        <v>0</v>
      </c>
      <c r="K97">
        <v>0</v>
      </c>
      <c r="L97">
        <v>11.2</v>
      </c>
      <c r="M97">
        <v>9.6999999999999993</v>
      </c>
      <c r="N97" s="2">
        <v>8.4</v>
      </c>
      <c r="O97">
        <f t="shared" si="137"/>
        <v>1.5</v>
      </c>
      <c r="P97" s="2">
        <f t="shared" si="137"/>
        <v>1.2999999999999989</v>
      </c>
      <c r="Q97" s="2">
        <f t="shared" si="138"/>
        <v>2.7999999999999989</v>
      </c>
      <c r="R97" s="2"/>
      <c r="S97">
        <v>6.1959999999999997</v>
      </c>
      <c r="T97">
        <v>4.3959999999999999</v>
      </c>
      <c r="U97">
        <v>3.3780000000000001</v>
      </c>
      <c r="V97">
        <v>4.056</v>
      </c>
      <c r="W97">
        <v>3.72</v>
      </c>
      <c r="X97">
        <v>3.3820000000000001</v>
      </c>
      <c r="Y97">
        <v>16.8</v>
      </c>
      <c r="Z97">
        <v>43.2</v>
      </c>
      <c r="AA97">
        <v>723.6</v>
      </c>
      <c r="AB97">
        <v>2</v>
      </c>
      <c r="AC97">
        <v>65</v>
      </c>
      <c r="AD97">
        <v>42.1</v>
      </c>
      <c r="AE97">
        <v>41.5</v>
      </c>
      <c r="AF97">
        <v>37.4</v>
      </c>
      <c r="AG97">
        <v>7.9</v>
      </c>
      <c r="AH97">
        <v>122.27431830840835</v>
      </c>
      <c r="AI97">
        <v>7681.5172247708297</v>
      </c>
      <c r="AJ97">
        <v>224.12687249106625</v>
      </c>
      <c r="AK97">
        <v>0</v>
      </c>
      <c r="AL97">
        <v>360.9</v>
      </c>
      <c r="AM97">
        <v>360.9</v>
      </c>
      <c r="AN97">
        <v>7223.3837133545758</v>
      </c>
      <c r="AO97">
        <f>AN97/AN$91</f>
        <v>0.45168286549532849</v>
      </c>
      <c r="AP97">
        <v>2919.043014360047</v>
      </c>
      <c r="AQ97">
        <v>3642.6367756661994</v>
      </c>
      <c r="AR97">
        <v>0.73510548023602296</v>
      </c>
      <c r="AS97">
        <v>6562.414895506482</v>
      </c>
      <c r="AT97">
        <v>7.0451719850808114</v>
      </c>
      <c r="AU97">
        <v>3593.8147534189807</v>
      </c>
      <c r="AV97">
        <v>6572.4720265230007</v>
      </c>
      <c r="AW97">
        <v>182.11899088271863</v>
      </c>
      <c r="AX97">
        <v>5.5849823870700375</v>
      </c>
      <c r="AY97">
        <v>10353.990753211772</v>
      </c>
      <c r="AZ97">
        <v>639.41585070915619</v>
      </c>
      <c r="BA97">
        <v>4095.2713484374335</v>
      </c>
      <c r="BB97">
        <v>7905.0158100316194</v>
      </c>
      <c r="BC97">
        <v>1970.9513103236732</v>
      </c>
      <c r="BD97">
        <v>4.4868510789653158</v>
      </c>
      <c r="BE97">
        <v>13975.72531987169</v>
      </c>
      <c r="BF97">
        <v>270.82684697894928</v>
      </c>
      <c r="BG97">
        <v>329.24859696908339</v>
      </c>
      <c r="BH97">
        <f t="shared" si="139"/>
        <v>296.53241697460834</v>
      </c>
      <c r="BI97">
        <v>48.197981361352404</v>
      </c>
      <c r="BJ97">
        <v>45.586963183495712</v>
      </c>
      <c r="BK97">
        <v>209.27394648977153</v>
      </c>
      <c r="BL97">
        <v>121.14034395532896</v>
      </c>
      <c r="BM97">
        <v>1.2478873239436619</v>
      </c>
      <c r="BN97">
        <v>1.8288288288288288</v>
      </c>
      <c r="BO97">
        <v>1.9302788844621512</v>
      </c>
      <c r="BP97">
        <v>44.481232303047754</v>
      </c>
      <c r="BQ97">
        <v>34.709464583056459</v>
      </c>
      <c r="BR97">
        <v>29.302746402825207</v>
      </c>
      <c r="BS97">
        <v>55.507565944366632</v>
      </c>
      <c r="BT97">
        <v>63.477669462706857</v>
      </c>
      <c r="BU97">
        <v>56.562472638122763</v>
      </c>
      <c r="BV97">
        <v>3293.7261475465607</v>
      </c>
      <c r="BW97">
        <v>4167.414069313606</v>
      </c>
      <c r="BX97">
        <v>8249.7788719065265</v>
      </c>
      <c r="BY97">
        <v>6254.0118730342647</v>
      </c>
      <c r="BZ97">
        <v>788.63865504635953</v>
      </c>
      <c r="CA97">
        <v>14682.5961365984</v>
      </c>
      <c r="CB97">
        <v>1.2652582159624413</v>
      </c>
      <c r="CC97">
        <v>22.432859399684048</v>
      </c>
      <c r="CD97">
        <v>28.383359662980517</v>
      </c>
      <c r="CE97">
        <v>300.08860587241998</v>
      </c>
      <c r="CF97">
        <v>2405.0579572093948</v>
      </c>
      <c r="CG97">
        <v>1916.5079080354553</v>
      </c>
      <c r="CH97">
        <f t="shared" si="140"/>
        <v>801.54520089087282</v>
      </c>
      <c r="CI97">
        <f t="shared" si="141"/>
        <v>3737.6017407180134</v>
      </c>
      <c r="CJ97">
        <f t="shared" si="142"/>
        <v>4539.1469416088858</v>
      </c>
      <c r="CK97">
        <v>4328.6053833866281</v>
      </c>
      <c r="CL97">
        <v>29.481198986308566</v>
      </c>
      <c r="CM97">
        <v>1.9684940576553345</v>
      </c>
      <c r="CN97">
        <v>0.54631173610687256</v>
      </c>
      <c r="CO97">
        <v>6.3249654770000001</v>
      </c>
      <c r="CP97">
        <v>1.1795632688225557</v>
      </c>
      <c r="CQ97">
        <v>5.5647797584533691</v>
      </c>
      <c r="CR97">
        <v>1.5981497764587402</v>
      </c>
      <c r="CS97">
        <v>0.29174044728279114</v>
      </c>
      <c r="CT97">
        <v>2.9968852996826172</v>
      </c>
      <c r="CU97">
        <v>2.9968852996826172</v>
      </c>
      <c r="CV97">
        <v>0.79422878074480474</v>
      </c>
      <c r="CW97">
        <v>1.9267250299453735</v>
      </c>
      <c r="CX97">
        <v>1.0324960947036743</v>
      </c>
      <c r="CY97">
        <v>0.23771855235099792</v>
      </c>
      <c r="CZ97">
        <v>1.2654433250427246</v>
      </c>
      <c r="DA97">
        <v>1.2654433250427246</v>
      </c>
      <c r="DB97">
        <v>0.61587684553510058</v>
      </c>
      <c r="DC97">
        <v>0.49883341789245605</v>
      </c>
      <c r="DD97">
        <v>0.21811307966709137</v>
      </c>
      <c r="DE97">
        <v>0.37709603754012744</v>
      </c>
      <c r="DF97">
        <v>0.88613021373748779</v>
      </c>
      <c r="DG97">
        <v>0.70877927541732788</v>
      </c>
      <c r="DH97">
        <v>0.58932546536361397</v>
      </c>
      <c r="DI97">
        <v>57.461188278080677</v>
      </c>
      <c r="DJ97">
        <v>19.900152209209416</v>
      </c>
      <c r="DK97">
        <v>4.649516784446351E-2</v>
      </c>
      <c r="DL97">
        <v>77.407835655134562</v>
      </c>
      <c r="DM97">
        <v>0.39204830457400441</v>
      </c>
      <c r="DN97">
        <v>57.434542448106662</v>
      </c>
      <c r="DO97">
        <v>19.17455928771453</v>
      </c>
      <c r="DP97">
        <v>5.4578972656945206</v>
      </c>
      <c r="DQ97">
        <v>0.16737551614796528</v>
      </c>
      <c r="DR97">
        <v>82.234374517663682</v>
      </c>
      <c r="DS97">
        <v>12.319785241051454</v>
      </c>
      <c r="DT97">
        <v>42.283516740135006</v>
      </c>
      <c r="DU97">
        <v>18.791689146724678</v>
      </c>
      <c r="DV97">
        <v>24.941271796333041</v>
      </c>
      <c r="DW97">
        <v>5.6778557483374056E-2</v>
      </c>
      <c r="DX97">
        <v>86.073256240676102</v>
      </c>
      <c r="DY97">
        <v>0.34475277589493708</v>
      </c>
      <c r="DZ97">
        <v>0.34898924754658367</v>
      </c>
      <c r="EA97">
        <f t="shared" si="143"/>
        <v>0.34661682342166161</v>
      </c>
      <c r="EB97">
        <v>-1.9032735695725072E-3</v>
      </c>
      <c r="EC97">
        <v>-1.3773659734519688</v>
      </c>
      <c r="ED97">
        <v>-5.1828065821063314E-2</v>
      </c>
      <c r="EE97">
        <v>-3.4806376453622855E-2</v>
      </c>
      <c r="EF97">
        <v>0.34632336722490981</v>
      </c>
      <c r="EG97">
        <v>0.33385064928547409</v>
      </c>
      <c r="EH97">
        <v>0.44442115026084933</v>
      </c>
      <c r="EI97">
        <v>74.231746426912537</v>
      </c>
      <c r="EJ97">
        <v>69.842499301517648</v>
      </c>
      <c r="EK97">
        <v>49.125034403140027</v>
      </c>
      <c r="EL97">
        <v>25.708188377554013</v>
      </c>
      <c r="EM97">
        <v>23.316963739531936</v>
      </c>
      <c r="EN97">
        <v>21.832204296047291</v>
      </c>
      <c r="EO97">
        <v>16.430206717824028</v>
      </c>
      <c r="EP97">
        <v>9.089675169059559</v>
      </c>
      <c r="EQ97">
        <v>31.109589231782135</v>
      </c>
      <c r="ER97">
        <v>55.418688777686398</v>
      </c>
      <c r="ES97">
        <v>5.5897073448985468</v>
      </c>
      <c r="ET97">
        <v>86.528278009468522</v>
      </c>
      <c r="EU97">
        <v>0.5532295074047231</v>
      </c>
      <c r="EV97">
        <v>18.988251119508146</v>
      </c>
      <c r="EW97">
        <v>10.504860813322674</v>
      </c>
      <c r="EX97">
        <f t="shared" si="144"/>
        <v>6.4599775628111793</v>
      </c>
      <c r="EY97">
        <v>41.004335730282634</v>
      </c>
      <c r="EZ97">
        <v>10.084884118654971</v>
      </c>
      <c r="FA97">
        <f t="shared" si="145"/>
        <v>4.0659203663464023</v>
      </c>
      <c r="FB97">
        <v>51.089219848937596</v>
      </c>
      <c r="FC97">
        <v>80.260250306279275</v>
      </c>
      <c r="FD97">
        <v>19.739749693720732</v>
      </c>
      <c r="FE97">
        <f t="shared" si="146"/>
        <v>29.96561665507755</v>
      </c>
      <c r="FF97">
        <f t="shared" si="147"/>
        <v>25.853310022310978</v>
      </c>
      <c r="FG97">
        <f t="shared" si="148"/>
        <v>9.7020139776651195</v>
      </c>
      <c r="FH97">
        <f t="shared" si="149"/>
        <v>-15.151025707971655</v>
      </c>
      <c r="FI97">
        <f t="shared" si="150"/>
        <v>0.38287014098985139</v>
      </c>
      <c r="FJ97">
        <f t="shared" si="151"/>
        <v>0.38287014098985139</v>
      </c>
      <c r="FK97">
        <f t="shared" si="152"/>
        <v>15.151025707971655</v>
      </c>
      <c r="FL97">
        <f t="shared" si="153"/>
        <v>26.37964030384839</v>
      </c>
      <c r="FM97">
        <f t="shared" si="154"/>
        <v>1.9967611001894727</v>
      </c>
      <c r="FN97">
        <f t="shared" si="155"/>
        <v>3.7964753633769575</v>
      </c>
      <c r="FO97">
        <v>4.2939034918048407</v>
      </c>
      <c r="FP97">
        <v>4.9624279953138233</v>
      </c>
      <c r="FQ97">
        <v>0.69591450155014412</v>
      </c>
      <c r="FR97">
        <v>0.55469797391872788</v>
      </c>
      <c r="FS97">
        <v>0.48062180654156578</v>
      </c>
      <c r="FT97">
        <v>1.6949830276493558</v>
      </c>
      <c r="FU97">
        <v>1.4318220330495959</v>
      </c>
      <c r="FV97">
        <v>1.2814167754201504</v>
      </c>
      <c r="FW97">
        <v>42.59472789996093</v>
      </c>
      <c r="FX97">
        <v>64.04691050435801</v>
      </c>
      <c r="FZ97">
        <v>72.277086946650059</v>
      </c>
      <c r="GB97">
        <f t="shared" si="156"/>
        <v>212.26134625352114</v>
      </c>
      <c r="GC97">
        <f t="shared" si="157"/>
        <v>93.994828108108109</v>
      </c>
      <c r="GD97">
        <f t="shared" si="158"/>
        <v>99.041056254980091</v>
      </c>
      <c r="GE97">
        <f t="shared" si="159"/>
        <v>0.92739167653454935</v>
      </c>
      <c r="GF97">
        <f t="shared" si="160"/>
        <v>1.7002528847870533</v>
      </c>
      <c r="GG97">
        <f t="shared" si="161"/>
        <v>1.0424930162755179</v>
      </c>
      <c r="GI97">
        <f t="shared" si="163"/>
        <v>49.875621890547265</v>
      </c>
      <c r="GJ97">
        <f t="shared" si="164"/>
        <v>49.875621890547265</v>
      </c>
      <c r="GK97">
        <f t="shared" si="179"/>
        <v>71.393161645417365</v>
      </c>
      <c r="GL97">
        <f t="shared" si="165"/>
        <v>52.595128614593655</v>
      </c>
      <c r="GM97">
        <f t="shared" si="133"/>
        <v>47.404871385406338</v>
      </c>
      <c r="GN97">
        <f t="shared" si="166"/>
        <v>61.142762039400864</v>
      </c>
      <c r="GO97">
        <f t="shared" si="167"/>
        <v>24.999999999999993</v>
      </c>
      <c r="GP97">
        <f t="shared" si="168"/>
        <v>7.7481145557772999</v>
      </c>
      <c r="GQ97">
        <f t="shared" si="169"/>
        <v>1.6687554243401883</v>
      </c>
      <c r="GS97">
        <f t="shared" si="170"/>
        <v>103.53990753211772</v>
      </c>
      <c r="GT97" s="23">
        <f t="shared" si="171"/>
        <v>146.825961365984</v>
      </c>
      <c r="GU97">
        <v>35.5</v>
      </c>
      <c r="GV97">
        <v>44.3</v>
      </c>
      <c r="GW97">
        <v>8.94E-3</v>
      </c>
      <c r="GX97">
        <v>79.808939999999993</v>
      </c>
      <c r="GY97">
        <v>8.7719999999999992E-2</v>
      </c>
      <c r="GZ97">
        <v>44.4</v>
      </c>
      <c r="HA97">
        <v>81.2</v>
      </c>
      <c r="HB97">
        <v>2.25</v>
      </c>
      <c r="HC97">
        <v>6.8999999999999992E-2</v>
      </c>
      <c r="HD97">
        <v>127.91900000000001</v>
      </c>
      <c r="HE97">
        <v>8.27</v>
      </c>
      <c r="HF97">
        <v>50.2</v>
      </c>
      <c r="HG97">
        <v>96.9</v>
      </c>
      <c r="HH97">
        <v>24.16</v>
      </c>
      <c r="HI97">
        <v>5.5000000000000007E-2</v>
      </c>
      <c r="HJ97">
        <v>171.315</v>
      </c>
      <c r="HK97">
        <v>42.6</v>
      </c>
      <c r="HL97">
        <v>53.9</v>
      </c>
      <c r="HM97">
        <v>106.7</v>
      </c>
      <c r="HN97">
        <v>80.88738828202581</v>
      </c>
      <c r="HO97">
        <v>10.199999999999999</v>
      </c>
      <c r="HP97">
        <v>189.9</v>
      </c>
      <c r="HQ97">
        <v>1.7999999999999972</v>
      </c>
      <c r="HR97">
        <v>27.300000000000004</v>
      </c>
      <c r="HS97">
        <v>29.099999999999994</v>
      </c>
      <c r="HT97">
        <v>61.980999999999995</v>
      </c>
      <c r="HU97">
        <v>32.638757240652971</v>
      </c>
      <c r="HV97">
        <v>0.69881539046764374</v>
      </c>
      <c r="HW97">
        <v>0.24201609909534452</v>
      </c>
      <c r="HX97">
        <v>5.6545191364379996E-4</v>
      </c>
      <c r="HY97">
        <v>0.94139694147663211</v>
      </c>
      <c r="HZ97">
        <v>4.8814248041152948E-3</v>
      </c>
      <c r="IA97">
        <v>0.70957850074768059</v>
      </c>
      <c r="IB97">
        <v>0.23689324319362642</v>
      </c>
      <c r="IC97">
        <v>6.7429919242858891E-2</v>
      </c>
      <c r="ID97">
        <v>2.0678508567810055E-3</v>
      </c>
      <c r="IE97">
        <v>1.0159695140409468</v>
      </c>
      <c r="IF97">
        <v>0.15934015997648238</v>
      </c>
      <c r="IG97">
        <v>0.51831303954124452</v>
      </c>
      <c r="IH97">
        <v>0.23034927722811702</v>
      </c>
      <c r="II97">
        <v>0.30573110733032227</v>
      </c>
      <c r="IJ97">
        <v>6.9599382877349862E-4</v>
      </c>
      <c r="IK97">
        <v>1.0550894179284576</v>
      </c>
      <c r="IL97">
        <v>0.21250303602218629</v>
      </c>
      <c r="IM97">
        <v>0.11756294994056224</v>
      </c>
      <c r="IN97">
        <v>0.40236147205531603</v>
      </c>
      <c r="IO97">
        <v>0.71676758667018703</v>
      </c>
      <c r="IP97">
        <v>7.2295486092567432E-2</v>
      </c>
      <c r="IQ97">
        <v>1.1191290587255029</v>
      </c>
      <c r="IR97">
        <v>0.4970754647254943</v>
      </c>
      <c r="IS97">
        <v>0.11933029325306418</v>
      </c>
      <c r="IT97">
        <v>0.61640575797855857</v>
      </c>
      <c r="IU97">
        <v>80.640950914476178</v>
      </c>
      <c r="IV97">
        <v>0.14797728932985924</v>
      </c>
      <c r="IW97">
        <v>0.10315954468455613</v>
      </c>
      <c r="IX97">
        <v>9.2178416671654695</v>
      </c>
      <c r="IY97">
        <f t="shared" si="172"/>
        <v>0.17773211724887084</v>
      </c>
      <c r="IZ97">
        <f t="shared" si="173"/>
        <v>15.881288745310339</v>
      </c>
      <c r="JA97">
        <f t="shared" si="174"/>
        <v>6.4039640797045383E-2</v>
      </c>
      <c r="JB97">
        <f t="shared" si="175"/>
        <v>5.7222748616656967</v>
      </c>
      <c r="JC97">
        <f t="shared" si="176"/>
        <v>0.11369247645182545</v>
      </c>
      <c r="JD97">
        <f t="shared" si="177"/>
        <v>24.796338527882174</v>
      </c>
      <c r="JE97">
        <f t="shared" si="178"/>
        <v>169.68552332674099</v>
      </c>
    </row>
    <row r="98" spans="1:265" x14ac:dyDescent="0.2">
      <c r="A98" s="6">
        <v>2016</v>
      </c>
      <c r="B98">
        <v>327</v>
      </c>
      <c r="C98">
        <v>3</v>
      </c>
      <c r="D98">
        <v>3335</v>
      </c>
      <c r="E98">
        <v>1995</v>
      </c>
      <c r="F98" t="s">
        <v>114</v>
      </c>
      <c r="G98">
        <v>0</v>
      </c>
      <c r="H98">
        <v>32</v>
      </c>
      <c r="I98">
        <v>266.60000000000002</v>
      </c>
      <c r="J98">
        <v>0</v>
      </c>
      <c r="K98">
        <v>1</v>
      </c>
      <c r="L98">
        <v>9.8000000000000007</v>
      </c>
      <c r="M98">
        <v>8.5</v>
      </c>
      <c r="N98" s="2">
        <v>4.5</v>
      </c>
      <c r="O98">
        <f t="shared" si="137"/>
        <v>1.3000000000000007</v>
      </c>
      <c r="P98" s="2">
        <f t="shared" si="137"/>
        <v>4</v>
      </c>
      <c r="Q98" s="2">
        <f t="shared" si="138"/>
        <v>5.3000000000000007</v>
      </c>
      <c r="R98" s="2"/>
      <c r="S98">
        <v>5.26</v>
      </c>
      <c r="T98">
        <v>3.782</v>
      </c>
      <c r="U98">
        <v>3.282</v>
      </c>
      <c r="V98">
        <v>3.4839999999999995</v>
      </c>
      <c r="W98">
        <v>3.3339999999999996</v>
      </c>
      <c r="X98">
        <v>2.5059999999999998</v>
      </c>
      <c r="Y98">
        <v>16.8</v>
      </c>
      <c r="Z98">
        <v>43.2</v>
      </c>
      <c r="AA98">
        <v>725.6</v>
      </c>
      <c r="AB98">
        <v>0</v>
      </c>
      <c r="AC98">
        <v>61</v>
      </c>
      <c r="AD98">
        <v>42.5</v>
      </c>
      <c r="AE98">
        <v>37.9</v>
      </c>
      <c r="AF98">
        <v>33.700000000000003</v>
      </c>
      <c r="AG98">
        <v>7</v>
      </c>
      <c r="AH98">
        <v>111.43836082287457</v>
      </c>
      <c r="AI98">
        <v>7000.7807036146269</v>
      </c>
      <c r="AJ98">
        <v>220.56834777908483</v>
      </c>
      <c r="AK98">
        <v>0</v>
      </c>
      <c r="AL98">
        <v>304.60000000000002</v>
      </c>
      <c r="AM98">
        <v>304.60000000000002</v>
      </c>
      <c r="AN98">
        <v>6380.6836758236768</v>
      </c>
      <c r="AO98">
        <f>AN98/AN$87</f>
        <v>0.43141374250031134</v>
      </c>
      <c r="AP98">
        <v>2526.3795466862184</v>
      </c>
      <c r="AQ98">
        <v>3387.1019159042362</v>
      </c>
      <c r="AR98">
        <v>0.21757148777455448</v>
      </c>
      <c r="AS98">
        <v>5913.6990340782286</v>
      </c>
      <c r="AT98">
        <v>18.248690803601704</v>
      </c>
      <c r="AU98">
        <v>3332.6426301975416</v>
      </c>
      <c r="AV98">
        <v>5681.0332918911454</v>
      </c>
      <c r="AW98">
        <v>90.913800248653132</v>
      </c>
      <c r="AX98">
        <v>5.7846387622599815</v>
      </c>
      <c r="AY98">
        <v>9110.3743610996007</v>
      </c>
      <c r="AZ98">
        <v>780.27869871529231</v>
      </c>
      <c r="BA98">
        <v>3693.0337018568775</v>
      </c>
      <c r="BB98">
        <v>6090.999024103312</v>
      </c>
      <c r="BC98">
        <v>2022.8132561528282</v>
      </c>
      <c r="BD98">
        <v>16.459901340855314</v>
      </c>
      <c r="BE98">
        <v>11823.305883453872</v>
      </c>
      <c r="BF98">
        <v>290.60684791103381</v>
      </c>
      <c r="BG98">
        <v>193.78082302530507</v>
      </c>
      <c r="BH98">
        <f t="shared" si="139"/>
        <v>236.38427397502571</v>
      </c>
      <c r="BI98">
        <v>73.296643955574837</v>
      </c>
      <c r="BJ98">
        <v>25.742219404238281</v>
      </c>
      <c r="BK98">
        <v>208.53921599880994</v>
      </c>
      <c r="BL98">
        <v>29.283266586583327</v>
      </c>
      <c r="BM98">
        <v>1.3406940063091484</v>
      </c>
      <c r="BN98">
        <v>1.704663212435233</v>
      </c>
      <c r="BO98">
        <v>1.6493212669683259</v>
      </c>
      <c r="BP98">
        <v>42.720800164630063</v>
      </c>
      <c r="BQ98">
        <v>36.580742987111449</v>
      </c>
      <c r="BR98">
        <v>31.235203912173958</v>
      </c>
      <c r="BS98">
        <v>57.275520725450399</v>
      </c>
      <c r="BT98">
        <v>62.357846853677025</v>
      </c>
      <c r="BU98">
        <v>51.516886090440764</v>
      </c>
      <c r="BV98">
        <v>3946.8750616699226</v>
      </c>
      <c r="BW98">
        <v>4711.5821048684702</v>
      </c>
      <c r="BX98">
        <v>9673.9552292805492</v>
      </c>
      <c r="BY98">
        <v>5524.4014509295903</v>
      </c>
      <c r="BZ98">
        <v>1015.4980627421571</v>
      </c>
      <c r="CA98">
        <v>15795.722903058169</v>
      </c>
      <c r="CB98">
        <v>1.1937500000000001</v>
      </c>
      <c r="CC98">
        <v>24.986985944820404</v>
      </c>
      <c r="CD98">
        <v>29.828214471629362</v>
      </c>
      <c r="CE98">
        <v>-614.23243147238099</v>
      </c>
      <c r="CF98">
        <v>969.45118702267519</v>
      </c>
      <c r="CG98">
        <v>-660.27930719186224</v>
      </c>
      <c r="CH98">
        <f t="shared" si="140"/>
        <v>-253.84135981304507</v>
      </c>
      <c r="CI98">
        <f t="shared" si="141"/>
        <v>1379.4169192348418</v>
      </c>
      <c r="CJ98">
        <f t="shared" si="142"/>
        <v>1125.5755594217967</v>
      </c>
      <c r="CK98">
        <v>6685.3485419585686</v>
      </c>
      <c r="CL98">
        <v>42.323789692868289</v>
      </c>
      <c r="CM98">
        <v>2.0971560478210449</v>
      </c>
      <c r="CN98">
        <v>0.62622910737991333</v>
      </c>
      <c r="CP98">
        <v>1.2545978265162676</v>
      </c>
      <c r="CQ98">
        <v>4.5098156929016113</v>
      </c>
      <c r="CR98">
        <v>1.8722501993179321</v>
      </c>
      <c r="CS98">
        <v>0.37922915816307068</v>
      </c>
      <c r="CT98">
        <v>3.2511029243469238</v>
      </c>
      <c r="CU98">
        <v>3.2511029243469238</v>
      </c>
      <c r="CV98">
        <v>0.95586970788543202</v>
      </c>
      <c r="CW98">
        <v>1.9892199039459229</v>
      </c>
      <c r="CX98">
        <v>1.0525727272033691</v>
      </c>
      <c r="CY98">
        <v>0.20406939089298248</v>
      </c>
      <c r="CZ98">
        <v>1.2882169485092163</v>
      </c>
      <c r="DA98">
        <v>1.2882169485092163</v>
      </c>
      <c r="DB98">
        <v>0.65609393316762976</v>
      </c>
      <c r="DC98">
        <v>0.475892573595047</v>
      </c>
      <c r="DD98">
        <v>0.33948221802711487</v>
      </c>
      <c r="DE98">
        <v>0.42894313771624393</v>
      </c>
      <c r="DF98">
        <v>0.91122114658355713</v>
      </c>
      <c r="DG98">
        <v>0.6615372896194458</v>
      </c>
      <c r="DH98">
        <v>0.58139334241549612</v>
      </c>
      <c r="DI98">
        <v>52.982121454243931</v>
      </c>
      <c r="DJ98">
        <v>21.211018094015042</v>
      </c>
      <c r="DL98">
        <v>74.193139548258969</v>
      </c>
      <c r="DM98">
        <v>0.8229823216099228</v>
      </c>
      <c r="DN98">
        <v>62.395408286427852</v>
      </c>
      <c r="DO98">
        <v>21.544134727802572</v>
      </c>
      <c r="DP98">
        <v>2.9557012185188833</v>
      </c>
      <c r="DQ98">
        <v>0.18806455996273999</v>
      </c>
      <c r="DR98">
        <v>87.083308792712046</v>
      </c>
      <c r="DS98">
        <v>15.521459181094833</v>
      </c>
      <c r="DT98">
        <v>38.871865552174476</v>
      </c>
      <c r="DU98">
        <v>12.429864607785136</v>
      </c>
      <c r="DV98">
        <v>26.058223202451881</v>
      </c>
      <c r="DW98">
        <v>0.21203923878079392</v>
      </c>
      <c r="DX98">
        <v>77.571992601192278</v>
      </c>
      <c r="DY98">
        <v>1.1718335676775524</v>
      </c>
      <c r="DZ98">
        <v>-0.67937972796569768</v>
      </c>
      <c r="EA98">
        <f t="shared" si="143"/>
        <v>0.13515412211733235</v>
      </c>
      <c r="EB98">
        <v>0.85575334838035644</v>
      </c>
      <c r="EC98">
        <v>-1.6802530524466697</v>
      </c>
      <c r="ED98">
        <v>3.0283330344320868E-2</v>
      </c>
      <c r="EE98">
        <v>-0.6510192942869597</v>
      </c>
      <c r="EF98">
        <v>0.40034293667030985</v>
      </c>
      <c r="EG98">
        <v>0.34528397713023407</v>
      </c>
      <c r="EH98">
        <v>0.31976506481536271</v>
      </c>
      <c r="EI98">
        <v>71.41107894454538</v>
      </c>
      <c r="EJ98">
        <v>71.650249802692016</v>
      </c>
      <c r="EK98">
        <v>50.110696204517794</v>
      </c>
      <c r="EL98">
        <v>28.588921055454623</v>
      </c>
      <c r="EM98">
        <v>24.739683214248274</v>
      </c>
      <c r="EN98">
        <v>16.023650019780579</v>
      </c>
      <c r="EO98">
        <v>18.782885307562093</v>
      </c>
      <c r="EP98">
        <v>15.994983433776108</v>
      </c>
      <c r="EQ98">
        <v>41.495767101740647</v>
      </c>
      <c r="ER98">
        <v>50.339514243039282</v>
      </c>
      <c r="ES98">
        <v>6.7178983604024447</v>
      </c>
      <c r="ET98">
        <v>91.835281344779929</v>
      </c>
      <c r="EU98">
        <v>0.85157222502638819</v>
      </c>
      <c r="EV98">
        <v>20.452798785517899</v>
      </c>
      <c r="EW98">
        <v>17.417035369800484</v>
      </c>
      <c r="EX98">
        <f t="shared" si="144"/>
        <v>7.3151606463546823</v>
      </c>
      <c r="EY98">
        <v>43.612522978865755</v>
      </c>
      <c r="EZ98">
        <v>5.5491512940264638</v>
      </c>
      <c r="FA98">
        <f t="shared" si="145"/>
        <v>7.8593140947181697</v>
      </c>
      <c r="FB98">
        <v>49.16167427289222</v>
      </c>
      <c r="FC98">
        <v>88.712444447632919</v>
      </c>
      <c r="FD98">
        <v>11.287555552367079</v>
      </c>
      <c r="FE98">
        <f t="shared" si="146"/>
        <v>9.8059630582189641</v>
      </c>
      <c r="FF98">
        <f t="shared" si="147"/>
        <v>20.088980244612383</v>
      </c>
      <c r="FG98">
        <f t="shared" si="148"/>
        <v>-3.5651188259909716</v>
      </c>
      <c r="FH98">
        <f t="shared" si="149"/>
        <v>-23.523542734253372</v>
      </c>
      <c r="FI98">
        <f t="shared" si="150"/>
        <v>9.1142701200174354</v>
      </c>
      <c r="FJ98">
        <f t="shared" si="151"/>
        <v>9.1142701200174354</v>
      </c>
      <c r="FK98">
        <f t="shared" si="152"/>
        <v>23.523542734253375</v>
      </c>
      <c r="FL98">
        <f t="shared" si="153"/>
        <v>37.700759367208406</v>
      </c>
      <c r="FM98">
        <f t="shared" si="154"/>
        <v>42.305111043775298</v>
      </c>
      <c r="FN98">
        <f t="shared" si="155"/>
        <v>164.24619977164329</v>
      </c>
      <c r="FO98">
        <v>4.7519725520678833</v>
      </c>
      <c r="FP98">
        <v>5.1744519998010476</v>
      </c>
      <c r="FQ98">
        <v>0.71221894960058918</v>
      </c>
      <c r="FR98">
        <v>0.63671954935910546</v>
      </c>
      <c r="FS98">
        <v>0.48128298403118525</v>
      </c>
      <c r="FT98">
        <v>1.7615339036118645</v>
      </c>
      <c r="FU98">
        <v>1.501241337489275</v>
      </c>
      <c r="FV98">
        <v>1.3632186363046599</v>
      </c>
      <c r="FW98">
        <v>34.974033697818449</v>
      </c>
      <c r="FX98">
        <v>54.815005198326936</v>
      </c>
      <c r="FZ98">
        <v>60.155545559763304</v>
      </c>
      <c r="GB98">
        <f t="shared" si="156"/>
        <v>208.20307886435336</v>
      </c>
      <c r="GC98">
        <f t="shared" si="157"/>
        <v>98.480406217616562</v>
      </c>
      <c r="GD98">
        <f t="shared" si="158"/>
        <v>94.339783529411747</v>
      </c>
      <c r="GE98">
        <f t="shared" si="159"/>
        <v>1.0072646664304929</v>
      </c>
      <c r="GF98">
        <f t="shared" si="160"/>
        <v>1.9011398015364978</v>
      </c>
      <c r="GG98">
        <f t="shared" si="161"/>
        <v>1.1157251880647097</v>
      </c>
      <c r="GI98">
        <f t="shared" si="163"/>
        <v>41.979051819184129</v>
      </c>
      <c r="GJ98">
        <f t="shared" si="164"/>
        <v>41.979051819184129</v>
      </c>
      <c r="GK98">
        <f>EY98/DN98*100</f>
        <v>69.89700713017416</v>
      </c>
      <c r="GL98">
        <f t="shared" si="165"/>
        <v>25.757132343149149</v>
      </c>
      <c r="GM98">
        <f t="shared" si="133"/>
        <v>74.242867656850848</v>
      </c>
      <c r="GN98">
        <f t="shared" si="166"/>
        <v>51.680000327354016</v>
      </c>
      <c r="GO98">
        <f t="shared" si="167"/>
        <v>54.081632653061227</v>
      </c>
      <c r="GP98">
        <f t="shared" si="168"/>
        <v>9.4398458616929624</v>
      </c>
      <c r="GQ98">
        <f t="shared" si="169"/>
        <v>0.95442797571095139</v>
      </c>
      <c r="GS98">
        <f t="shared" si="170"/>
        <v>91.103743610996005</v>
      </c>
      <c r="GT98" s="23">
        <f t="shared" si="171"/>
        <v>157.95722903058169</v>
      </c>
      <c r="GU98">
        <v>31.7</v>
      </c>
      <c r="GV98">
        <v>42.5</v>
      </c>
      <c r="GW98">
        <v>2.7300000000000002E-3</v>
      </c>
      <c r="GX98">
        <v>74.202730000000003</v>
      </c>
      <c r="GY98">
        <v>0.23250000000000001</v>
      </c>
      <c r="GZ98">
        <v>38.6</v>
      </c>
      <c r="HA98">
        <v>65.8</v>
      </c>
      <c r="HB98">
        <v>1.0529999999999999</v>
      </c>
      <c r="HC98">
        <v>6.7000000000000004E-2</v>
      </c>
      <c r="HD98">
        <v>105.52000000000001</v>
      </c>
      <c r="HE98">
        <v>9.64</v>
      </c>
      <c r="HF98">
        <v>44.2</v>
      </c>
      <c r="HG98">
        <v>72.900000000000006</v>
      </c>
      <c r="HH98">
        <v>24.21</v>
      </c>
      <c r="HI98">
        <v>0.19700000000000001</v>
      </c>
      <c r="HJ98">
        <v>141.50700000000001</v>
      </c>
      <c r="HK98">
        <v>48</v>
      </c>
      <c r="HL98">
        <v>57.3</v>
      </c>
      <c r="HM98">
        <v>117.65</v>
      </c>
      <c r="HN98">
        <v>67.185118733509242</v>
      </c>
      <c r="HO98">
        <v>12.35</v>
      </c>
      <c r="HP98">
        <v>192.1</v>
      </c>
      <c r="HQ98">
        <v>-9.3999999999999986</v>
      </c>
      <c r="HR98">
        <v>8.5</v>
      </c>
      <c r="HS98">
        <v>-0.89999999999999147</v>
      </c>
      <c r="HT98">
        <v>86.579999999999984</v>
      </c>
      <c r="HU98">
        <v>45.0702758979698</v>
      </c>
      <c r="HV98">
        <v>0.66479846715927127</v>
      </c>
      <c r="HW98">
        <v>0.26614737063646315</v>
      </c>
      <c r="HX98">
        <v>0</v>
      </c>
      <c r="HY98">
        <v>0.93094583779573448</v>
      </c>
      <c r="HZ98">
        <v>1.0485321485996247E-2</v>
      </c>
      <c r="IA98">
        <v>0.72268857693672184</v>
      </c>
      <c r="IB98">
        <v>0.2495327860713005</v>
      </c>
      <c r="IC98">
        <v>3.4234113793373107E-2</v>
      </c>
      <c r="ID98">
        <v>2.1782389593124393E-3</v>
      </c>
      <c r="IE98">
        <v>1.0086337157607079</v>
      </c>
      <c r="IF98">
        <v>0.19176079874038696</v>
      </c>
      <c r="IG98">
        <v>0.46523714542388916</v>
      </c>
      <c r="IH98">
        <v>0.14876658596098424</v>
      </c>
      <c r="II98">
        <v>0.31187732323408129</v>
      </c>
      <c r="IJ98">
        <v>2.5377873885631562E-3</v>
      </c>
      <c r="IK98">
        <v>0.9284188420075179</v>
      </c>
      <c r="IL98">
        <v>0.22842843532562254</v>
      </c>
      <c r="IM98">
        <v>0.19452331092953681</v>
      </c>
      <c r="IN98">
        <v>0.50465160152316102</v>
      </c>
      <c r="IO98">
        <v>0.61220500925700716</v>
      </c>
      <c r="IP98">
        <v>8.1699855268001553E-2</v>
      </c>
      <c r="IQ98">
        <v>1.1168566107801681</v>
      </c>
      <c r="IR98">
        <v>0.49426014161109932</v>
      </c>
      <c r="IS98">
        <v>5.5009475141763686E-2</v>
      </c>
      <c r="IT98">
        <v>0.54926961675286301</v>
      </c>
      <c r="IU98">
        <v>89.984977602262944</v>
      </c>
      <c r="IV98">
        <v>6.1131842900386861E-2</v>
      </c>
      <c r="IW98">
        <v>0.10822289501946014</v>
      </c>
      <c r="IX98">
        <v>9.6899542855248182</v>
      </c>
      <c r="IY98">
        <f t="shared" si="172"/>
        <v>0.18591077298443359</v>
      </c>
      <c r="IZ98">
        <f t="shared" si="173"/>
        <v>16.645894485467355</v>
      </c>
      <c r="JA98">
        <f t="shared" si="174"/>
        <v>0.18843776877265017</v>
      </c>
      <c r="JB98">
        <f t="shared" si="175"/>
        <v>16.872154129169637</v>
      </c>
      <c r="JC98">
        <f t="shared" si="176"/>
        <v>-2.5269957882165794E-3</v>
      </c>
      <c r="JD98">
        <f t="shared" si="177"/>
        <v>30.367404737517784</v>
      </c>
      <c r="JE98">
        <f t="shared" si="178"/>
        <v>172.00059358184811</v>
      </c>
    </row>
    <row r="99" spans="1:265" x14ac:dyDescent="0.2">
      <c r="A99" s="6">
        <v>2016</v>
      </c>
      <c r="B99">
        <v>328</v>
      </c>
      <c r="C99">
        <v>3</v>
      </c>
      <c r="D99">
        <v>3382</v>
      </c>
      <c r="E99">
        <v>1976</v>
      </c>
      <c r="F99" t="s">
        <v>114</v>
      </c>
      <c r="G99">
        <v>0</v>
      </c>
      <c r="H99">
        <v>32.5</v>
      </c>
      <c r="I99">
        <v>270.39999999999998</v>
      </c>
      <c r="J99">
        <v>0</v>
      </c>
      <c r="K99">
        <v>1</v>
      </c>
      <c r="L99">
        <v>12</v>
      </c>
      <c r="M99">
        <v>10.1</v>
      </c>
      <c r="N99" s="2">
        <v>8</v>
      </c>
      <c r="O99">
        <f t="shared" si="137"/>
        <v>1.9000000000000004</v>
      </c>
      <c r="P99" s="2">
        <f t="shared" si="137"/>
        <v>2.0999999999999996</v>
      </c>
      <c r="Q99" s="2">
        <f t="shared" si="138"/>
        <v>4</v>
      </c>
      <c r="R99" s="2"/>
      <c r="S99">
        <v>5.81</v>
      </c>
      <c r="T99">
        <v>4.2160000000000002</v>
      </c>
      <c r="U99">
        <v>3.17</v>
      </c>
      <c r="V99">
        <v>3.72</v>
      </c>
      <c r="W99">
        <v>3.2280000000000002</v>
      </c>
      <c r="X99">
        <v>3.3259999999999996</v>
      </c>
      <c r="Y99">
        <v>15.2</v>
      </c>
      <c r="Z99">
        <v>39</v>
      </c>
      <c r="AA99">
        <v>589.20000000000005</v>
      </c>
      <c r="AB99">
        <v>0</v>
      </c>
      <c r="AC99">
        <v>64</v>
      </c>
      <c r="AD99">
        <v>52.7</v>
      </c>
      <c r="AE99">
        <v>49.6</v>
      </c>
      <c r="AF99">
        <v>50.7</v>
      </c>
      <c r="AG99">
        <v>10.199999999999999</v>
      </c>
      <c r="AH99">
        <v>89.107769043456145</v>
      </c>
      <c r="AI99">
        <v>5597.9282668480018</v>
      </c>
      <c r="AJ99">
        <v>195.52756137455845</v>
      </c>
      <c r="AK99">
        <v>10</v>
      </c>
      <c r="AL99">
        <v>386.9</v>
      </c>
      <c r="AM99">
        <v>429.88888888888891</v>
      </c>
      <c r="AN99">
        <v>7481.4540717522032</v>
      </c>
      <c r="AO99">
        <f>AN99/AN$86</f>
        <v>0.62701418835401024</v>
      </c>
      <c r="AP99">
        <v>1975.9043277485052</v>
      </c>
      <c r="AQ99">
        <v>2316.3223018175358</v>
      </c>
      <c r="AR99">
        <v>0.57205020425078446</v>
      </c>
      <c r="AS99">
        <v>4292.7986797702924</v>
      </c>
      <c r="AT99">
        <v>5.2391725187199469</v>
      </c>
      <c r="AU99">
        <v>2492.5374030763314</v>
      </c>
      <c r="AV99">
        <v>4940.0289494705603</v>
      </c>
      <c r="AW99">
        <v>72.598905685988328</v>
      </c>
      <c r="AX99">
        <v>1.6516814116770873</v>
      </c>
      <c r="AY99">
        <v>7506.8169396445583</v>
      </c>
      <c r="AZ99">
        <v>347.47680831394052</v>
      </c>
      <c r="BA99">
        <v>3347.2536580700689</v>
      </c>
      <c r="BB99">
        <v>7547.2600337913218</v>
      </c>
      <c r="BC99">
        <v>997.80037616755385</v>
      </c>
      <c r="BD99">
        <v>5.5787560967834482</v>
      </c>
      <c r="BE99">
        <v>11897.892824125729</v>
      </c>
      <c r="BF99">
        <v>229.57273284816185</v>
      </c>
      <c r="BG99">
        <v>399.18871677101555</v>
      </c>
      <c r="BH99">
        <f t="shared" si="139"/>
        <v>304.20376577421746</v>
      </c>
      <c r="BI99">
        <v>36.902362523416159</v>
      </c>
      <c r="BJ99">
        <v>77.701477726703402</v>
      </c>
      <c r="BK99">
        <v>187.40761768950173</v>
      </c>
      <c r="BL99">
        <v>237.02100766552377</v>
      </c>
      <c r="BM99">
        <v>1.1722846441947565</v>
      </c>
      <c r="BN99">
        <v>1.9819277108433735</v>
      </c>
      <c r="BO99">
        <v>2.2547619047619047</v>
      </c>
      <c r="BP99">
        <v>46.02834829082262</v>
      </c>
      <c r="BQ99">
        <v>33.203652401764188</v>
      </c>
      <c r="BR99">
        <v>28.133163641235175</v>
      </c>
      <c r="BS99">
        <v>53.958325898979318</v>
      </c>
      <c r="BT99">
        <v>65.807238796267569</v>
      </c>
      <c r="BU99">
        <v>63.433585638689792</v>
      </c>
      <c r="BV99">
        <v>4503.8411085956577</v>
      </c>
      <c r="BW99">
        <v>5420.021714336599</v>
      </c>
      <c r="BX99">
        <v>11203.946940299273</v>
      </c>
      <c r="BY99">
        <v>6477.4494127724702</v>
      </c>
      <c r="BZ99">
        <v>1280.0841173670167</v>
      </c>
      <c r="CA99">
        <v>18160.925839033058</v>
      </c>
      <c r="CB99">
        <v>1.2034220532319391</v>
      </c>
      <c r="CC99">
        <v>24.799622819424805</v>
      </c>
      <c r="CD99">
        <v>29.844413012729849</v>
      </c>
      <c r="CE99">
        <v>-2011.3037055193263</v>
      </c>
      <c r="CF99">
        <v>-479.99276486603867</v>
      </c>
      <c r="CG99">
        <v>-3771.380587752381</v>
      </c>
      <c r="CH99">
        <f t="shared" si="140"/>
        <v>-1156.5874505255888</v>
      </c>
      <c r="CI99">
        <f t="shared" si="141"/>
        <v>2127.2383194547228</v>
      </c>
      <c r="CJ99">
        <f t="shared" si="142"/>
        <v>970.65086892913405</v>
      </c>
      <c r="CK99">
        <v>10654.108899388499</v>
      </c>
      <c r="CL99">
        <v>58.665009668668723</v>
      </c>
      <c r="CM99">
        <v>1.6702299118041992</v>
      </c>
      <c r="CN99">
        <v>0.52422153949737549</v>
      </c>
      <c r="CO99">
        <v>6.3898034099999999</v>
      </c>
      <c r="CP99">
        <v>1.0524919008518219</v>
      </c>
      <c r="CQ99">
        <v>5.6416592597961426</v>
      </c>
      <c r="CR99">
        <v>1.4130228757858276</v>
      </c>
      <c r="CS99">
        <v>0.37581726908683777</v>
      </c>
      <c r="CT99">
        <v>2.7708148956298828</v>
      </c>
      <c r="CU99">
        <v>2.7708148956298828</v>
      </c>
      <c r="CV99">
        <v>0.74389654575784681</v>
      </c>
      <c r="CW99">
        <v>1.9409024715423584</v>
      </c>
      <c r="CX99">
        <v>1.07716965675354</v>
      </c>
      <c r="CY99">
        <v>0.21327106654644012</v>
      </c>
      <c r="CZ99">
        <v>1.2567266225814819</v>
      </c>
      <c r="DA99">
        <v>1.2567266225814819</v>
      </c>
      <c r="DB99">
        <v>0.54431029381671514</v>
      </c>
      <c r="DC99">
        <v>0.54340726137161255</v>
      </c>
      <c r="DD99">
        <v>0.31107845902442932</v>
      </c>
      <c r="DE99">
        <v>0.41508533201192144</v>
      </c>
      <c r="DF99">
        <v>0.95547020435333252</v>
      </c>
      <c r="DG99">
        <v>0.40397506952285767</v>
      </c>
      <c r="DH99">
        <v>0.59686406110258605</v>
      </c>
      <c r="DI99">
        <v>33.002145110689213</v>
      </c>
      <c r="DJ99">
        <v>12.142660430308931</v>
      </c>
      <c r="DK99">
        <v>3.6552883458128592E-2</v>
      </c>
      <c r="DL99">
        <v>45.18135842445627</v>
      </c>
      <c r="DM99">
        <v>0.29557626153905869</v>
      </c>
      <c r="DN99">
        <v>35.220123692986562</v>
      </c>
      <c r="DO99">
        <v>18.565481889999461</v>
      </c>
      <c r="DP99">
        <v>2.0115812928116545</v>
      </c>
      <c r="DQ99">
        <v>4.5765034583098656E-2</v>
      </c>
      <c r="DR99">
        <v>55.842951910380776</v>
      </c>
      <c r="DS99">
        <v>6.7441859606017749</v>
      </c>
      <c r="DT99">
        <v>36.055600739303671</v>
      </c>
      <c r="DU99">
        <v>16.096121969099972</v>
      </c>
      <c r="DV99">
        <v>12.539622967515822</v>
      </c>
      <c r="DW99">
        <v>7.0109713077165139E-2</v>
      </c>
      <c r="DX99">
        <v>64.761455388996623</v>
      </c>
      <c r="DY99">
        <v>0.76154239185175043</v>
      </c>
      <c r="DZ99">
        <v>0.81077304351053148</v>
      </c>
      <c r="EA99">
        <f t="shared" si="143"/>
        <v>0.78320387858161411</v>
      </c>
      <c r="EB99">
        <v>0.15842704159266777</v>
      </c>
      <c r="EC99">
        <v>7.5952458756100849E-2</v>
      </c>
      <c r="ED99">
        <v>0.45877296140646645</v>
      </c>
      <c r="EE99">
        <v>-0.22448726553631718</v>
      </c>
      <c r="EF99">
        <v>0.36793548993807651</v>
      </c>
      <c r="EG99">
        <v>0.52712710641889182</v>
      </c>
      <c r="EH99">
        <v>0.44642501134515367</v>
      </c>
      <c r="EI99">
        <v>73.043720378326299</v>
      </c>
      <c r="EJ99">
        <v>63.069953303165924</v>
      </c>
      <c r="EK99">
        <v>55.674475693499851</v>
      </c>
      <c r="EL99">
        <v>26.875377044299348</v>
      </c>
      <c r="EM99">
        <v>33.245881986672487</v>
      </c>
      <c r="EN99">
        <v>24.854478443106149</v>
      </c>
      <c r="EO99">
        <v>24.47419962474854</v>
      </c>
      <c r="EP99">
        <v>16.86052002774775</v>
      </c>
      <c r="EQ99">
        <v>46.505940355580755</v>
      </c>
      <c r="ER99">
        <v>61.890099141100855</v>
      </c>
      <c r="ES99">
        <v>5.1712207030844652</v>
      </c>
      <c r="ET99">
        <v>108.39603949668161</v>
      </c>
      <c r="EU99">
        <v>0.68890996585229425</v>
      </c>
      <c r="EV99">
        <v>22.578499858841965</v>
      </c>
      <c r="EW99">
        <v>15.554553566750851</v>
      </c>
      <c r="EX99">
        <f t="shared" si="144"/>
        <v>4.7706731049364359</v>
      </c>
      <c r="EY99">
        <v>10.745924068238022</v>
      </c>
      <c r="EZ99">
        <v>1.7049618622517109</v>
      </c>
      <c r="FA99">
        <f t="shared" si="145"/>
        <v>6.3027357421626329</v>
      </c>
      <c r="FB99">
        <v>12.450885930489733</v>
      </c>
      <c r="FC99">
        <v>86.30650162751391</v>
      </c>
      <c r="FD99">
        <v>13.693498372486088</v>
      </c>
      <c r="FE99">
        <f t="shared" si="146"/>
        <v>5.6457823528228843</v>
      </c>
      <c r="FF99">
        <f t="shared" si="147"/>
        <v>11.581401114555131</v>
      </c>
      <c r="FG99">
        <f t="shared" si="148"/>
        <v>-0.7643980586477781</v>
      </c>
      <c r="FH99">
        <f t="shared" si="149"/>
        <v>0.83547704631710928</v>
      </c>
      <c r="FI99">
        <f t="shared" si="150"/>
        <v>2.469359920899489</v>
      </c>
      <c r="FJ99">
        <f t="shared" si="151"/>
        <v>2.469359920899489</v>
      </c>
      <c r="FK99">
        <f t="shared" si="152"/>
        <v>-0.83547704631710928</v>
      </c>
      <c r="FL99">
        <f t="shared" si="153"/>
        <v>-2.3721581832021763</v>
      </c>
      <c r="FM99">
        <f t="shared" si="154"/>
        <v>13.300812419146748</v>
      </c>
      <c r="FN99">
        <f t="shared" si="155"/>
        <v>144.83373356153857</v>
      </c>
      <c r="FO99">
        <v>52.553087586300833</v>
      </c>
      <c r="FP99">
        <v>48.482479461723941</v>
      </c>
      <c r="FQ99">
        <v>0.53070580556156943</v>
      </c>
      <c r="FR99">
        <v>0.46126688851625203</v>
      </c>
      <c r="FS99">
        <v>0.40021333029426132</v>
      </c>
      <c r="FT99">
        <v>1.9831927403509775</v>
      </c>
      <c r="FU99">
        <v>1.6127247896564263</v>
      </c>
      <c r="FV99">
        <v>1.3600503846698582</v>
      </c>
      <c r="FW99">
        <v>35.666955915047936</v>
      </c>
      <c r="FX99">
        <v>57.096273469470745</v>
      </c>
      <c r="FZ99">
        <v>59.757251674963349</v>
      </c>
      <c r="GB99">
        <f t="shared" si="156"/>
        <v>294.04257677902621</v>
      </c>
      <c r="GC99">
        <f t="shared" si="157"/>
        <v>127.17963614457832</v>
      </c>
      <c r="GD99">
        <f t="shared" si="158"/>
        <v>111.13588571428573</v>
      </c>
      <c r="GE99">
        <f t="shared" si="159"/>
        <v>0.56802315164697448</v>
      </c>
      <c r="GF99">
        <f t="shared" si="160"/>
        <v>1.1110449114506802</v>
      </c>
      <c r="GG99">
        <f t="shared" si="161"/>
        <v>0.96923657901353955</v>
      </c>
      <c r="GI99">
        <f t="shared" si="163"/>
        <v>72.961454326016437</v>
      </c>
      <c r="GJ99">
        <f t="shared" si="164"/>
        <v>65.665308893414789</v>
      </c>
      <c r="GK99">
        <f t="shared" si="179"/>
        <v>30.510750507040026</v>
      </c>
      <c r="GL99">
        <f t="shared" si="165"/>
        <v>9.1835044861944084</v>
      </c>
      <c r="GM99">
        <f t="shared" si="133"/>
        <v>90.816495513805592</v>
      </c>
      <c r="GN99">
        <f t="shared" si="166"/>
        <v>32.120948970711282</v>
      </c>
      <c r="GO99">
        <f t="shared" si="167"/>
        <v>33.333333333333329</v>
      </c>
      <c r="GP99">
        <f t="shared" si="168"/>
        <v>84.913561806529131</v>
      </c>
      <c r="GQ99">
        <f t="shared" si="169"/>
        <v>0.70221302808173913</v>
      </c>
      <c r="GS99">
        <f t="shared" si="170"/>
        <v>75.068169396445583</v>
      </c>
      <c r="GT99" s="23">
        <f t="shared" si="171"/>
        <v>181.60925839033058</v>
      </c>
      <c r="GU99">
        <v>26.7</v>
      </c>
      <c r="GV99">
        <v>31.3</v>
      </c>
      <c r="GW99">
        <v>7.729999999999999E-3</v>
      </c>
      <c r="GX99">
        <v>58.007730000000002</v>
      </c>
      <c r="GY99">
        <v>7.3829999999999993E-2</v>
      </c>
      <c r="GZ99">
        <v>33.200000000000003</v>
      </c>
      <c r="HA99">
        <v>65.8</v>
      </c>
      <c r="HB99">
        <v>0.96699999999999997</v>
      </c>
      <c r="HC99">
        <v>2.1999999999999999E-2</v>
      </c>
      <c r="HD99">
        <v>99.989000000000004</v>
      </c>
      <c r="HE99">
        <v>4.3600000000000003</v>
      </c>
      <c r="HF99">
        <v>42</v>
      </c>
      <c r="HG99">
        <v>94.7</v>
      </c>
      <c r="HH99">
        <v>12.52</v>
      </c>
      <c r="HI99">
        <v>6.9999999999999993E-2</v>
      </c>
      <c r="HJ99">
        <v>149.29000000000002</v>
      </c>
      <c r="HK99">
        <v>52.6</v>
      </c>
      <c r="HL99">
        <v>63.3</v>
      </c>
      <c r="HM99">
        <v>130.85</v>
      </c>
      <c r="HN99">
        <v>75.649613495816666</v>
      </c>
      <c r="HO99">
        <v>14.95</v>
      </c>
      <c r="HP99">
        <v>212.1</v>
      </c>
      <c r="HQ99">
        <v>-19.399999999999999</v>
      </c>
      <c r="HR99">
        <v>2.5</v>
      </c>
      <c r="HS99">
        <v>-16.900000000000006</v>
      </c>
      <c r="HT99">
        <v>112.11099999999999</v>
      </c>
      <c r="HU99">
        <v>52.857614332861857</v>
      </c>
      <c r="HV99">
        <v>0.44595138645172122</v>
      </c>
      <c r="HW99">
        <v>0.16408134186267853</v>
      </c>
      <c r="HX99">
        <v>4.9393180359299995E-4</v>
      </c>
      <c r="HY99">
        <v>0.6105266601179925</v>
      </c>
      <c r="HZ99">
        <v>4.1652370315074915E-3</v>
      </c>
      <c r="IA99">
        <v>0.46912359476089482</v>
      </c>
      <c r="IB99">
        <v>0.24728776305913924</v>
      </c>
      <c r="IC99">
        <v>2.6793780040740966E-2</v>
      </c>
      <c r="ID99">
        <v>6.0957927703857411E-4</v>
      </c>
      <c r="IE99">
        <v>0.74381471713781344</v>
      </c>
      <c r="IF99">
        <v>8.4623347759246834E-2</v>
      </c>
      <c r="IG99">
        <v>0.45241125583648678</v>
      </c>
      <c r="IH99">
        <v>0.20196770001947881</v>
      </c>
      <c r="II99">
        <v>0.15734217314720153</v>
      </c>
      <c r="IJ99">
        <v>8.7970863580703721E-4</v>
      </c>
      <c r="IK99">
        <v>0.81260083763897417</v>
      </c>
      <c r="IL99">
        <v>0.2858322194814682</v>
      </c>
      <c r="IM99">
        <v>0.19691266456246376</v>
      </c>
      <c r="IN99">
        <v>0.54313915693759918</v>
      </c>
      <c r="IO99">
        <v>0.7228095166609857</v>
      </c>
      <c r="IP99">
        <v>6.0394272893667222E-2</v>
      </c>
      <c r="IQ99">
        <v>1.265948673598585</v>
      </c>
      <c r="IR99">
        <v>0.18329137527942663</v>
      </c>
      <c r="IS99">
        <v>5.0375098496675486E-2</v>
      </c>
      <c r="IT99">
        <v>0.23366647377610211</v>
      </c>
      <c r="IU99">
        <v>78.441452176427916</v>
      </c>
      <c r="IV99">
        <v>6.4219997334283768E-2</v>
      </c>
      <c r="IW99">
        <v>0.52213395646077154</v>
      </c>
      <c r="IX99">
        <v>41.244480708412439</v>
      </c>
      <c r="IY99">
        <f t="shared" si="172"/>
        <v>0.65542201348059248</v>
      </c>
      <c r="IZ99">
        <f t="shared" si="173"/>
        <v>51.773190110266498</v>
      </c>
      <c r="JA99">
        <f t="shared" si="174"/>
        <v>0.45334783595961081</v>
      </c>
      <c r="JB99">
        <f t="shared" si="175"/>
        <v>35.810917568318509</v>
      </c>
      <c r="JC99">
        <f t="shared" si="176"/>
        <v>0.20207417752098167</v>
      </c>
      <c r="JD99">
        <f t="shared" si="177"/>
        <v>90.67700388178487</v>
      </c>
      <c r="JE99">
        <f t="shared" si="178"/>
        <v>167.54233755550661</v>
      </c>
    </row>
    <row r="100" spans="1:265" x14ac:dyDescent="0.2">
      <c r="A100" s="6">
        <v>2016</v>
      </c>
      <c r="B100">
        <v>329</v>
      </c>
      <c r="C100">
        <v>3</v>
      </c>
      <c r="D100">
        <v>1311</v>
      </c>
      <c r="E100">
        <v>2015</v>
      </c>
      <c r="F100" t="s">
        <v>121</v>
      </c>
      <c r="G100">
        <v>1</v>
      </c>
      <c r="H100">
        <v>32.5</v>
      </c>
      <c r="I100">
        <v>278.2</v>
      </c>
      <c r="J100">
        <v>0</v>
      </c>
      <c r="K100">
        <v>0</v>
      </c>
      <c r="L100">
        <v>11.7</v>
      </c>
      <c r="M100">
        <v>11.6</v>
      </c>
      <c r="N100" s="2">
        <v>10.7</v>
      </c>
      <c r="O100">
        <f t="shared" si="137"/>
        <v>9.9999999999999645E-2</v>
      </c>
      <c r="P100" s="2">
        <f t="shared" si="137"/>
        <v>0.90000000000000036</v>
      </c>
      <c r="Q100" s="2">
        <f t="shared" si="138"/>
        <v>1</v>
      </c>
      <c r="R100" s="2"/>
      <c r="S100">
        <v>5.3239999999999998</v>
      </c>
      <c r="T100">
        <v>4.3499999999999996</v>
      </c>
      <c r="U100">
        <v>3.4239999999999995</v>
      </c>
      <c r="V100">
        <v>3.63</v>
      </c>
      <c r="W100">
        <v>4</v>
      </c>
      <c r="X100">
        <v>5.5299999999999994</v>
      </c>
      <c r="AB100">
        <v>0</v>
      </c>
      <c r="AC100">
        <v>63</v>
      </c>
      <c r="AD100">
        <v>41.2</v>
      </c>
      <c r="AE100">
        <v>44</v>
      </c>
      <c r="AF100">
        <v>40.9</v>
      </c>
      <c r="AG100">
        <v>43.5</v>
      </c>
      <c r="AH100">
        <v>166.90928302510994</v>
      </c>
      <c r="AI100">
        <v>10485.574978203458</v>
      </c>
      <c r="AJ100">
        <v>297.050777447619</v>
      </c>
      <c r="AK100">
        <v>0</v>
      </c>
      <c r="AL100">
        <v>487</v>
      </c>
      <c r="AM100">
        <v>487</v>
      </c>
      <c r="AN100">
        <v>13316.22035709012</v>
      </c>
      <c r="AO100">
        <f>AN100/AN$91</f>
        <v>0.83267188995341779</v>
      </c>
      <c r="AP100">
        <v>2630.6076460837135</v>
      </c>
      <c r="AQ100">
        <v>3116.2582884376297</v>
      </c>
      <c r="AR100">
        <v>0.24444415665147123</v>
      </c>
      <c r="AS100">
        <v>5747.110378677995</v>
      </c>
      <c r="AT100">
        <v>11.556866452548695</v>
      </c>
      <c r="AU100">
        <v>3399.5544964774144</v>
      </c>
      <c r="AV100">
        <v>6119.1980936593463</v>
      </c>
      <c r="AW100">
        <v>142.13375466224616</v>
      </c>
      <c r="AX100">
        <v>3.6423798176543727</v>
      </c>
      <c r="AY100">
        <v>9664.5287246166608</v>
      </c>
      <c r="AZ100">
        <v>697.4039871096237</v>
      </c>
      <c r="BA100">
        <v>3793.554145812745</v>
      </c>
      <c r="BB100">
        <v>7244.4132742516485</v>
      </c>
      <c r="BC100">
        <v>2043.418661736109</v>
      </c>
      <c r="BE100">
        <v>13081.386081800503</v>
      </c>
      <c r="BF100">
        <v>279.81559613847611</v>
      </c>
      <c r="BG100">
        <v>310.62339610762206</v>
      </c>
      <c r="BH100">
        <f t="shared" si="139"/>
        <v>293.37102812490031</v>
      </c>
      <c r="BI100">
        <v>54.924775028121495</v>
      </c>
      <c r="BJ100">
        <v>35.818149939575505</v>
      </c>
      <c r="BK100">
        <v>214.49570037297977</v>
      </c>
      <c r="BL100">
        <v>102.29228914475475</v>
      </c>
      <c r="BM100">
        <v>1.1846153846153846</v>
      </c>
      <c r="BN100">
        <v>1.8</v>
      </c>
      <c r="BO100">
        <v>1.9096638655462181</v>
      </c>
      <c r="BP100">
        <v>45.772700935819351</v>
      </c>
      <c r="BQ100">
        <v>35.175584794097205</v>
      </c>
      <c r="BR100">
        <v>28.999634458389178</v>
      </c>
      <c r="BS100">
        <v>54.223045723970607</v>
      </c>
      <c r="BT100">
        <v>63.316052629374965</v>
      </c>
      <c r="BU100">
        <v>55.37955403923479</v>
      </c>
      <c r="BV100">
        <v>3793.554145812745</v>
      </c>
      <c r="BW100">
        <v>4455.035225859925</v>
      </c>
      <c r="BX100">
        <v>9280.6592495776076</v>
      </c>
      <c r="BY100">
        <v>11529.195114363738</v>
      </c>
      <c r="BZ100">
        <v>1032.069877904938</v>
      </c>
      <c r="CA100">
        <v>21382.575153814272</v>
      </c>
      <c r="CB100">
        <v>1.1743697478991595</v>
      </c>
      <c r="CC100">
        <v>17.741334327245621</v>
      </c>
      <c r="CD100">
        <v>20.834886321282148</v>
      </c>
      <c r="CE100">
        <v>-393.99964933533056</v>
      </c>
      <c r="CF100">
        <v>1664.1628677994213</v>
      </c>
      <c r="CG100">
        <v>238.09334055915315</v>
      </c>
      <c r="CH100">
        <f t="shared" si="140"/>
        <v>0</v>
      </c>
      <c r="CI100">
        <f t="shared" si="141"/>
        <v>2789.3780483917235</v>
      </c>
      <c r="CJ100">
        <f t="shared" si="142"/>
        <v>2789.3780483917235</v>
      </c>
      <c r="CK100">
        <v>11718.046429197611</v>
      </c>
      <c r="CL100">
        <v>54.801848443906067</v>
      </c>
      <c r="CM100">
        <v>1.6504052877426147</v>
      </c>
      <c r="CN100">
        <v>0.50634121894836426</v>
      </c>
      <c r="CP100">
        <v>1.0299887072570575</v>
      </c>
      <c r="CQ100">
        <v>5.0344886779785156</v>
      </c>
      <c r="CR100">
        <v>1.2530175447463989</v>
      </c>
      <c r="CS100">
        <v>0.29608926177024841</v>
      </c>
      <c r="CT100">
        <v>3.1313638687133789</v>
      </c>
      <c r="CU100">
        <v>3.1313638687133789</v>
      </c>
      <c r="CV100">
        <v>0.67546060248014961</v>
      </c>
      <c r="CW100">
        <v>1.9972127676010132</v>
      </c>
      <c r="CX100">
        <v>1.2738889455795288</v>
      </c>
      <c r="CY100">
        <v>0.23074279725551605</v>
      </c>
      <c r="CZ100">
        <v>1.279104471206665</v>
      </c>
      <c r="DA100">
        <v>1.279104471206665</v>
      </c>
      <c r="DB100">
        <v>0.69701396808730887</v>
      </c>
      <c r="DC100">
        <v>1.0203502178192139</v>
      </c>
      <c r="DD100">
        <v>0.27734941244125366</v>
      </c>
      <c r="DE100">
        <v>0.63328405010592737</v>
      </c>
      <c r="DF100">
        <v>1.1532418727874756</v>
      </c>
      <c r="DG100">
        <v>0.7469826340675354</v>
      </c>
      <c r="DH100">
        <v>0.89667609746370647</v>
      </c>
      <c r="DI100">
        <v>43.415687690727133</v>
      </c>
      <c r="DJ100">
        <v>15.778900203254528</v>
      </c>
      <c r="DL100">
        <v>59.194587893981662</v>
      </c>
      <c r="DM100">
        <v>0.58182913308266138</v>
      </c>
      <c r="DN100">
        <v>42.597014284077105</v>
      </c>
      <c r="DO100">
        <v>18.118288461775073</v>
      </c>
      <c r="DP100">
        <v>4.4507250387392947</v>
      </c>
      <c r="DQ100">
        <v>0.1140561655713373</v>
      </c>
      <c r="DR100">
        <v>65.280083950162819</v>
      </c>
      <c r="DS100">
        <v>13.928641472311929</v>
      </c>
      <c r="DT100">
        <v>48.325666908082482</v>
      </c>
      <c r="DU100">
        <v>16.715961833758172</v>
      </c>
      <c r="DV100">
        <v>26.137459467737969</v>
      </c>
      <c r="DX100">
        <v>91.179088209578623</v>
      </c>
      <c r="DY100">
        <v>0.4346782897272255</v>
      </c>
      <c r="DZ100">
        <v>2.3544549326741642</v>
      </c>
      <c r="EA100">
        <f t="shared" si="143"/>
        <v>1.2793800126238783</v>
      </c>
      <c r="EB100">
        <v>-5.8476671903573418E-2</v>
      </c>
      <c r="EC100">
        <v>0.52078660218230699</v>
      </c>
      <c r="ED100">
        <v>0.16709916132289607</v>
      </c>
      <c r="EE100">
        <v>-0.12748423891062738</v>
      </c>
      <c r="EF100">
        <v>0.3634377581591236</v>
      </c>
      <c r="EG100">
        <v>0.42534174674650249</v>
      </c>
      <c r="EH100">
        <v>0.3459023517575589</v>
      </c>
      <c r="EI100">
        <v>73.344015450340223</v>
      </c>
      <c r="EJ100">
        <v>65.252695319137771</v>
      </c>
      <c r="EK100">
        <v>53.000822729225028</v>
      </c>
      <c r="EL100">
        <v>26.655984549659777</v>
      </c>
      <c r="EM100">
        <v>27.754695406959389</v>
      </c>
      <c r="EN100">
        <v>18.333109227124421</v>
      </c>
      <c r="EO100">
        <v>38.707537989890156</v>
      </c>
      <c r="EP100">
        <v>12.356014022973381</v>
      </c>
      <c r="EQ100">
        <v>58.772934772255439</v>
      </c>
      <c r="ER100">
        <v>132.95950565421052</v>
      </c>
      <c r="ES100">
        <v>7.7093827593919029</v>
      </c>
      <c r="ET100">
        <v>191.73244042646593</v>
      </c>
      <c r="EU100">
        <v>0.31921467147304983</v>
      </c>
      <c r="EV100">
        <v>20.188309241667135</v>
      </c>
      <c r="EW100">
        <v>6.4444045021751108</v>
      </c>
      <c r="EX100">
        <f t="shared" si="144"/>
        <v>4.0209068127668459</v>
      </c>
      <c r="EY100">
        <v>3.8894762941869487</v>
      </c>
      <c r="EZ100">
        <v>5.7622744388016915</v>
      </c>
      <c r="FA100">
        <f t="shared" si="145"/>
        <v>0.67498976931681764</v>
      </c>
      <c r="FB100">
        <v>9.6517507329886385</v>
      </c>
      <c r="FC100">
        <v>40.298142811470875</v>
      </c>
      <c r="FD100">
        <v>59.701857188529139</v>
      </c>
      <c r="FE100">
        <f t="shared" si="146"/>
        <v>6.2686939695852146</v>
      </c>
      <c r="FF100">
        <f t="shared" si="147"/>
        <v>9.6181289181923262</v>
      </c>
      <c r="FG100">
        <f t="shared" si="148"/>
        <v>4.3599478107847904</v>
      </c>
      <c r="FH100">
        <f t="shared" si="149"/>
        <v>5.7286526240053774</v>
      </c>
      <c r="FI100">
        <f t="shared" si="150"/>
        <v>1.4023266280169011</v>
      </c>
      <c r="FJ100">
        <f t="shared" si="151"/>
        <v>1.4023266280169011</v>
      </c>
      <c r="FK100">
        <f t="shared" si="152"/>
        <v>-5.7286526240053774</v>
      </c>
      <c r="FL100">
        <f t="shared" si="153"/>
        <v>-13.448483937867836</v>
      </c>
      <c r="FM100">
        <f t="shared" si="154"/>
        <v>7.7398404985959317</v>
      </c>
      <c r="FN100">
        <f t="shared" si="155"/>
        <v>24.336338765366502</v>
      </c>
      <c r="FO100">
        <v>126.45235647630311</v>
      </c>
      <c r="FP100">
        <v>65.952509755280914</v>
      </c>
      <c r="FQ100">
        <v>0.57856195937860444</v>
      </c>
      <c r="FR100">
        <v>0.45987304867223233</v>
      </c>
      <c r="FS100">
        <v>0.53079210784101594</v>
      </c>
      <c r="FT100">
        <v>1.7802565318385277</v>
      </c>
      <c r="FU100">
        <v>1.4687979746375051</v>
      </c>
      <c r="FV100">
        <v>1.3131581230971883</v>
      </c>
      <c r="FW100">
        <v>53.918646521427682</v>
      </c>
      <c r="FX100">
        <v>69.34637944339093</v>
      </c>
      <c r="FY100">
        <v>23.549925184506577</v>
      </c>
      <c r="FZ100">
        <v>60.131687098540141</v>
      </c>
      <c r="GA100">
        <v>46.966143936159554</v>
      </c>
      <c r="GB100">
        <f t="shared" si="156"/>
        <v>202.38669981538459</v>
      </c>
      <c r="GC100">
        <f t="shared" si="157"/>
        <v>100.71907961904759</v>
      </c>
      <c r="GD100">
        <f t="shared" si="158"/>
        <v>95.68863025210085</v>
      </c>
      <c r="GE100">
        <f t="shared" si="159"/>
        <v>0.81547121883409346</v>
      </c>
      <c r="GF100">
        <f t="shared" si="160"/>
        <v>1.2440716788573924</v>
      </c>
      <c r="GG100">
        <f t="shared" si="161"/>
        <v>1.3312855897543383</v>
      </c>
      <c r="GH100">
        <f t="shared" ref="GH100:GH106" si="180">AN100/220</f>
        <v>60.528274350409639</v>
      </c>
      <c r="GK100">
        <f t="shared" si="179"/>
        <v>9.1308659997816957</v>
      </c>
      <c r="GL100">
        <f t="shared" si="165"/>
        <v>31.803635597030084</v>
      </c>
      <c r="GM100">
        <f t="shared" si="133"/>
        <v>68.196364402969905</v>
      </c>
      <c r="GN100">
        <f t="shared" si="166"/>
        <v>19.902733958098136</v>
      </c>
      <c r="GO100">
        <f t="shared" si="167"/>
        <v>8.5470085470085468</v>
      </c>
      <c r="GP100">
        <f t="shared" si="168"/>
        <v>95.105916537603079</v>
      </c>
      <c r="GQ100">
        <f t="shared" si="169"/>
        <v>1.1363856968436625</v>
      </c>
      <c r="GR100">
        <v>50.142343421928935</v>
      </c>
      <c r="GS100">
        <f t="shared" si="170"/>
        <v>96.645287246166617</v>
      </c>
      <c r="GT100" s="23">
        <f t="shared" si="171"/>
        <v>213.8257515381427</v>
      </c>
      <c r="GU100">
        <v>32.5</v>
      </c>
      <c r="GV100">
        <v>38.5</v>
      </c>
      <c r="GW100">
        <v>3.0200000000000001E-3</v>
      </c>
      <c r="GX100">
        <v>71.003020000000006</v>
      </c>
      <c r="GY100">
        <v>0.14277999999999999</v>
      </c>
      <c r="GZ100">
        <v>42</v>
      </c>
      <c r="HA100">
        <v>75.599999999999994</v>
      </c>
      <c r="HB100">
        <v>1.7559999999999998</v>
      </c>
      <c r="HC100">
        <v>4.4999999999999998E-2</v>
      </c>
      <c r="HD100">
        <v>119.401</v>
      </c>
      <c r="HE100">
        <v>9.02</v>
      </c>
      <c r="HF100">
        <v>47.6</v>
      </c>
      <c r="HG100">
        <v>90.9</v>
      </c>
      <c r="HH100">
        <v>25.640000000000004</v>
      </c>
      <c r="HI100">
        <v>0</v>
      </c>
      <c r="HJ100">
        <v>164.14000000000001</v>
      </c>
      <c r="HK100">
        <v>47.6</v>
      </c>
      <c r="HL100">
        <v>55.9</v>
      </c>
      <c r="HM100">
        <v>116.45</v>
      </c>
      <c r="HN100">
        <v>144.66372861699045</v>
      </c>
      <c r="HO100">
        <v>12.95</v>
      </c>
      <c r="HP100">
        <v>268.3</v>
      </c>
      <c r="HQ100">
        <v>-5.6000000000000014</v>
      </c>
      <c r="HR100">
        <v>19.699999999999996</v>
      </c>
      <c r="HS100">
        <v>14.099999999999994</v>
      </c>
      <c r="HT100">
        <v>148.899</v>
      </c>
      <c r="HU100">
        <v>55.497204621692134</v>
      </c>
      <c r="HV100">
        <v>0.53638171851634975</v>
      </c>
      <c r="HW100">
        <v>0.19494136929512026</v>
      </c>
      <c r="HX100">
        <v>0</v>
      </c>
      <c r="HY100">
        <v>0.73132308781147004</v>
      </c>
      <c r="HZ100">
        <v>7.1882429344177247E-3</v>
      </c>
      <c r="IA100">
        <v>0.52626736879348757</v>
      </c>
      <c r="IB100">
        <v>0.2238434818983078</v>
      </c>
      <c r="IC100">
        <v>5.498674953460693E-2</v>
      </c>
      <c r="ID100">
        <v>1.4091137409210205E-3</v>
      </c>
      <c r="IE100">
        <v>0.80650671396732332</v>
      </c>
      <c r="IF100">
        <v>0.18014859163761138</v>
      </c>
      <c r="IG100">
        <v>0.60637113809585574</v>
      </c>
      <c r="IH100">
        <v>0.20974520270526409</v>
      </c>
      <c r="II100">
        <v>0.32796238641738895</v>
      </c>
      <c r="IJ100">
        <v>0</v>
      </c>
      <c r="IK100">
        <v>1.1440787272185089</v>
      </c>
      <c r="IL100">
        <v>0.48568670368194578</v>
      </c>
      <c r="IM100">
        <v>0.1550383215546608</v>
      </c>
      <c r="IN100">
        <v>0.7374592763483524</v>
      </c>
      <c r="IO100">
        <v>1.6683226931467721</v>
      </c>
      <c r="IP100">
        <v>9.6734251111745828E-2</v>
      </c>
      <c r="IQ100">
        <v>2.4057819694951244</v>
      </c>
      <c r="IR100">
        <v>4.0580665111541792E-2</v>
      </c>
      <c r="IS100">
        <v>6.8805160343647004E-2</v>
      </c>
      <c r="IT100">
        <v>0.10938582545518882</v>
      </c>
      <c r="IU100">
        <v>37.098650526860204</v>
      </c>
      <c r="IV100">
        <v>0.18546539932451347</v>
      </c>
      <c r="IW100">
        <v>1.5992752555278011</v>
      </c>
      <c r="IX100">
        <v>66.476317297507379</v>
      </c>
      <c r="IY100">
        <f t="shared" si="172"/>
        <v>1.6744588816836543</v>
      </c>
      <c r="IZ100">
        <f t="shared" si="173"/>
        <v>69.601439486848221</v>
      </c>
      <c r="JA100">
        <f t="shared" si="174"/>
        <v>1.2617032422766155</v>
      </c>
      <c r="JB100">
        <f t="shared" si="175"/>
        <v>52.444621261393678</v>
      </c>
      <c r="JC100">
        <f t="shared" si="176"/>
        <v>0.41275563940703885</v>
      </c>
      <c r="JD100">
        <f t="shared" si="177"/>
        <v>100.36780585447221</v>
      </c>
      <c r="JE100">
        <f t="shared" si="178"/>
        <v>111.52299061261368</v>
      </c>
    </row>
    <row r="101" spans="1:265" x14ac:dyDescent="0.2">
      <c r="A101" s="6">
        <v>2016</v>
      </c>
      <c r="B101">
        <v>330</v>
      </c>
      <c r="C101">
        <v>3</v>
      </c>
      <c r="D101" t="s">
        <v>116</v>
      </c>
      <c r="E101">
        <v>2003</v>
      </c>
      <c r="F101" t="s">
        <v>121</v>
      </c>
      <c r="G101">
        <v>1</v>
      </c>
      <c r="H101">
        <v>32</v>
      </c>
      <c r="I101">
        <v>256.2</v>
      </c>
      <c r="J101">
        <v>0</v>
      </c>
      <c r="K101">
        <v>0</v>
      </c>
      <c r="L101">
        <v>10.3</v>
      </c>
      <c r="M101">
        <v>9.9</v>
      </c>
      <c r="N101" s="2">
        <v>8.9</v>
      </c>
      <c r="O101">
        <f t="shared" si="137"/>
        <v>0.40000000000000036</v>
      </c>
      <c r="P101" s="2">
        <f t="shared" si="137"/>
        <v>1</v>
      </c>
      <c r="Q101" s="2">
        <f t="shared" si="138"/>
        <v>1.4000000000000004</v>
      </c>
      <c r="R101" s="2"/>
      <c r="S101">
        <v>5.2200000000000006</v>
      </c>
      <c r="T101">
        <v>4.6419999999999995</v>
      </c>
      <c r="U101">
        <v>3.4799999999999995</v>
      </c>
      <c r="V101">
        <v>4.2</v>
      </c>
      <c r="W101">
        <v>4.0380000000000003</v>
      </c>
      <c r="Y101">
        <v>17.2</v>
      </c>
      <c r="Z101">
        <v>38.6</v>
      </c>
      <c r="AA101">
        <v>664.4</v>
      </c>
      <c r="AB101">
        <v>1</v>
      </c>
      <c r="AC101">
        <v>61</v>
      </c>
      <c r="AD101">
        <v>47.8</v>
      </c>
      <c r="AE101">
        <v>46.7</v>
      </c>
      <c r="AF101">
        <v>47.4</v>
      </c>
      <c r="AG101">
        <v>32.9</v>
      </c>
      <c r="AH101">
        <v>169.7581653569452</v>
      </c>
      <c r="AI101">
        <v>10664.547464054012</v>
      </c>
      <c r="AJ101">
        <v>252.78606849288332</v>
      </c>
      <c r="AK101">
        <v>0</v>
      </c>
      <c r="AL101">
        <v>560.5</v>
      </c>
      <c r="AM101">
        <v>560.5</v>
      </c>
      <c r="AN101">
        <v>13897.401120956121</v>
      </c>
      <c r="AO101">
        <f>AN101/AN$136</f>
        <v>0.86354270925648202</v>
      </c>
      <c r="AP101">
        <v>3068.3158532308967</v>
      </c>
      <c r="AQ101">
        <v>3913.0989193152473</v>
      </c>
      <c r="AR101">
        <v>2.3374988045522649</v>
      </c>
      <c r="AS101">
        <v>6983.752271350696</v>
      </c>
      <c r="AT101">
        <v>32.048085888934935</v>
      </c>
      <c r="AU101">
        <v>3199.5807025669778</v>
      </c>
      <c r="AV101">
        <v>5561.1759830330802</v>
      </c>
      <c r="AW101">
        <v>87.759927841837111</v>
      </c>
      <c r="AX101">
        <v>13.103044781940955</v>
      </c>
      <c r="AY101">
        <v>8861.6196582238372</v>
      </c>
      <c r="AZ101">
        <v>781.02585354968267</v>
      </c>
      <c r="BA101">
        <v>4500.8933848756396</v>
      </c>
      <c r="BB101">
        <v>6479.5880238870068</v>
      </c>
      <c r="BC101">
        <v>2968.891183684007</v>
      </c>
      <c r="BD101">
        <v>12.39868743758195</v>
      </c>
      <c r="BE101">
        <v>13961.771279884233</v>
      </c>
      <c r="BF101">
        <v>170.71521698846738</v>
      </c>
      <c r="BG101">
        <v>364.29654440431398</v>
      </c>
      <c r="BH101">
        <f t="shared" si="139"/>
        <v>279.12076034134151</v>
      </c>
      <c r="BI101">
        <v>11.933168121461925</v>
      </c>
      <c r="BJ101">
        <v>92.950905879190131</v>
      </c>
      <c r="BK101">
        <v>149.82518761071208</v>
      </c>
      <c r="BL101">
        <v>65.600860060994748</v>
      </c>
      <c r="BM101">
        <v>1.2753246753246752</v>
      </c>
      <c r="BN101">
        <v>1.7380952380952379</v>
      </c>
      <c r="BO101">
        <v>1.4396226415094342</v>
      </c>
      <c r="BP101">
        <v>43.93506146857451</v>
      </c>
      <c r="BQ101">
        <v>36.106048622812139</v>
      </c>
      <c r="BR101">
        <v>32.23726627981948</v>
      </c>
      <c r="BS101">
        <v>56.031468002779441</v>
      </c>
      <c r="BT101">
        <v>62.755751177744912</v>
      </c>
      <c r="BU101">
        <v>46.409498436796717</v>
      </c>
      <c r="BV101">
        <v>4738.6764316237868</v>
      </c>
      <c r="BW101">
        <v>5358.6108035028838</v>
      </c>
      <c r="BX101">
        <v>11090.880680467142</v>
      </c>
      <c r="BY101">
        <v>12032.381922905735</v>
      </c>
      <c r="BZ101">
        <v>993.59344534047136</v>
      </c>
      <c r="CA101">
        <v>23803.78142982343</v>
      </c>
      <c r="CB101">
        <v>1.1308243727598566</v>
      </c>
      <c r="CC101">
        <v>19.907242240456654</v>
      </c>
      <c r="CD101">
        <v>22.511594719942916</v>
      </c>
      <c r="CE101">
        <v>-1539.095729056809</v>
      </c>
      <c r="CF101">
        <v>202.56517953019647</v>
      </c>
      <c r="CG101">
        <v>-2330.1239948670845</v>
      </c>
      <c r="CH101">
        <f t="shared" si="140"/>
        <v>-237.78304674814717</v>
      </c>
      <c r="CI101">
        <f t="shared" si="141"/>
        <v>1120.977220384123</v>
      </c>
      <c r="CJ101">
        <f t="shared" si="142"/>
        <v>883.19417363597586</v>
      </c>
      <c r="CK101">
        <v>14942.161771599593</v>
      </c>
      <c r="CL101">
        <v>62.772218841157581</v>
      </c>
      <c r="CM101">
        <v>1.8889944553375244</v>
      </c>
      <c r="CN101">
        <v>0.52734929323196411</v>
      </c>
      <c r="CO101">
        <v>6.1871485709999998</v>
      </c>
      <c r="CP101">
        <v>1.1274832969254878</v>
      </c>
      <c r="CQ101">
        <v>3.956723690032959</v>
      </c>
      <c r="CR101">
        <v>1.5161203145980835</v>
      </c>
      <c r="CS101">
        <v>0.29551178216934204</v>
      </c>
      <c r="CT101">
        <v>3.1385970115661621</v>
      </c>
      <c r="CU101">
        <v>3.1385970115661621</v>
      </c>
      <c r="CV101">
        <v>0.76858529413358456</v>
      </c>
      <c r="CW101">
        <v>2.0965461730957031</v>
      </c>
      <c r="CX101">
        <v>2.0170314311981201</v>
      </c>
      <c r="CY101">
        <v>0.36780962347984314</v>
      </c>
      <c r="CZ101">
        <v>1.4188545942306519</v>
      </c>
      <c r="DA101">
        <v>1.4188545942306519</v>
      </c>
      <c r="DB101">
        <v>1.1239057547174292</v>
      </c>
      <c r="DC101">
        <v>0.99429839849472046</v>
      </c>
      <c r="DD101">
        <v>0.47407069802284241</v>
      </c>
      <c r="DE101">
        <v>0.70950246366114555</v>
      </c>
      <c r="DF101">
        <v>1.2203779220581055</v>
      </c>
      <c r="DG101">
        <v>0.62096667289733887</v>
      </c>
      <c r="DH101">
        <v>0.94745704508914852</v>
      </c>
      <c r="DI101">
        <v>57.96031633977389</v>
      </c>
      <c r="DJ101">
        <v>20.635699494476583</v>
      </c>
      <c r="DK101">
        <v>0.14462452388299754</v>
      </c>
      <c r="DL101">
        <v>78.740640358133462</v>
      </c>
      <c r="DM101">
        <v>1.2680542065695983</v>
      </c>
      <c r="DN101">
        <v>48.509493013578037</v>
      </c>
      <c r="DO101">
        <v>16.433930257034483</v>
      </c>
      <c r="DP101">
        <v>2.7544304725965194</v>
      </c>
      <c r="DQ101">
        <v>0.4112517719501747</v>
      </c>
      <c r="DR101">
        <v>68.109105515159229</v>
      </c>
      <c r="DS101">
        <v>16.374567643483925</v>
      </c>
      <c r="DT101">
        <v>90.784434257658617</v>
      </c>
      <c r="DU101">
        <v>23.832548313703807</v>
      </c>
      <c r="DV101">
        <v>42.124248957409314</v>
      </c>
      <c r="DW101">
        <v>0.17591934633243017</v>
      </c>
      <c r="DX101">
        <v>156.91715087510417</v>
      </c>
      <c r="DY101">
        <v>-0.96650316754311205</v>
      </c>
      <c r="DZ101">
        <v>6.3434318114246384</v>
      </c>
      <c r="EA101">
        <f t="shared" si="143"/>
        <v>3.1270604206788284</v>
      </c>
      <c r="EB101">
        <v>-0.85916575692689567</v>
      </c>
      <c r="EC101">
        <v>3.01963866029147</v>
      </c>
      <c r="ED101">
        <v>-0.38197902158564551</v>
      </c>
      <c r="EE101">
        <v>0.52847271833352316</v>
      </c>
      <c r="EF101">
        <v>0.35603151945386857</v>
      </c>
      <c r="EG101">
        <v>0.33877761312480731</v>
      </c>
      <c r="EH101">
        <v>0.26251800221680932</v>
      </c>
      <c r="EI101">
        <v>73.609150339843438</v>
      </c>
      <c r="EJ101">
        <v>71.223212589073199</v>
      </c>
      <c r="EK101">
        <v>57.855010590854484</v>
      </c>
      <c r="EL101">
        <v>26.207177641202701</v>
      </c>
      <c r="EM101">
        <v>24.128829960006946</v>
      </c>
      <c r="EN101">
        <v>15.187981798543465</v>
      </c>
      <c r="EO101">
        <v>47.116583869482078</v>
      </c>
      <c r="EP101">
        <v>25.403603640493568</v>
      </c>
      <c r="EQ101">
        <v>78.690071669632403</v>
      </c>
      <c r="ER101">
        <v>146.84053248485213</v>
      </c>
      <c r="ES101">
        <v>6.169884159656764</v>
      </c>
      <c r="ET101">
        <v>225.53060415448454</v>
      </c>
      <c r="EU101">
        <v>0.53916480258552357</v>
      </c>
      <c r="EV101">
        <v>20.891436905480038</v>
      </c>
      <c r="EW101">
        <v>11.263927454871066</v>
      </c>
      <c r="EX101">
        <f t="shared" si="144"/>
        <v>2.7357192531752812</v>
      </c>
      <c r="EY101">
        <v>1.3929091440959596</v>
      </c>
      <c r="EZ101">
        <v>-8.9696733834590852</v>
      </c>
      <c r="FA101">
        <f t="shared" si="145"/>
        <v>-0.15529095481498958</v>
      </c>
      <c r="FB101">
        <v>-7.5767642393631149</v>
      </c>
      <c r="FC101">
        <v>-18.383957849176053</v>
      </c>
      <c r="FD101">
        <v>118.3839578491762</v>
      </c>
      <c r="FE101">
        <f t="shared" si="146"/>
        <v>35.926910901730025</v>
      </c>
      <c r="FF101">
        <f t="shared" si="147"/>
        <v>43.667850388176539</v>
      </c>
      <c r="FG101">
        <f t="shared" si="148"/>
        <v>-1.5710553267897609</v>
      </c>
      <c r="FH101">
        <f t="shared" si="149"/>
        <v>42.27494124408058</v>
      </c>
      <c r="FI101">
        <f t="shared" si="150"/>
        <v>-7.3986180566693243</v>
      </c>
      <c r="FJ101">
        <f t="shared" si="151"/>
        <v>-7.3986180566693243</v>
      </c>
      <c r="FK101">
        <f t="shared" si="152"/>
        <v>-42.27494124408058</v>
      </c>
      <c r="FL101">
        <f t="shared" si="153"/>
        <v>-87.147769679323645</v>
      </c>
      <c r="FM101">
        <f t="shared" si="154"/>
        <v>-45.020381253610189</v>
      </c>
      <c r="FN101">
        <f t="shared" si="155"/>
        <v>82.484810097021665</v>
      </c>
      <c r="FO101">
        <v>157.42149863932531</v>
      </c>
      <c r="FP101">
        <v>69.800504117611609</v>
      </c>
      <c r="FQ101">
        <v>0.68068168487851355</v>
      </c>
      <c r="FR101">
        <v>0.50674911952361534</v>
      </c>
      <c r="FS101">
        <v>0.87675645092672139</v>
      </c>
      <c r="FT101">
        <v>1.6564031646109567</v>
      </c>
      <c r="FU101">
        <v>1.5166978382835992</v>
      </c>
      <c r="FV101">
        <v>1.2818904879792716</v>
      </c>
      <c r="FW101">
        <v>50.548195287285445</v>
      </c>
      <c r="FX101">
        <v>65.108916386473609</v>
      </c>
      <c r="FY101">
        <v>20.628689478327086</v>
      </c>
      <c r="FZ101">
        <v>53.351437460185061</v>
      </c>
      <c r="GA101">
        <v>51.412028364275351</v>
      </c>
      <c r="GB101">
        <f t="shared" si="156"/>
        <v>170.12590129870134</v>
      </c>
      <c r="GC101">
        <f t="shared" si="157"/>
        <v>108.76425142857141</v>
      </c>
      <c r="GD101">
        <f t="shared" si="158"/>
        <v>93.314807547169806</v>
      </c>
      <c r="GE101">
        <f t="shared" si="159"/>
        <v>1.1103508877351318</v>
      </c>
      <c r="GF101">
        <f t="shared" si="160"/>
        <v>1.3939509486660357</v>
      </c>
      <c r="GG101">
        <f t="shared" si="161"/>
        <v>2.1615341489918718</v>
      </c>
      <c r="GH101">
        <f t="shared" si="180"/>
        <v>63.1700050952551</v>
      </c>
      <c r="GI101">
        <f>AM101/AA101*100</f>
        <v>84.361830222757376</v>
      </c>
      <c r="GJ101">
        <f>AL101/AA101*100</f>
        <v>84.361830222757376</v>
      </c>
      <c r="GK101">
        <f t="shared" si="179"/>
        <v>2.8714155880913408</v>
      </c>
      <c r="GL101">
        <f t="shared" si="165"/>
        <v>-54.580208405227047</v>
      </c>
      <c r="GM101">
        <f t="shared" si="133"/>
        <v>154.58020840522704</v>
      </c>
      <c r="GN101">
        <f t="shared" si="166"/>
        <v>48.100592073131416</v>
      </c>
      <c r="GO101">
        <f t="shared" si="167"/>
        <v>13.592233009708741</v>
      </c>
      <c r="GP101">
        <f t="shared" si="168"/>
        <v>107.20575305429698</v>
      </c>
      <c r="GQ101">
        <f t="shared" si="169"/>
        <v>0.9300796854823753</v>
      </c>
      <c r="GR101">
        <v>40.124247446851037</v>
      </c>
      <c r="GS101">
        <f t="shared" si="170"/>
        <v>88.616196582238373</v>
      </c>
      <c r="GT101" s="23">
        <f t="shared" si="171"/>
        <v>238.03781429823431</v>
      </c>
      <c r="GU101">
        <v>38.5</v>
      </c>
      <c r="GV101">
        <v>49.1</v>
      </c>
      <c r="GW101">
        <v>2.9330000000000002E-2</v>
      </c>
      <c r="GX101">
        <v>87.62933000000001</v>
      </c>
      <c r="GY101">
        <v>0.39594000000000001</v>
      </c>
      <c r="GZ101">
        <v>42</v>
      </c>
      <c r="HA101">
        <v>73</v>
      </c>
      <c r="HB101">
        <v>1.1519999999999999</v>
      </c>
      <c r="HC101">
        <v>0.17199999999999999</v>
      </c>
      <c r="HD101">
        <v>116.324</v>
      </c>
      <c r="HE101">
        <v>9.8000000000000007</v>
      </c>
      <c r="HF101">
        <v>53</v>
      </c>
      <c r="HG101">
        <v>76.3</v>
      </c>
      <c r="HH101">
        <v>34.96</v>
      </c>
      <c r="HI101">
        <v>0.14599999999999999</v>
      </c>
      <c r="HJ101">
        <v>164.40600000000001</v>
      </c>
      <c r="HK101">
        <v>55.8</v>
      </c>
      <c r="HL101">
        <v>63.1</v>
      </c>
      <c r="HM101">
        <v>130.6</v>
      </c>
      <c r="HN101">
        <v>141.6865913902611</v>
      </c>
      <c r="HO101">
        <v>11.7</v>
      </c>
      <c r="HP101">
        <v>280.3</v>
      </c>
      <c r="HQ101">
        <v>-13.799999999999997</v>
      </c>
      <c r="HR101">
        <v>9.8999999999999986</v>
      </c>
      <c r="HS101">
        <v>-3.9000000000000057</v>
      </c>
      <c r="HT101">
        <v>163.976</v>
      </c>
      <c r="HU101">
        <v>58.500178380306814</v>
      </c>
      <c r="HV101">
        <v>0.72726286530494688</v>
      </c>
      <c r="HW101">
        <v>0.2589285029768944</v>
      </c>
      <c r="HX101">
        <v>1.8146906758743002E-3</v>
      </c>
      <c r="HY101">
        <v>0.98800605895771565</v>
      </c>
      <c r="HZ101">
        <v>1.5666251778316497E-2</v>
      </c>
      <c r="IA101">
        <v>0.63677053213119506</v>
      </c>
      <c r="IB101">
        <v>0.2157236009836197</v>
      </c>
      <c r="IC101">
        <v>3.6156637573242181E-2</v>
      </c>
      <c r="ID101">
        <v>5.3983868598937983E-3</v>
      </c>
      <c r="IE101">
        <v>0.89404915754795089</v>
      </c>
      <c r="IF101">
        <v>0.20546152496337894</v>
      </c>
      <c r="IG101">
        <v>1.0690266585350037</v>
      </c>
      <c r="IH101">
        <v>0.28063874271512029</v>
      </c>
      <c r="II101">
        <v>0.4960315661430359</v>
      </c>
      <c r="IJ101">
        <v>2.0715277075767516E-3</v>
      </c>
      <c r="IK101">
        <v>1.8477684951007367</v>
      </c>
      <c r="IL101">
        <v>0.55481850636005403</v>
      </c>
      <c r="IM101">
        <v>0.29913861045241358</v>
      </c>
      <c r="IN101">
        <v>0.926610217541456</v>
      </c>
      <c r="IO101">
        <v>1.7291118798434271</v>
      </c>
      <c r="IP101">
        <v>7.2653100728988645E-2</v>
      </c>
      <c r="IQ101">
        <v>2.6557220973848836</v>
      </c>
      <c r="IR101">
        <v>8.1952025771141024E-2</v>
      </c>
      <c r="IS101">
        <v>-8.3415009468793877E-2</v>
      </c>
      <c r="IT101">
        <v>-1.4629836976527422E-3</v>
      </c>
      <c r="IU101">
        <v>-5601.704646649684</v>
      </c>
      <c r="IV101">
        <v>1.4891004565669745E-3</v>
      </c>
      <c r="IW101">
        <v>1.7616729398369326</v>
      </c>
      <c r="IX101">
        <v>66.334988196681792</v>
      </c>
      <c r="IY101">
        <f t="shared" si="172"/>
        <v>1.6677160384271681</v>
      </c>
      <c r="IZ101">
        <f t="shared" si="173"/>
        <v>62.797084080046815</v>
      </c>
      <c r="JA101">
        <f t="shared" si="174"/>
        <v>0.80795360228414692</v>
      </c>
      <c r="JB101">
        <f t="shared" si="175"/>
        <v>30.423123077514287</v>
      </c>
      <c r="JC101">
        <f t="shared" si="176"/>
        <v>0.85976243614302106</v>
      </c>
      <c r="JD101">
        <f t="shared" si="177"/>
        <v>96.449284622240967</v>
      </c>
      <c r="JE101">
        <f t="shared" si="178"/>
        <v>105.54568201093566</v>
      </c>
    </row>
    <row r="102" spans="1:265" x14ac:dyDescent="0.2">
      <c r="A102" s="6">
        <v>2016</v>
      </c>
      <c r="B102">
        <v>331</v>
      </c>
      <c r="C102">
        <v>3</v>
      </c>
      <c r="D102">
        <v>3382</v>
      </c>
      <c r="E102">
        <v>1976</v>
      </c>
      <c r="F102" t="s">
        <v>121</v>
      </c>
      <c r="G102">
        <v>1</v>
      </c>
      <c r="H102">
        <v>31.5</v>
      </c>
      <c r="I102">
        <v>258.60000000000002</v>
      </c>
      <c r="J102">
        <v>0</v>
      </c>
      <c r="K102">
        <v>0</v>
      </c>
      <c r="L102">
        <v>11.2</v>
      </c>
      <c r="M102">
        <v>10.7</v>
      </c>
      <c r="N102" s="2">
        <v>9.1999999999999993</v>
      </c>
      <c r="O102">
        <f t="shared" si="137"/>
        <v>0.5</v>
      </c>
      <c r="P102" s="2">
        <f t="shared" si="137"/>
        <v>1.5</v>
      </c>
      <c r="Q102" s="2">
        <f t="shared" si="138"/>
        <v>2</v>
      </c>
      <c r="R102" s="2"/>
      <c r="S102">
        <v>5.18</v>
      </c>
      <c r="T102">
        <v>4.3100000000000005</v>
      </c>
      <c r="U102">
        <v>3.6459999999999999</v>
      </c>
      <c r="V102">
        <v>4.1379999999999999</v>
      </c>
      <c r="W102">
        <v>4.2560000000000002</v>
      </c>
      <c r="X102">
        <v>4.0060000000000002</v>
      </c>
      <c r="Y102">
        <v>15.2</v>
      </c>
      <c r="Z102">
        <v>42.6</v>
      </c>
      <c r="AA102">
        <v>647.20000000000005</v>
      </c>
      <c r="AB102">
        <v>-1</v>
      </c>
      <c r="AC102">
        <v>63</v>
      </c>
      <c r="AD102">
        <v>45.7</v>
      </c>
      <c r="AE102">
        <v>47.2</v>
      </c>
      <c r="AF102">
        <v>48.6</v>
      </c>
      <c r="AG102">
        <v>29.5</v>
      </c>
      <c r="AH102">
        <v>144.38580813014718</v>
      </c>
      <c r="AI102">
        <v>9070.6052383521073</v>
      </c>
      <c r="AJ102">
        <v>203.45556033494145</v>
      </c>
      <c r="AK102">
        <v>10</v>
      </c>
      <c r="AL102">
        <v>466.7</v>
      </c>
      <c r="AM102">
        <v>518.55555555555554</v>
      </c>
      <c r="AN102">
        <v>9089.9610492835745</v>
      </c>
      <c r="AO102">
        <f>AN102/AN$86</f>
        <v>0.76182176550490288</v>
      </c>
      <c r="AP102">
        <v>2252.6340905951347</v>
      </c>
      <c r="AQ102">
        <v>3068.919614713232</v>
      </c>
      <c r="AR102">
        <v>0.21741450978914717</v>
      </c>
      <c r="AS102">
        <v>5321.7711198181569</v>
      </c>
      <c r="AT102">
        <v>6.7076186783952521</v>
      </c>
      <c r="AU102">
        <v>2422.7740763173833</v>
      </c>
      <c r="AV102">
        <v>5913.4814625904546</v>
      </c>
      <c r="AW102">
        <v>94.759157129650305</v>
      </c>
      <c r="AX102">
        <v>2.3111989543817142</v>
      </c>
      <c r="AY102">
        <v>8433.3258949918709</v>
      </c>
      <c r="AZ102">
        <v>379.10183475869349</v>
      </c>
      <c r="BA102">
        <v>3951.4644512765153</v>
      </c>
      <c r="BB102">
        <v>7573.6401982799889</v>
      </c>
      <c r="BC102">
        <v>1745.2301326471274</v>
      </c>
      <c r="BD102">
        <v>3.9354015876534398</v>
      </c>
      <c r="BE102">
        <v>13274.270183791285</v>
      </c>
      <c r="BF102">
        <v>222.25391251240814</v>
      </c>
      <c r="BG102">
        <v>440.08584443631031</v>
      </c>
      <c r="BH102">
        <f t="shared" si="139"/>
        <v>318.09996255892509</v>
      </c>
      <c r="BI102">
        <v>12.152856123017759</v>
      </c>
      <c r="BJ102">
        <v>138.971852269012</v>
      </c>
      <c r="BK102">
        <v>203.18298913408734</v>
      </c>
      <c r="BL102">
        <v>150.92352142632129</v>
      </c>
      <c r="BM102">
        <v>1.362369337979094</v>
      </c>
      <c r="BN102">
        <v>2.4407894736842102</v>
      </c>
      <c r="BO102">
        <v>1.916666666666667</v>
      </c>
      <c r="BP102">
        <v>42.328654124307896</v>
      </c>
      <c r="BQ102">
        <v>28.7285716985768</v>
      </c>
      <c r="BR102">
        <v>29.767847094912238</v>
      </c>
      <c r="BS102">
        <v>57.667260496879393</v>
      </c>
      <c r="BT102">
        <v>70.120395395868357</v>
      </c>
      <c r="BU102">
        <v>57.055040265248472</v>
      </c>
      <c r="BV102">
        <v>3928.7194363862413</v>
      </c>
      <c r="BW102">
        <v>4533.7753833402403</v>
      </c>
      <c r="BX102">
        <v>9801.0774968918377</v>
      </c>
      <c r="BY102">
        <v>7870.0961465658665</v>
      </c>
      <c r="BZ102">
        <v>1338.5826771653544</v>
      </c>
      <c r="CA102">
        <v>18159.966846249481</v>
      </c>
      <c r="CB102">
        <v>1.1540084388185654</v>
      </c>
      <c r="CC102">
        <v>21.633957097215887</v>
      </c>
      <c r="CD102">
        <v>24.965769055225927</v>
      </c>
      <c r="CE102">
        <v>-1505.945360068858</v>
      </c>
      <c r="CF102">
        <v>1379.7060792502143</v>
      </c>
      <c r="CG102">
        <v>-1464.8219579840006</v>
      </c>
      <c r="CH102">
        <f t="shared" si="140"/>
        <v>22.745014890273978</v>
      </c>
      <c r="CI102">
        <f t="shared" si="141"/>
        <v>3039.8648149397486</v>
      </c>
      <c r="CJ102">
        <f t="shared" si="142"/>
        <v>3062.6098298300226</v>
      </c>
      <c r="CK102">
        <v>9726.6409512576101</v>
      </c>
      <c r="CL102">
        <v>53.560895973036551</v>
      </c>
      <c r="CM102">
        <v>1.8489388227462769</v>
      </c>
      <c r="CN102">
        <v>0.56692850589752197</v>
      </c>
      <c r="CP102">
        <v>1.1095630575773121</v>
      </c>
      <c r="CQ102">
        <v>5.344027042388916</v>
      </c>
      <c r="CR102">
        <v>1.5860998630523682</v>
      </c>
      <c r="CS102">
        <v>0.39396628737449646</v>
      </c>
      <c r="CT102">
        <v>2.9654414653778076</v>
      </c>
      <c r="CU102">
        <v>2.9654414653778076</v>
      </c>
      <c r="CV102">
        <v>0.76604776186291368</v>
      </c>
      <c r="CW102">
        <v>2.0119047164916992</v>
      </c>
      <c r="CX102">
        <v>1.5977191925048828</v>
      </c>
      <c r="CY102">
        <v>0.28651705384254456</v>
      </c>
      <c r="CZ102">
        <v>1.5362716913223267</v>
      </c>
      <c r="DA102">
        <v>1.5362716913223267</v>
      </c>
      <c r="DB102">
        <v>0.84151527788709468</v>
      </c>
      <c r="DC102">
        <v>0.77403050661087036</v>
      </c>
      <c r="DD102">
        <v>0.39121747016906738</v>
      </c>
      <c r="DE102">
        <v>0.55211097594295444</v>
      </c>
      <c r="DF102">
        <v>1.0568112134933472</v>
      </c>
      <c r="DG102">
        <v>0.44572639465332031</v>
      </c>
      <c r="DH102">
        <v>0.755975406634532</v>
      </c>
      <c r="DI102">
        <v>41.649826235430986</v>
      </c>
      <c r="DJ102">
        <v>17.398580118889715</v>
      </c>
      <c r="DL102">
        <v>59.048406354320704</v>
      </c>
      <c r="DM102">
        <v>0.35845695607377226</v>
      </c>
      <c r="DN102">
        <v>38.427616306538297</v>
      </c>
      <c r="DO102">
        <v>23.297123372746686</v>
      </c>
      <c r="DP102">
        <v>2.8100273377651614</v>
      </c>
      <c r="DQ102">
        <v>6.853725214061368E-2</v>
      </c>
      <c r="DR102">
        <v>64.603304269190758</v>
      </c>
      <c r="DS102">
        <v>7.6271676938167214</v>
      </c>
      <c r="DT102">
        <v>63.133305923052639</v>
      </c>
      <c r="DU102">
        <v>21.699770764746475</v>
      </c>
      <c r="DV102">
        <v>26.811476476284909</v>
      </c>
      <c r="DW102">
        <v>6.0458460530969198E-2</v>
      </c>
      <c r="DX102">
        <v>111.705011624615</v>
      </c>
      <c r="DY102">
        <v>0.39677842249071815</v>
      </c>
      <c r="DZ102">
        <v>4.2819733959476585</v>
      </c>
      <c r="EA102">
        <f t="shared" si="143"/>
        <v>2.1062642108117715</v>
      </c>
      <c r="EB102">
        <v>-0.23015785206376346</v>
      </c>
      <c r="EC102">
        <v>2.2459717833194857</v>
      </c>
      <c r="ED102">
        <v>0.42132451813264077</v>
      </c>
      <c r="EE102">
        <v>-0.14521387345456463</v>
      </c>
      <c r="EF102">
        <v>0.41773475885690398</v>
      </c>
      <c r="EG102">
        <v>0.6062599144038705</v>
      </c>
      <c r="EH102">
        <v>0.34371351931410538</v>
      </c>
      <c r="EI102">
        <v>70.535055570358125</v>
      </c>
      <c r="EJ102">
        <v>59.482431651509792</v>
      </c>
      <c r="EK102">
        <v>56.51788134198695</v>
      </c>
      <c r="EL102">
        <v>29.464944429641871</v>
      </c>
      <c r="EM102">
        <v>36.061813921578398</v>
      </c>
      <c r="EN102">
        <v>19.425959900231348</v>
      </c>
      <c r="EO102">
        <v>30.409486956780157</v>
      </c>
      <c r="EP102">
        <v>17.736921357851624</v>
      </c>
      <c r="EQ102">
        <v>54.112824621014809</v>
      </c>
      <c r="ER102">
        <v>83.172058589615887</v>
      </c>
      <c r="ES102">
        <v>5.966416306383028</v>
      </c>
      <c r="ET102">
        <v>137.28488321063071</v>
      </c>
      <c r="EU102">
        <v>0.5832693390408209</v>
      </c>
      <c r="EV102">
        <v>22.150644882090983</v>
      </c>
      <c r="EW102">
        <v>12.919791999705149</v>
      </c>
      <c r="EX102">
        <f t="shared" si="144"/>
        <v>4.3460111316327481</v>
      </c>
      <c r="EY102">
        <v>8.0181293497581407</v>
      </c>
      <c r="EZ102">
        <v>5.5602020148950615</v>
      </c>
      <c r="FA102">
        <f t="shared" si="145"/>
        <v>1.442057200130249</v>
      </c>
      <c r="FB102">
        <v>13.578331364653195</v>
      </c>
      <c r="FC102">
        <v>59.050918219824524</v>
      </c>
      <c r="FD102">
        <v>40.949081780175533</v>
      </c>
      <c r="FE102">
        <f t="shared" si="146"/>
        <v>30.720252066784312</v>
      </c>
      <c r="FF102">
        <f t="shared" si="147"/>
        <v>32.723818966272482</v>
      </c>
      <c r="FG102">
        <f t="shared" si="148"/>
        <v>3.9628494068948505</v>
      </c>
      <c r="FH102">
        <f t="shared" si="149"/>
        <v>24.705689616514341</v>
      </c>
      <c r="FI102">
        <f t="shared" si="150"/>
        <v>1.5973526080002109</v>
      </c>
      <c r="FJ102">
        <f t="shared" si="151"/>
        <v>1.5973526080002109</v>
      </c>
      <c r="FK102">
        <f t="shared" si="152"/>
        <v>-24.705689616514341</v>
      </c>
      <c r="FL102">
        <f t="shared" si="153"/>
        <v>-64.291496561837931</v>
      </c>
      <c r="FM102">
        <f t="shared" si="154"/>
        <v>6.8564370907217551</v>
      </c>
      <c r="FN102">
        <f t="shared" si="155"/>
        <v>28.728319649557875</v>
      </c>
      <c r="FO102">
        <v>72.681578941439952</v>
      </c>
      <c r="FP102">
        <v>52.942157389555774</v>
      </c>
      <c r="FQ102">
        <v>0.60577851017050854</v>
      </c>
      <c r="FR102">
        <v>0.49590275138423834</v>
      </c>
      <c r="FS102">
        <v>0.64431320127806524</v>
      </c>
      <c r="FT102">
        <v>1.8316315929810771</v>
      </c>
      <c r="FU102">
        <v>1.5447540061526297</v>
      </c>
      <c r="FV102">
        <v>1.3060655535504437</v>
      </c>
      <c r="FW102">
        <v>43.337612965913827</v>
      </c>
      <c r="FX102">
        <v>60.583551986571102</v>
      </c>
      <c r="FY102">
        <v>6.2171729187205198</v>
      </c>
      <c r="FZ102">
        <v>57.32674976669567</v>
      </c>
      <c r="GA102">
        <v>12.896805229441563</v>
      </c>
      <c r="GB102">
        <f t="shared" si="156"/>
        <v>229.95301463414637</v>
      </c>
      <c r="GC102">
        <f t="shared" si="157"/>
        <v>150.48865000000001</v>
      </c>
      <c r="GD102">
        <f t="shared" si="158"/>
        <v>104.72066878048781</v>
      </c>
      <c r="GE102">
        <f t="shared" si="159"/>
        <v>0.80405069952569463</v>
      </c>
      <c r="GF102">
        <f t="shared" si="160"/>
        <v>1.0539664373707707</v>
      </c>
      <c r="GG102">
        <f t="shared" si="161"/>
        <v>1.5256961315382465</v>
      </c>
      <c r="GH102">
        <f t="shared" si="180"/>
        <v>41.318004769470797</v>
      </c>
      <c r="GI102">
        <f>AM102/AA102*100</f>
        <v>80.122922675456664</v>
      </c>
      <c r="GJ102">
        <f>AL102/AA102*100</f>
        <v>72.110630407910989</v>
      </c>
      <c r="GK102">
        <f t="shared" si="179"/>
        <v>20.865539214811744</v>
      </c>
      <c r="GL102">
        <f t="shared" si="165"/>
        <v>23.866474525346192</v>
      </c>
      <c r="GM102">
        <f t="shared" si="133"/>
        <v>76.133525474653808</v>
      </c>
      <c r="GN102">
        <f t="shared" si="166"/>
        <v>51.832893094742296</v>
      </c>
      <c r="GO102">
        <f t="shared" si="167"/>
        <v>17.857142857142858</v>
      </c>
      <c r="GP102">
        <f t="shared" si="168"/>
        <v>87.387014550237808</v>
      </c>
      <c r="GQ102">
        <f t="shared" si="169"/>
        <v>0.93454267458163798</v>
      </c>
      <c r="GR102">
        <v>48.207077707334854</v>
      </c>
      <c r="GS102">
        <f t="shared" si="170"/>
        <v>84.333258949918701</v>
      </c>
      <c r="GT102" s="23">
        <f t="shared" si="171"/>
        <v>181.5996684624948</v>
      </c>
      <c r="GU102">
        <v>28.7</v>
      </c>
      <c r="GV102">
        <v>39.1</v>
      </c>
      <c r="GW102">
        <v>2.7699999999999999E-3</v>
      </c>
      <c r="GX102">
        <v>67.802769999999995</v>
      </c>
      <c r="GY102">
        <v>8.027999999999999E-2</v>
      </c>
      <c r="GZ102">
        <v>30.4</v>
      </c>
      <c r="HA102">
        <v>74.2</v>
      </c>
      <c r="HB102">
        <v>1.1890000000000001</v>
      </c>
      <c r="HC102">
        <v>2.8999999999999998E-2</v>
      </c>
      <c r="HD102">
        <v>105.81800000000001</v>
      </c>
      <c r="HE102">
        <v>4.83</v>
      </c>
      <c r="HF102">
        <v>49.2</v>
      </c>
      <c r="HG102">
        <v>94.3</v>
      </c>
      <c r="HH102">
        <v>21.729999999999997</v>
      </c>
      <c r="HI102">
        <v>4.9000000000000002E-2</v>
      </c>
      <c r="HJ102">
        <v>165.279</v>
      </c>
      <c r="HK102">
        <v>47.4</v>
      </c>
      <c r="HL102">
        <v>54.7</v>
      </c>
      <c r="HM102">
        <v>118.25</v>
      </c>
      <c r="HN102">
        <v>94.952710008317169</v>
      </c>
      <c r="HO102">
        <v>16.149999999999999</v>
      </c>
      <c r="HP102">
        <v>219.1</v>
      </c>
      <c r="HQ102">
        <v>-17</v>
      </c>
      <c r="HR102">
        <v>19.5</v>
      </c>
      <c r="HS102">
        <v>2.5</v>
      </c>
      <c r="HT102">
        <v>113.28199999999998</v>
      </c>
      <c r="HU102">
        <v>51.703331811958009</v>
      </c>
      <c r="HV102">
        <v>0.53064544212818143</v>
      </c>
      <c r="HW102">
        <v>0.22166904580593111</v>
      </c>
      <c r="HX102">
        <v>0</v>
      </c>
      <c r="HY102">
        <v>0.75231448793411237</v>
      </c>
      <c r="HZ102">
        <v>4.290184909629821E-3</v>
      </c>
      <c r="IA102">
        <v>0.48217435836791994</v>
      </c>
      <c r="IB102">
        <v>0.29232298523187639</v>
      </c>
      <c r="IC102">
        <v>3.5259099023342136E-2</v>
      </c>
      <c r="ID102">
        <v>8.5997802495956421E-4</v>
      </c>
      <c r="IE102">
        <v>0.81061642064809802</v>
      </c>
      <c r="IF102">
        <v>9.7174997806549063E-2</v>
      </c>
      <c r="IG102">
        <v>0.78607784271240233</v>
      </c>
      <c r="IH102">
        <v>0.27018558177351948</v>
      </c>
      <c r="II102">
        <v>0.33383183852434151</v>
      </c>
      <c r="IJ102">
        <v>7.5277312874794003E-4</v>
      </c>
      <c r="IK102">
        <v>1.3908480361390112</v>
      </c>
      <c r="IL102">
        <v>0.36689046013355253</v>
      </c>
      <c r="IM102">
        <v>0.21399595618247985</v>
      </c>
      <c r="IN102">
        <v>0.65287122905254358</v>
      </c>
      <c r="IO102">
        <v>1.0034708868837157</v>
      </c>
      <c r="IP102">
        <v>7.1984812736511222E-2</v>
      </c>
      <c r="IQ102">
        <v>1.6563421159362595</v>
      </c>
      <c r="IR102">
        <v>0.11528389823436741</v>
      </c>
      <c r="IS102">
        <v>7.8327029049396535E-2</v>
      </c>
      <c r="IT102">
        <v>0.19361092728376406</v>
      </c>
      <c r="IU102">
        <v>59.544107273140959</v>
      </c>
      <c r="IV102">
        <v>0.13154455182289407</v>
      </c>
      <c r="IW102">
        <v>0.84572569528816144</v>
      </c>
      <c r="IX102">
        <v>51.059843685138006</v>
      </c>
      <c r="IY102">
        <f t="shared" si="172"/>
        <v>0.90402762800214709</v>
      </c>
      <c r="IZ102">
        <f t="shared" si="173"/>
        <v>54.579764609266057</v>
      </c>
      <c r="JA102">
        <f t="shared" si="174"/>
        <v>0.26549407979724826</v>
      </c>
      <c r="JB102">
        <f t="shared" si="175"/>
        <v>16.028939748789504</v>
      </c>
      <c r="JC102">
        <f t="shared" si="176"/>
        <v>0.63853354820489883</v>
      </c>
      <c r="JD102">
        <f t="shared" si="177"/>
        <v>90.09007035666076</v>
      </c>
      <c r="JE102">
        <f t="shared" si="178"/>
        <v>132.27943544510555</v>
      </c>
    </row>
    <row r="103" spans="1:265" x14ac:dyDescent="0.2">
      <c r="A103" s="6">
        <v>2016</v>
      </c>
      <c r="B103">
        <v>332</v>
      </c>
      <c r="C103">
        <v>3</v>
      </c>
      <c r="D103" t="s">
        <v>113</v>
      </c>
      <c r="E103">
        <v>1946</v>
      </c>
      <c r="F103" t="s">
        <v>121</v>
      </c>
      <c r="G103">
        <v>1</v>
      </c>
      <c r="H103">
        <v>32.5</v>
      </c>
      <c r="I103">
        <v>275.8</v>
      </c>
      <c r="J103">
        <v>1</v>
      </c>
      <c r="K103">
        <v>3</v>
      </c>
      <c r="L103">
        <v>11</v>
      </c>
      <c r="M103">
        <v>10.5</v>
      </c>
      <c r="N103" s="2">
        <v>7.8</v>
      </c>
      <c r="O103">
        <f t="shared" si="137"/>
        <v>0.5</v>
      </c>
      <c r="P103" s="2">
        <f t="shared" si="137"/>
        <v>2.7</v>
      </c>
      <c r="Q103" s="2">
        <f t="shared" si="138"/>
        <v>3.2</v>
      </c>
      <c r="R103" s="2"/>
      <c r="S103">
        <v>6.8780000000000001</v>
      </c>
      <c r="T103">
        <v>5.234</v>
      </c>
      <c r="U103">
        <v>3.5819999999999999</v>
      </c>
      <c r="V103">
        <v>4.53</v>
      </c>
      <c r="W103">
        <v>4.1319999999999997</v>
      </c>
      <c r="X103">
        <v>4.5940000000000003</v>
      </c>
      <c r="Y103">
        <v>16.8</v>
      </c>
      <c r="Z103">
        <v>45.4</v>
      </c>
      <c r="AA103">
        <v>765.6</v>
      </c>
      <c r="AB103">
        <v>4</v>
      </c>
      <c r="AC103">
        <v>65</v>
      </c>
      <c r="AD103">
        <v>46.6</v>
      </c>
      <c r="AE103">
        <v>46.9</v>
      </c>
      <c r="AF103">
        <v>41.7</v>
      </c>
      <c r="AG103">
        <v>39.5</v>
      </c>
      <c r="AH103">
        <v>89.570055270173626</v>
      </c>
      <c r="AI103">
        <v>5626.9700121828473</v>
      </c>
      <c r="AJ103">
        <v>236.41162995697186</v>
      </c>
      <c r="AK103">
        <v>10</v>
      </c>
      <c r="AL103">
        <v>254.6</v>
      </c>
      <c r="AM103">
        <v>282.88888888888891</v>
      </c>
      <c r="AN103">
        <v>5540.4948468262473</v>
      </c>
      <c r="AO103">
        <f>AN103/AN$92</f>
        <v>0.61812707414054391</v>
      </c>
      <c r="AP103">
        <v>904.49220163269058</v>
      </c>
      <c r="AQ103">
        <v>3938.6524052914433</v>
      </c>
      <c r="AR103">
        <v>0.34124023970687872</v>
      </c>
      <c r="AS103">
        <v>4843.4858471638408</v>
      </c>
      <c r="AT103">
        <v>17.452109531084734</v>
      </c>
      <c r="AU103">
        <v>2860.7480624230684</v>
      </c>
      <c r="AV103">
        <v>5211.2005245220225</v>
      </c>
      <c r="AW103">
        <v>51.338830093213986</v>
      </c>
      <c r="AX103">
        <v>1.2370802432099757</v>
      </c>
      <c r="AY103">
        <v>8124.5244972815171</v>
      </c>
      <c r="AZ103">
        <v>731.51741199814126</v>
      </c>
      <c r="BA103">
        <v>4752.6953867608645</v>
      </c>
      <c r="BB103">
        <v>7605.9571500930797</v>
      </c>
      <c r="BC103">
        <v>2143.6465178694771</v>
      </c>
      <c r="BD103">
        <v>6.9070313579223637</v>
      </c>
      <c r="BE103">
        <v>14509.206086081344</v>
      </c>
      <c r="BF103">
        <v>298.27624091978873</v>
      </c>
      <c r="BG103">
        <v>456.04868491427334</v>
      </c>
      <c r="BH103">
        <f t="shared" si="139"/>
        <v>386.62880955670016</v>
      </c>
      <c r="BI103">
        <v>177.84144189003436</v>
      </c>
      <c r="BJ103">
        <v>135.13909459555686</v>
      </c>
      <c r="BK103">
        <v>115.68619265732538</v>
      </c>
      <c r="BL103">
        <v>171.05404468364694</v>
      </c>
      <c r="BM103">
        <v>4.3545454545454545</v>
      </c>
      <c r="BN103">
        <v>1.8216216216216219</v>
      </c>
      <c r="BO103">
        <v>1.6003460207612459</v>
      </c>
      <c r="BP103">
        <v>18.67440579314021</v>
      </c>
      <c r="BQ103">
        <v>35.211267605633786</v>
      </c>
      <c r="BR103">
        <v>32.756412436102323</v>
      </c>
      <c r="BS103">
        <v>81.318548862856005</v>
      </c>
      <c r="BT103">
        <v>64.141606395127511</v>
      </c>
      <c r="BU103">
        <v>52.421594296530536</v>
      </c>
      <c r="BV103">
        <v>4494.8834836940923</v>
      </c>
      <c r="BW103">
        <v>5809.8759922216195</v>
      </c>
      <c r="BX103">
        <v>11376.677611654817</v>
      </c>
      <c r="BY103">
        <v>4796.9652353473994</v>
      </c>
      <c r="BZ103">
        <v>1071.9181357391053</v>
      </c>
      <c r="CA103">
        <v>16473.269788644837</v>
      </c>
      <c r="CB103">
        <v>1.2925531914893618</v>
      </c>
      <c r="CC103">
        <v>27.285921625544269</v>
      </c>
      <c r="CD103">
        <v>35.268505079825843</v>
      </c>
      <c r="CE103">
        <v>-1634.1354212710239</v>
      </c>
      <c r="CF103">
        <v>-598.67546769959699</v>
      </c>
      <c r="CG103">
        <v>-3304.7290247097262</v>
      </c>
      <c r="CH103">
        <f t="shared" si="140"/>
        <v>257.81190306677217</v>
      </c>
      <c r="CI103">
        <f t="shared" si="141"/>
        <v>1796.0811578714602</v>
      </c>
      <c r="CJ103">
        <f t="shared" si="142"/>
        <v>2053.8930609382323</v>
      </c>
      <c r="CK103">
        <v>8348.7452913633206</v>
      </c>
      <c r="CL103">
        <v>50.680559466816845</v>
      </c>
      <c r="CM103">
        <v>1.7015311717987061</v>
      </c>
      <c r="CN103">
        <v>0.65759921073913574</v>
      </c>
      <c r="CO103">
        <v>6.2992973330000002</v>
      </c>
      <c r="CP103">
        <v>0.85294477839205418</v>
      </c>
      <c r="CQ103">
        <v>4.3032717704772949</v>
      </c>
      <c r="CR103">
        <v>1.4213149547576904</v>
      </c>
      <c r="CS103">
        <v>0.54961675405502319</v>
      </c>
      <c r="CT103">
        <v>2.8120825290679932</v>
      </c>
      <c r="CU103">
        <v>2.8120825290679932</v>
      </c>
      <c r="CV103">
        <v>0.87119374447191966</v>
      </c>
      <c r="CW103">
        <v>2.0333914756774902</v>
      </c>
      <c r="CX103">
        <v>1.8525878190994263</v>
      </c>
      <c r="CY103">
        <v>0.33049947023391724</v>
      </c>
      <c r="CZ103">
        <v>1.5426108837127686</v>
      </c>
      <c r="DA103">
        <v>1.5426108837127686</v>
      </c>
      <c r="DB103">
        <v>1.0087400795289871</v>
      </c>
      <c r="DC103">
        <v>0.86585485935211182</v>
      </c>
      <c r="DD103">
        <v>0.51452380418777466</v>
      </c>
      <c r="DE103">
        <v>0.66913569950598129</v>
      </c>
      <c r="DF103">
        <v>1.1297010183334351</v>
      </c>
      <c r="DG103">
        <v>0.68223953247070312</v>
      </c>
      <c r="DH103">
        <v>0.79108020509647525</v>
      </c>
      <c r="DI103">
        <v>15.390216757268634</v>
      </c>
      <c r="DJ103">
        <v>25.900547130954518</v>
      </c>
      <c r="DK103">
        <v>2.149573731897822E-2</v>
      </c>
      <c r="DL103">
        <v>41.312259625542133</v>
      </c>
      <c r="DM103">
        <v>0.75101170280394669</v>
      </c>
      <c r="DN103">
        <v>40.660240029159937</v>
      </c>
      <c r="DO103">
        <v>28.641631170176282</v>
      </c>
      <c r="DP103">
        <v>1.4436902716791717</v>
      </c>
      <c r="DQ103">
        <v>3.4787717389859564E-2</v>
      </c>
      <c r="DR103">
        <v>70.780349188405253</v>
      </c>
      <c r="DS103">
        <v>14.874612698666789</v>
      </c>
      <c r="DT103">
        <v>88.047855814032133</v>
      </c>
      <c r="DU103">
        <v>25.137648087276379</v>
      </c>
      <c r="DV103">
        <v>33.068124492984332</v>
      </c>
      <c r="DW103">
        <v>0.10654861746876422</v>
      </c>
      <c r="DX103">
        <v>146.36017701176161</v>
      </c>
      <c r="DY103">
        <v>2.6789172329875566</v>
      </c>
      <c r="DZ103">
        <v>5.3985591302397395</v>
      </c>
      <c r="EA103">
        <f t="shared" si="143"/>
        <v>4.2019166954487783</v>
      </c>
      <c r="EB103">
        <v>2.2972748428992094</v>
      </c>
      <c r="EC103">
        <v>3.3848296989194426</v>
      </c>
      <c r="ED103">
        <v>0.24918945811106949</v>
      </c>
      <c r="EE103">
        <v>-0.25028450592142171</v>
      </c>
      <c r="EF103">
        <v>1.6829228294476077</v>
      </c>
      <c r="EG103">
        <v>0.70441372578311445</v>
      </c>
      <c r="EH103">
        <v>0.2854998325043846</v>
      </c>
      <c r="EI103">
        <v>37.253388937731515</v>
      </c>
      <c r="EJ103">
        <v>57.445661819114925</v>
      </c>
      <c r="EK103">
        <v>60.158341983254459</v>
      </c>
      <c r="EL103">
        <v>62.694578717599327</v>
      </c>
      <c r="EM103">
        <v>40.465512672079548</v>
      </c>
      <c r="EN103">
        <v>17.175196559960636</v>
      </c>
      <c r="EO103">
        <v>38.919167065780783</v>
      </c>
      <c r="EP103">
        <v>29.893194973770896</v>
      </c>
      <c r="EQ103">
        <v>76.125411317286833</v>
      </c>
      <c r="ER103">
        <v>54.191365112820435</v>
      </c>
      <c r="ES103">
        <v>7.313049277735149</v>
      </c>
      <c r="ET103">
        <v>130.31677643010727</v>
      </c>
      <c r="EU103">
        <v>0.76808414021928373</v>
      </c>
      <c r="EV103">
        <v>29.865047411339461</v>
      </c>
      <c r="EW103">
        <v>22.938869263546817</v>
      </c>
      <c r="EX103">
        <f t="shared" si="144"/>
        <v>5.6117481402383778</v>
      </c>
      <c r="EY103">
        <v>1.7410729633791533</v>
      </c>
      <c r="EZ103">
        <v>-1.2515638035946139</v>
      </c>
      <c r="FA103">
        <f t="shared" si="145"/>
        <v>-1.3911180224121384</v>
      </c>
      <c r="FB103">
        <v>0.48950915978453224</v>
      </c>
      <c r="FE103">
        <f t="shared" si="146"/>
        <v>37.060092584021675</v>
      </c>
      <c r="FF103">
        <f t="shared" si="147"/>
        <v>49.128688748251349</v>
      </c>
      <c r="FG103">
        <f t="shared" si="148"/>
        <v>-4.7555468864945176</v>
      </c>
      <c r="FH103">
        <f t="shared" si="149"/>
        <v>47.387615784872196</v>
      </c>
      <c r="FI103">
        <f t="shared" si="150"/>
        <v>3.5039830828999037</v>
      </c>
      <c r="FJ103">
        <f t="shared" si="151"/>
        <v>3.5039830828999037</v>
      </c>
      <c r="FK103">
        <f t="shared" si="152"/>
        <v>-47.387615784872196</v>
      </c>
      <c r="FL103">
        <f t="shared" si="153"/>
        <v>-116.54534196278146</v>
      </c>
      <c r="FM103">
        <f t="shared" si="154"/>
        <v>12.233881031707796</v>
      </c>
      <c r="FN103">
        <f t="shared" si="155"/>
        <v>-279.96839416705092</v>
      </c>
      <c r="FO103">
        <v>59.536427241702015</v>
      </c>
      <c r="FP103">
        <v>45.685926917961446</v>
      </c>
      <c r="FQ103">
        <v>0.44972856256503468</v>
      </c>
      <c r="FR103">
        <v>0.55623853651547095</v>
      </c>
      <c r="FS103">
        <v>0.79819409377731521</v>
      </c>
      <c r="FT103">
        <v>1.8965768452136302</v>
      </c>
      <c r="FU103">
        <v>1.5662232788283066</v>
      </c>
      <c r="FV103">
        <v>1.2637779299459604</v>
      </c>
      <c r="FW103">
        <v>29.119690850045981</v>
      </c>
      <c r="FX103">
        <v>41.584335184875343</v>
      </c>
      <c r="FY103">
        <v>-2.8871427544890196</v>
      </c>
      <c r="FZ103">
        <v>36.810036027250518</v>
      </c>
      <c r="GA103">
        <v>13.247793641280165</v>
      </c>
      <c r="GB103">
        <f t="shared" si="156"/>
        <v>760.42667781818193</v>
      </c>
      <c r="GC103">
        <f t="shared" si="157"/>
        <v>125.21200475675677</v>
      </c>
      <c r="GD103">
        <f t="shared" si="158"/>
        <v>95.314334948096928</v>
      </c>
      <c r="GE103">
        <f t="shared" si="159"/>
        <v>0.22376005753516476</v>
      </c>
      <c r="GF103">
        <f t="shared" si="160"/>
        <v>1.1351267456493561</v>
      </c>
      <c r="GG103">
        <f t="shared" si="161"/>
        <v>1.9436612762479497</v>
      </c>
      <c r="GH103">
        <f t="shared" si="180"/>
        <v>25.184067485573852</v>
      </c>
      <c r="GI103">
        <f>AM103/AA103*100</f>
        <v>36.94995936375247</v>
      </c>
      <c r="GJ103">
        <f>AL103/AA103*100</f>
        <v>33.25496342737722</v>
      </c>
      <c r="GK103">
        <f t="shared" si="179"/>
        <v>4.2820036530294061</v>
      </c>
      <c r="GL103">
        <f t="shared" si="165"/>
        <v>-4.3697364726134449</v>
      </c>
      <c r="GM103">
        <f t="shared" si="133"/>
        <v>104.36973647261345</v>
      </c>
      <c r="GN103">
        <f t="shared" si="166"/>
        <v>55.797711703527639</v>
      </c>
      <c r="GO103">
        <f t="shared" si="167"/>
        <v>29.090909090909093</v>
      </c>
      <c r="GP103">
        <f t="shared" si="168"/>
        <v>109.86330962092161</v>
      </c>
      <c r="GQ103">
        <f t="shared" si="169"/>
        <v>0.66363203732635423</v>
      </c>
      <c r="GR103">
        <v>-21.793385620777443</v>
      </c>
      <c r="GS103">
        <f t="shared" si="170"/>
        <v>81.245244972815172</v>
      </c>
      <c r="GT103" s="23">
        <f t="shared" si="171"/>
        <v>164.73269788644836</v>
      </c>
      <c r="GU103">
        <v>11</v>
      </c>
      <c r="GV103">
        <v>47.9</v>
      </c>
      <c r="GW103">
        <v>4.15E-3</v>
      </c>
      <c r="GX103">
        <v>58.904150000000001</v>
      </c>
      <c r="GY103">
        <v>0.22572</v>
      </c>
      <c r="GZ103">
        <v>37</v>
      </c>
      <c r="HA103">
        <v>67.400000000000006</v>
      </c>
      <c r="HB103">
        <v>0.66399999999999992</v>
      </c>
      <c r="HC103">
        <v>1.6E-2</v>
      </c>
      <c r="HD103">
        <v>105.08000000000001</v>
      </c>
      <c r="HE103">
        <v>9.3199999999999985</v>
      </c>
      <c r="HF103">
        <v>57.8</v>
      </c>
      <c r="HG103">
        <v>92.5</v>
      </c>
      <c r="HH103">
        <v>26.070000000000004</v>
      </c>
      <c r="HI103">
        <v>8.3999999999999991E-2</v>
      </c>
      <c r="HJ103">
        <v>176.45400000000001</v>
      </c>
      <c r="HK103">
        <v>56.4</v>
      </c>
      <c r="HL103">
        <v>72.900000000000006</v>
      </c>
      <c r="HM103">
        <v>142.75</v>
      </c>
      <c r="HN103">
        <v>60.190400987045038</v>
      </c>
      <c r="HO103">
        <v>13.45</v>
      </c>
      <c r="HP103">
        <v>206.7</v>
      </c>
      <c r="HQ103">
        <v>-19.399999999999999</v>
      </c>
      <c r="HR103">
        <v>-5.5</v>
      </c>
      <c r="HS103">
        <v>-24.900000000000006</v>
      </c>
      <c r="HT103">
        <v>101.61999999999998</v>
      </c>
      <c r="HU103">
        <v>49.163038219641983</v>
      </c>
      <c r="HV103">
        <v>0.18716842889785767</v>
      </c>
      <c r="HW103">
        <v>0.31499002194404602</v>
      </c>
      <c r="HX103">
        <v>2.6142083931950002E-4</v>
      </c>
      <c r="HY103">
        <v>0.50241987168122326</v>
      </c>
      <c r="HZ103">
        <v>9.7133450403213504E-3</v>
      </c>
      <c r="IA103">
        <v>0.5258865332603454</v>
      </c>
      <c r="IB103">
        <v>0.37044169223308565</v>
      </c>
      <c r="IC103">
        <v>1.8672227993011471E-2</v>
      </c>
      <c r="ID103">
        <v>4.4993320465087889E-4</v>
      </c>
      <c r="IE103">
        <v>0.91545038669109324</v>
      </c>
      <c r="IF103">
        <v>0.18951208553314206</v>
      </c>
      <c r="IG103">
        <v>1.0707957594394681</v>
      </c>
      <c r="IH103">
        <v>0.30571200996637343</v>
      </c>
      <c r="II103">
        <v>0.40215865738391882</v>
      </c>
      <c r="IJ103">
        <v>1.2957931423187255E-3</v>
      </c>
      <c r="IK103">
        <v>1.7799622199320793</v>
      </c>
      <c r="IL103">
        <v>0.48834214067459103</v>
      </c>
      <c r="IM103">
        <v>0.37508785325288779</v>
      </c>
      <c r="IN103">
        <v>0.95519121104478832</v>
      </c>
      <c r="IO103">
        <v>0.67997157288962573</v>
      </c>
      <c r="IP103">
        <v>9.1761217117309571E-2</v>
      </c>
      <c r="IQ103">
        <v>1.6351627839344143</v>
      </c>
      <c r="IR103">
        <v>3.7544392585754371E-2</v>
      </c>
      <c r="IS103">
        <v>-4.6461610198021419E-3</v>
      </c>
      <c r="IT103">
        <v>3.2898231565952285E-2</v>
      </c>
      <c r="IU103">
        <v>114.12282909641438</v>
      </c>
      <c r="IV103">
        <v>-4.0711933419359291E-3</v>
      </c>
      <c r="IW103">
        <v>0.71971239724332103</v>
      </c>
      <c r="IX103">
        <v>44.014724669283353</v>
      </c>
      <c r="IY103">
        <f t="shared" si="172"/>
        <v>1.1327429122531911</v>
      </c>
      <c r="IZ103">
        <f t="shared" si="173"/>
        <v>69.274015002204521</v>
      </c>
      <c r="JA103">
        <f t="shared" si="174"/>
        <v>-0.14479943599766498</v>
      </c>
      <c r="JB103">
        <f t="shared" si="175"/>
        <v>-8.8553529605938497</v>
      </c>
      <c r="JC103">
        <f t="shared" si="176"/>
        <v>1.2775423482508561</v>
      </c>
      <c r="JD103">
        <f t="shared" si="177"/>
        <v>166.58680412762786</v>
      </c>
      <c r="JE103">
        <f t="shared" si="178"/>
        <v>126.40943276769846</v>
      </c>
    </row>
    <row r="104" spans="1:265" x14ac:dyDescent="0.2">
      <c r="A104" s="6">
        <v>2016</v>
      </c>
      <c r="B104">
        <v>333</v>
      </c>
      <c r="C104">
        <v>3</v>
      </c>
      <c r="D104">
        <v>3335</v>
      </c>
      <c r="E104">
        <v>1995</v>
      </c>
      <c r="F104" t="s">
        <v>121</v>
      </c>
      <c r="G104">
        <v>1</v>
      </c>
      <c r="H104">
        <v>31.5</v>
      </c>
      <c r="I104">
        <v>277.11111111111109</v>
      </c>
      <c r="J104">
        <v>0</v>
      </c>
      <c r="K104">
        <v>0</v>
      </c>
      <c r="L104">
        <v>10.111111111111111</v>
      </c>
      <c r="M104">
        <v>9.8888888888888893</v>
      </c>
      <c r="N104" s="2">
        <v>8.1</v>
      </c>
      <c r="O104">
        <f t="shared" si="137"/>
        <v>0.22222222222222143</v>
      </c>
      <c r="P104" s="2">
        <f t="shared" si="137"/>
        <v>1.7888888888888896</v>
      </c>
      <c r="Q104" s="2">
        <f t="shared" si="138"/>
        <v>2.0111111111111111</v>
      </c>
      <c r="R104" s="2"/>
      <c r="S104">
        <v>6.17</v>
      </c>
      <c r="T104">
        <v>3.8739999999999997</v>
      </c>
      <c r="U104">
        <v>2.9279999999999999</v>
      </c>
      <c r="V104">
        <v>3.69</v>
      </c>
      <c r="W104">
        <v>3.6040000000000001</v>
      </c>
      <c r="X104">
        <v>4.5780000000000003</v>
      </c>
      <c r="Y104">
        <v>16</v>
      </c>
      <c r="Z104">
        <v>45.4</v>
      </c>
      <c r="AA104">
        <v>724</v>
      </c>
      <c r="AB104">
        <v>-1</v>
      </c>
      <c r="AC104">
        <v>61</v>
      </c>
      <c r="AD104">
        <v>44.4</v>
      </c>
      <c r="AE104">
        <v>45.2</v>
      </c>
      <c r="AF104">
        <v>43.2</v>
      </c>
      <c r="AG104">
        <v>3.1</v>
      </c>
      <c r="AH104">
        <v>180.08162023555212</v>
      </c>
      <c r="AI104">
        <v>11313.087546437855</v>
      </c>
      <c r="AJ104">
        <v>275.37337006675062</v>
      </c>
      <c r="AK104">
        <v>0</v>
      </c>
      <c r="AL104">
        <v>388.8</v>
      </c>
      <c r="AM104">
        <v>388.8</v>
      </c>
      <c r="AN104">
        <v>10332.161398578208</v>
      </c>
      <c r="AO104">
        <f>AN104/AN$87</f>
        <v>0.69858288602631113</v>
      </c>
      <c r="AP104">
        <v>3049.6771519858835</v>
      </c>
      <c r="AQ104">
        <v>3968.7579375158753</v>
      </c>
      <c r="AR104">
        <v>0.69432375706856675</v>
      </c>
      <c r="AS104">
        <v>7019.1294132588264</v>
      </c>
      <c r="AT104">
        <v>16.114298722296482</v>
      </c>
      <c r="AU104">
        <v>3375.026686257519</v>
      </c>
      <c r="AV104">
        <v>6247.7238192115929</v>
      </c>
      <c r="AW104">
        <v>121.34398271986336</v>
      </c>
      <c r="AX104">
        <v>9.8896130806615687</v>
      </c>
      <c r="AY104">
        <v>9753.9841012696379</v>
      </c>
      <c r="AZ104">
        <v>933.15885982889483</v>
      </c>
      <c r="BA104">
        <v>4202.5880938344526</v>
      </c>
      <c r="BB104">
        <v>6033.924225001897</v>
      </c>
      <c r="BC104">
        <v>3122.7564308353226</v>
      </c>
      <c r="BE104">
        <v>13359.268749671674</v>
      </c>
      <c r="BF104">
        <v>248.62315345552832</v>
      </c>
      <c r="BG104">
        <v>257.52033202871684</v>
      </c>
      <c r="BH104">
        <f t="shared" si="139"/>
        <v>253.60557345651389</v>
      </c>
      <c r="BI104">
        <v>29.577230388330506</v>
      </c>
      <c r="BJ104">
        <v>59.111529112638109</v>
      </c>
      <c r="BK104">
        <v>207.17871651779251</v>
      </c>
      <c r="BL104">
        <v>-15.271399586406849</v>
      </c>
      <c r="BM104">
        <v>1.3013698630136985</v>
      </c>
      <c r="BN104">
        <v>1.8511627906976742</v>
      </c>
      <c r="BO104">
        <v>1.4357638888888891</v>
      </c>
      <c r="BP104">
        <v>43.448082695628571</v>
      </c>
      <c r="BQ104">
        <v>34.601519248100935</v>
      </c>
      <c r="BR104">
        <v>31.458219552157285</v>
      </c>
      <c r="BS104">
        <v>56.542025425817997</v>
      </c>
      <c r="BT104">
        <v>64.053044933693826</v>
      </c>
      <c r="BU104">
        <v>45.166575641725828</v>
      </c>
      <c r="BV104">
        <v>4641.8221491413733</v>
      </c>
      <c r="BW104">
        <v>5709.4412434438891</v>
      </c>
      <c r="BX104">
        <v>11934.12474544247</v>
      </c>
      <c r="BY104">
        <v>8945.5942844832971</v>
      </c>
      <c r="BZ104">
        <v>1424.5752175714879</v>
      </c>
      <c r="CA104">
        <v>21330.101139734441</v>
      </c>
      <c r="CB104">
        <v>1.23</v>
      </c>
      <c r="CC104">
        <v>21.761838440111418</v>
      </c>
      <c r="CD104">
        <v>26.767061281337046</v>
      </c>
      <c r="CE104">
        <v>-1266.7954628838543</v>
      </c>
      <c r="CF104">
        <v>538.28257576770375</v>
      </c>
      <c r="CG104">
        <v>-2311.3742399733583</v>
      </c>
      <c r="CH104">
        <f t="shared" si="140"/>
        <v>-439.23405530692071</v>
      </c>
      <c r="CI104">
        <f t="shared" si="141"/>
        <v>324.48298155800785</v>
      </c>
      <c r="CJ104">
        <f t="shared" si="142"/>
        <v>-114.75107374891286</v>
      </c>
      <c r="CK104">
        <v>11576.117038464803</v>
      </c>
      <c r="CL104">
        <v>54.271271207900732</v>
      </c>
      <c r="CM104">
        <v>2.0418300628662109</v>
      </c>
      <c r="CN104">
        <v>0.6137930154800415</v>
      </c>
      <c r="CO104">
        <v>6.0717701909999997</v>
      </c>
      <c r="CP104">
        <v>1.2347876292262741</v>
      </c>
      <c r="CQ104">
        <v>4.398094654083252</v>
      </c>
      <c r="CR104">
        <v>1.6643801927566528</v>
      </c>
      <c r="CS104">
        <v>0.33783730864524841</v>
      </c>
      <c r="CT104">
        <v>3.1265823841094971</v>
      </c>
      <c r="CU104">
        <v>3.1265823841094971</v>
      </c>
      <c r="CV104">
        <v>0.83436207514909977</v>
      </c>
      <c r="CW104">
        <v>2.1013715267181396</v>
      </c>
      <c r="CX104">
        <v>1.8113803863525391</v>
      </c>
      <c r="CY104">
        <v>0.27850684523582458</v>
      </c>
      <c r="CZ104">
        <v>1.5255829095840454</v>
      </c>
      <c r="DA104">
        <v>1.5255829095840454</v>
      </c>
      <c r="DB104">
        <v>1.0522281533867071</v>
      </c>
      <c r="DC104">
        <v>1.0861268043518066</v>
      </c>
      <c r="DD104">
        <v>0.67672085762023926</v>
      </c>
      <c r="DE104">
        <v>0.85669701900847539</v>
      </c>
      <c r="DF104">
        <v>1.3869204521179199</v>
      </c>
      <c r="DG104">
        <v>0.92562586069107056</v>
      </c>
      <c r="DH104">
        <v>1.0609774709993078</v>
      </c>
      <c r="DI104">
        <v>62.269224909609832</v>
      </c>
      <c r="DJ104">
        <v>24.359959021782192</v>
      </c>
      <c r="DK104">
        <v>4.215774291072049E-2</v>
      </c>
      <c r="DL104">
        <v>86.671341674302738</v>
      </c>
      <c r="DM104">
        <v>0.70872211064832735</v>
      </c>
      <c r="DN104">
        <v>56.173275666321359</v>
      </c>
      <c r="DO104">
        <v>21.107142002412569</v>
      </c>
      <c r="DP104">
        <v>3.79391958789612</v>
      </c>
      <c r="DQ104">
        <v>0.30920690043655313</v>
      </c>
      <c r="DR104">
        <v>81.383544157066609</v>
      </c>
      <c r="DS104">
        <v>19.609134579492032</v>
      </c>
      <c r="DT104">
        <v>76.124856450904318</v>
      </c>
      <c r="DU104">
        <v>16.804892002972959</v>
      </c>
      <c r="DV104">
        <v>47.640238416760404</v>
      </c>
      <c r="DX104">
        <v>140.56998687063768</v>
      </c>
      <c r="DY104">
        <v>-0.48070886520328443</v>
      </c>
      <c r="DZ104">
        <v>4.2276030509693623</v>
      </c>
      <c r="EA104">
        <f t="shared" si="143"/>
        <v>2.1559458078533975</v>
      </c>
      <c r="EB104">
        <v>-0.55417720393531578</v>
      </c>
      <c r="EC104">
        <v>1.4251129131844971</v>
      </c>
      <c r="ED104">
        <v>-0.29571063812451115</v>
      </c>
      <c r="EE104">
        <v>-0.30730357138854358</v>
      </c>
      <c r="EF104">
        <v>0.39120382592112191</v>
      </c>
      <c r="EG104">
        <v>0.37575059940945083</v>
      </c>
      <c r="EH104">
        <v>0.22075433421422666</v>
      </c>
      <c r="EI104">
        <v>71.845230161092672</v>
      </c>
      <c r="EJ104">
        <v>69.02289184888464</v>
      </c>
      <c r="EK104">
        <v>54.154416704157292</v>
      </c>
      <c r="EL104">
        <v>28.106128913203033</v>
      </c>
      <c r="EM104">
        <v>25.935392985192102</v>
      </c>
      <c r="EN104">
        <v>11.954822204286037</v>
      </c>
      <c r="EO104">
        <v>50.416074572163552</v>
      </c>
      <c r="EP104">
        <v>38.636979747957135</v>
      </c>
      <c r="EQ104">
        <v>102.23929093895845</v>
      </c>
      <c r="ER104">
        <v>124.06827669499056</v>
      </c>
      <c r="ES104">
        <v>13.186236618837775</v>
      </c>
      <c r="ET104">
        <v>226.30756763394902</v>
      </c>
      <c r="EU104">
        <v>0.76636231749169026</v>
      </c>
      <c r="EV104">
        <v>22.277679486932232</v>
      </c>
      <c r="EW104">
        <v>17.072774079942477</v>
      </c>
      <c r="EX104">
        <f t="shared" si="144"/>
        <v>5.8266883236385736</v>
      </c>
      <c r="EY104">
        <v>5.7572010941578071</v>
      </c>
      <c r="EZ104">
        <v>-17.529837745544565</v>
      </c>
      <c r="FA104">
        <f t="shared" si="145"/>
        <v>-0.32842295392158288</v>
      </c>
      <c r="FB104">
        <v>-11.772636651386748</v>
      </c>
      <c r="FC104">
        <v>-48.903242872781966</v>
      </c>
      <c r="FD104">
        <v>148.90324287278204</v>
      </c>
      <c r="FE104">
        <f t="shared" si="146"/>
        <v>-9.3095424850811668</v>
      </c>
      <c r="FF104">
        <f t="shared" si="147"/>
        <v>25.708781878740766</v>
      </c>
      <c r="FG104">
        <f t="shared" si="148"/>
        <v>-21.832087744984175</v>
      </c>
      <c r="FH104">
        <f t="shared" si="149"/>
        <v>19.951580784582958</v>
      </c>
      <c r="FI104">
        <f t="shared" si="150"/>
        <v>4.30224999943961</v>
      </c>
      <c r="FJ104">
        <f t="shared" si="151"/>
        <v>4.30224999943961</v>
      </c>
      <c r="FK104">
        <f t="shared" si="152"/>
        <v>-19.951580784582958</v>
      </c>
      <c r="FL104">
        <f t="shared" si="153"/>
        <v>-35.517922976574631</v>
      </c>
      <c r="FM104">
        <f t="shared" si="154"/>
        <v>20.382911144236669</v>
      </c>
      <c r="FN104">
        <f t="shared" si="155"/>
        <v>-24.54244050566345</v>
      </c>
      <c r="FO104">
        <v>144.92402347688241</v>
      </c>
      <c r="FP104">
        <v>64.038522879312652</v>
      </c>
      <c r="FQ104">
        <v>0.74685820266771663</v>
      </c>
      <c r="FR104">
        <v>0.56999755736537827</v>
      </c>
      <c r="FS104">
        <v>0.80755218141547092</v>
      </c>
      <c r="FT104">
        <v>1.6533093227278126</v>
      </c>
      <c r="FU104">
        <v>1.4637993871511614</v>
      </c>
      <c r="FV104">
        <v>1.3029847204949283</v>
      </c>
      <c r="FW104">
        <v>41.938827321447334</v>
      </c>
      <c r="FX104">
        <v>54.822858109486717</v>
      </c>
      <c r="FY104">
        <v>15.273182292650477</v>
      </c>
      <c r="FZ104">
        <v>39.528480545346746</v>
      </c>
      <c r="GA104">
        <v>60.032270664807626</v>
      </c>
      <c r="GB104">
        <f t="shared" si="156"/>
        <v>202.31649753424654</v>
      </c>
      <c r="GC104">
        <f t="shared" si="157"/>
        <v>86.754869581395354</v>
      </c>
      <c r="GD104">
        <f t="shared" si="158"/>
        <v>87.803037500000016</v>
      </c>
      <c r="GE104">
        <f t="shared" si="159"/>
        <v>1.009225687351861</v>
      </c>
      <c r="GF104">
        <f t="shared" si="160"/>
        <v>1.918486190789664</v>
      </c>
      <c r="GG104">
        <f t="shared" si="161"/>
        <v>2.0630042398619057</v>
      </c>
      <c r="GH104">
        <f t="shared" si="180"/>
        <v>46.964369993537311</v>
      </c>
      <c r="GI104">
        <f>AM104/AA104*100</f>
        <v>53.701657458563531</v>
      </c>
      <c r="GJ104">
        <f>AL104/AA104*100</f>
        <v>53.701657458563531</v>
      </c>
      <c r="GK104">
        <f t="shared" si="179"/>
        <v>10.249003687013987</v>
      </c>
      <c r="GL104">
        <f t="shared" si="165"/>
        <v>-83.051688113629424</v>
      </c>
      <c r="GM104">
        <f t="shared" si="133"/>
        <v>183.05168811362944</v>
      </c>
      <c r="GN104">
        <f t="shared" si="166"/>
        <v>33.771862539171153</v>
      </c>
      <c r="GO104">
        <f t="shared" si="167"/>
        <v>19.890109890109891</v>
      </c>
      <c r="GP104">
        <f t="shared" si="168"/>
        <v>116.80989479136848</v>
      </c>
      <c r="GQ104">
        <f t="shared" si="169"/>
        <v>0.89254120049467245</v>
      </c>
      <c r="GR104">
        <v>25.441620187796737</v>
      </c>
      <c r="GS104">
        <f t="shared" si="170"/>
        <v>97.539841012696371</v>
      </c>
      <c r="GT104" s="23">
        <f t="shared" si="171"/>
        <v>213.30101139734441</v>
      </c>
      <c r="GU104">
        <v>36.5</v>
      </c>
      <c r="GV104">
        <v>47.5</v>
      </c>
      <c r="GW104">
        <v>8.3099999999999997E-3</v>
      </c>
      <c r="GX104">
        <v>84.008309999999994</v>
      </c>
      <c r="GY104">
        <v>0.22086</v>
      </c>
      <c r="GZ104">
        <v>43</v>
      </c>
      <c r="HA104">
        <v>79.599999999999994</v>
      </c>
      <c r="HB104">
        <v>1.546</v>
      </c>
      <c r="HC104">
        <v>0.126</v>
      </c>
      <c r="HD104">
        <v>124.27200000000001</v>
      </c>
      <c r="HE104">
        <v>13.15</v>
      </c>
      <c r="HF104">
        <v>57.6</v>
      </c>
      <c r="HG104">
        <v>82.7</v>
      </c>
      <c r="HH104">
        <v>42.8</v>
      </c>
      <c r="HI104">
        <v>0</v>
      </c>
      <c r="HJ104">
        <v>183.1</v>
      </c>
      <c r="HK104">
        <v>50</v>
      </c>
      <c r="HL104">
        <v>61.5</v>
      </c>
      <c r="HM104">
        <v>128.55000000000001</v>
      </c>
      <c r="HN104">
        <v>107.06516628195263</v>
      </c>
      <c r="HO104">
        <v>17.05</v>
      </c>
      <c r="HP104">
        <v>242.9</v>
      </c>
      <c r="HQ104">
        <v>-7</v>
      </c>
      <c r="HR104">
        <v>18.099999999999994</v>
      </c>
      <c r="HS104">
        <v>11.099999999999994</v>
      </c>
      <c r="HT104">
        <v>118.628</v>
      </c>
      <c r="HU104">
        <v>48.838205022643059</v>
      </c>
      <c r="HV104">
        <v>0.74526797294616698</v>
      </c>
      <c r="HW104">
        <v>0.2915516823530197</v>
      </c>
      <c r="HX104">
        <v>5.0456410287209993E-4</v>
      </c>
      <c r="HY104">
        <v>1.0373242194020589</v>
      </c>
      <c r="HZ104">
        <v>9.7136318530082703E-3</v>
      </c>
      <c r="IA104">
        <v>0.71568348288536066</v>
      </c>
      <c r="IB104">
        <v>0.26891849768161774</v>
      </c>
      <c r="IC104">
        <v>4.8336963658332822E-2</v>
      </c>
      <c r="ID104">
        <v>3.9394938039779663E-3</v>
      </c>
      <c r="IE104">
        <v>1.0368784380292893</v>
      </c>
      <c r="IF104">
        <v>0.2763303557634354</v>
      </c>
      <c r="IG104">
        <v>1.0433551025390626</v>
      </c>
      <c r="IH104">
        <v>0.23032516101002695</v>
      </c>
      <c r="II104">
        <v>0.65294948530197139</v>
      </c>
      <c r="IJ104">
        <v>0</v>
      </c>
      <c r="IK104">
        <v>1.9266297488510604</v>
      </c>
      <c r="IL104">
        <v>0.54306340217590332</v>
      </c>
      <c r="IM104">
        <v>0.41618332743644715</v>
      </c>
      <c r="IN104">
        <v>1.1012840179353951</v>
      </c>
      <c r="IO104">
        <v>1.4849086882584603</v>
      </c>
      <c r="IP104">
        <v>0.15781920924782752</v>
      </c>
      <c r="IQ104">
        <v>2.5771142770573188</v>
      </c>
      <c r="IR104">
        <v>0.17262008070945734</v>
      </c>
      <c r="IS104">
        <v>-0.14726482975482941</v>
      </c>
      <c r="IT104">
        <v>2.5355250954627873E-2</v>
      </c>
      <c r="IU104">
        <v>680.80604297056072</v>
      </c>
      <c r="IV104">
        <v>-2.1630952203695028E-2</v>
      </c>
      <c r="IW104">
        <v>1.5402358390280295</v>
      </c>
      <c r="IX104">
        <v>59.765911536788728</v>
      </c>
      <c r="IY104">
        <f t="shared" si="172"/>
        <v>1.5397900576552599</v>
      </c>
      <c r="IZ104">
        <f t="shared" si="173"/>
        <v>59.748613841582184</v>
      </c>
      <c r="JA104">
        <f t="shared" si="174"/>
        <v>0.65048452820625835</v>
      </c>
      <c r="JB104">
        <f t="shared" si="175"/>
        <v>25.240810390023334</v>
      </c>
      <c r="JC104">
        <f t="shared" si="176"/>
        <v>0.88930552944900154</v>
      </c>
      <c r="JD104">
        <f t="shared" si="177"/>
        <v>103.69594237213103</v>
      </c>
      <c r="JE104">
        <f t="shared" si="178"/>
        <v>94.252708218028914</v>
      </c>
    </row>
    <row r="105" spans="1:265" x14ac:dyDescent="0.2">
      <c r="A105" s="6">
        <v>2016</v>
      </c>
      <c r="B105">
        <v>334</v>
      </c>
      <c r="C105">
        <v>3</v>
      </c>
      <c r="D105" t="s">
        <v>115</v>
      </c>
      <c r="E105">
        <v>1958</v>
      </c>
      <c r="F105" t="s">
        <v>121</v>
      </c>
      <c r="G105">
        <v>1</v>
      </c>
      <c r="H105">
        <v>32</v>
      </c>
      <c r="I105">
        <v>260.60000000000002</v>
      </c>
      <c r="J105">
        <v>4</v>
      </c>
      <c r="K105">
        <v>1</v>
      </c>
      <c r="L105">
        <v>9.6999999999999993</v>
      </c>
      <c r="M105">
        <v>9.4</v>
      </c>
      <c r="N105" s="2">
        <v>7.3</v>
      </c>
      <c r="O105">
        <f t="shared" si="137"/>
        <v>0.29999999999999893</v>
      </c>
      <c r="P105" s="2">
        <f t="shared" si="137"/>
        <v>2.1000000000000005</v>
      </c>
      <c r="Q105" s="2">
        <f t="shared" si="138"/>
        <v>2.3999999999999995</v>
      </c>
      <c r="R105" s="2"/>
      <c r="S105">
        <v>5.7479999999999993</v>
      </c>
      <c r="T105">
        <v>4.5540000000000003</v>
      </c>
      <c r="U105">
        <v>3.4319999999999999</v>
      </c>
      <c r="V105">
        <v>4.0600000000000005</v>
      </c>
      <c r="W105">
        <v>3.9460000000000002</v>
      </c>
      <c r="X105">
        <v>5.6480000000000006</v>
      </c>
      <c r="Y105">
        <v>15.2</v>
      </c>
      <c r="Z105">
        <v>42.4</v>
      </c>
      <c r="AA105">
        <v>636</v>
      </c>
      <c r="AB105">
        <v>2</v>
      </c>
      <c r="AC105">
        <v>65</v>
      </c>
      <c r="AD105">
        <v>34.799999999999997</v>
      </c>
      <c r="AE105">
        <v>38.6</v>
      </c>
      <c r="AF105">
        <v>33.6</v>
      </c>
      <c r="AG105">
        <v>24.2</v>
      </c>
      <c r="AH105">
        <v>102.20550567826821</v>
      </c>
      <c r="AI105">
        <v>6420.7542777201661</v>
      </c>
      <c r="AJ105">
        <v>195.55275624461669</v>
      </c>
      <c r="AK105">
        <v>0</v>
      </c>
      <c r="AL105">
        <v>348.3</v>
      </c>
      <c r="AM105">
        <v>348.3</v>
      </c>
      <c r="AN105">
        <v>6417.6845462243546</v>
      </c>
      <c r="AO105">
        <f>AN105/AN$137</f>
        <v>0.65294333209673772</v>
      </c>
      <c r="AP105">
        <v>2606.0760623545539</v>
      </c>
      <c r="AQ105">
        <v>3275.5267939685673</v>
      </c>
      <c r="AR105">
        <v>0.72205043195511487</v>
      </c>
      <c r="AS105">
        <v>5882.324906755076</v>
      </c>
      <c r="AT105">
        <v>26.807504325117254</v>
      </c>
      <c r="AU105">
        <v>2586.660065584349</v>
      </c>
      <c r="AV105">
        <v>4575.3288256841442</v>
      </c>
      <c r="AW105">
        <v>93.453524950144214</v>
      </c>
      <c r="AX105">
        <v>8.2745308549606857</v>
      </c>
      <c r="AY105">
        <v>7263.716947073598</v>
      </c>
      <c r="AZ105">
        <v>671.7910261217346</v>
      </c>
      <c r="BA105">
        <v>3657.5870599907066</v>
      </c>
      <c r="BB105">
        <v>6161.385927237563</v>
      </c>
      <c r="BC105">
        <v>1803.6770523301809</v>
      </c>
      <c r="BD105">
        <v>4.081427620590488</v>
      </c>
      <c r="BE105">
        <v>11626.731467179041</v>
      </c>
      <c r="BF105">
        <v>125.5810945744111</v>
      </c>
      <c r="BG105">
        <v>311.64389429324592</v>
      </c>
      <c r="BH105">
        <f t="shared" si="139"/>
        <v>229.77626241695859</v>
      </c>
      <c r="BI105">
        <v>-1.7650906154731687</v>
      </c>
      <c r="BJ105">
        <v>76.494785314739829</v>
      </c>
      <c r="BK105">
        <v>118.16382106505245</v>
      </c>
      <c r="BL105">
        <v>113.28979296810134</v>
      </c>
      <c r="BM105">
        <v>1.2568807339449539</v>
      </c>
      <c r="BN105">
        <v>1.7688172043010753</v>
      </c>
      <c r="BO105">
        <v>1.6845493562231757</v>
      </c>
      <c r="BP105">
        <v>44.303504203955455</v>
      </c>
      <c r="BQ105">
        <v>35.610694695729592</v>
      </c>
      <c r="BR105">
        <v>31.458428968757595</v>
      </c>
      <c r="BS105">
        <v>55.684220880200883</v>
      </c>
      <c r="BT105">
        <v>62.988809434919546</v>
      </c>
      <c r="BU105">
        <v>52.99327626711311</v>
      </c>
      <c r="BV105">
        <v>3752.6390842255364</v>
      </c>
      <c r="BW105">
        <v>5147.6418742311162</v>
      </c>
      <c r="BX105">
        <v>10079.099105566631</v>
      </c>
      <c r="BY105">
        <v>5556.436836557883</v>
      </c>
      <c r="BZ105">
        <v>1178.8181471099783</v>
      </c>
      <c r="CA105">
        <v>15997.663574274515</v>
      </c>
      <c r="CB105">
        <v>1.3717391304347826</v>
      </c>
      <c r="CC105">
        <v>23.457419683834779</v>
      </c>
      <c r="CD105">
        <v>32.177460479347268</v>
      </c>
      <c r="CE105">
        <v>-1165.9790186411874</v>
      </c>
      <c r="CF105">
        <v>-572.31304854697191</v>
      </c>
      <c r="CG105">
        <v>-2917.1102142981381</v>
      </c>
      <c r="CH105">
        <f t="shared" si="140"/>
        <v>-95.052024234829787</v>
      </c>
      <c r="CI105">
        <f t="shared" si="141"/>
        <v>1013.7440530064468</v>
      </c>
      <c r="CJ105">
        <f t="shared" si="142"/>
        <v>918.69202877161706</v>
      </c>
      <c r="CK105">
        <v>8733.9466272009158</v>
      </c>
      <c r="CL105">
        <v>54.59513876292398</v>
      </c>
      <c r="CM105">
        <v>1.7210457324981689</v>
      </c>
      <c r="CN105">
        <v>0.50277948379516602</v>
      </c>
      <c r="CO105">
        <v>5.5913863179999996</v>
      </c>
      <c r="CP105">
        <v>1.0431387447111851</v>
      </c>
      <c r="CQ105">
        <v>3.9511032104492188</v>
      </c>
      <c r="CR105">
        <v>1.3649419546127319</v>
      </c>
      <c r="CS105">
        <v>0.33268791437149048</v>
      </c>
      <c r="CT105">
        <v>2.6952996253967285</v>
      </c>
      <c r="CU105">
        <v>2.6952996253967285</v>
      </c>
      <c r="CV105">
        <v>0.73336902854784092</v>
      </c>
      <c r="CW105">
        <v>2.1236598491668701</v>
      </c>
      <c r="CX105">
        <v>1.4581935405731201</v>
      </c>
      <c r="CY105">
        <v>0.42091736197471619</v>
      </c>
      <c r="CZ105">
        <v>1.5981929302215576</v>
      </c>
      <c r="DA105">
        <v>1.5981929302215576</v>
      </c>
      <c r="DB105">
        <v>0.93027442736603527</v>
      </c>
      <c r="DC105">
        <v>0.66942113637924194</v>
      </c>
      <c r="DD105">
        <v>0.45925086736679077</v>
      </c>
      <c r="DE105">
        <v>0.55529314284380604</v>
      </c>
      <c r="DF105">
        <v>1.4102734327316284</v>
      </c>
      <c r="DG105">
        <v>0.61137479543685913</v>
      </c>
      <c r="DH105">
        <v>0.83968198282494655</v>
      </c>
      <c r="DI105">
        <v>44.851760856809371</v>
      </c>
      <c r="DJ105">
        <v>16.468676706287514</v>
      </c>
      <c r="DK105">
        <v>4.0372629061398192E-2</v>
      </c>
      <c r="DL105">
        <v>61.36081019215829</v>
      </c>
      <c r="DM105">
        <v>1.0591921640310209</v>
      </c>
      <c r="DN105">
        <v>35.306408458373987</v>
      </c>
      <c r="DO105">
        <v>15.221566045806187</v>
      </c>
      <c r="DP105">
        <v>2.5188525079012751</v>
      </c>
      <c r="DQ105">
        <v>0.22302339913709207</v>
      </c>
      <c r="DR105">
        <v>53.269850411218535</v>
      </c>
      <c r="DS105">
        <v>14.266556292053398</v>
      </c>
      <c r="DT105">
        <v>53.334698249622775</v>
      </c>
      <c r="DU105">
        <v>25.934343106009756</v>
      </c>
      <c r="DV105">
        <v>28.826239134369537</v>
      </c>
      <c r="DW105">
        <v>6.5229087684387121E-2</v>
      </c>
      <c r="DX105">
        <v>108.16050957768645</v>
      </c>
      <c r="DY105">
        <v>-0.73554179826725052</v>
      </c>
      <c r="DZ105">
        <v>3.9207613690334226</v>
      </c>
      <c r="EA105">
        <f t="shared" si="143"/>
        <v>1.8719879754211266</v>
      </c>
      <c r="EB105">
        <v>-0.86775930894867126</v>
      </c>
      <c r="EC105">
        <v>1.2877349850891993</v>
      </c>
      <c r="ED105">
        <v>-0.11337369640739342</v>
      </c>
      <c r="EE105">
        <v>0.76519836144311204</v>
      </c>
      <c r="EF105">
        <v>0.36718015952292871</v>
      </c>
      <c r="EG105">
        <v>0.43112756891577653</v>
      </c>
      <c r="EH105">
        <v>0.48625648887388584</v>
      </c>
      <c r="EI105">
        <v>73.095124911732796</v>
      </c>
      <c r="EJ105">
        <v>66.278407365188556</v>
      </c>
      <c r="EK105">
        <v>49.310694317055756</v>
      </c>
      <c r="EL105">
        <v>26.839079625438451</v>
      </c>
      <c r="EM105">
        <v>28.574448638963233</v>
      </c>
      <c r="EN105">
        <v>23.977645082545003</v>
      </c>
      <c r="EO105">
        <v>25.120959201834165</v>
      </c>
      <c r="EP105">
        <v>23.640589956342524</v>
      </c>
      <c r="EQ105">
        <v>55.968546193642894</v>
      </c>
      <c r="ER105">
        <v>78.360952512489561</v>
      </c>
      <c r="ES105">
        <v>7.2069970354662027</v>
      </c>
      <c r="ET105">
        <v>134.32949870613245</v>
      </c>
      <c r="EU105">
        <v>0.94107035350053214</v>
      </c>
      <c r="EV105">
        <v>18.70099973855358</v>
      </c>
      <c r="EW105">
        <v>17.598956434773978</v>
      </c>
      <c r="EX105">
        <f t="shared" si="144"/>
        <v>5.3651633519698283</v>
      </c>
      <c r="EY105">
        <v>10.185449256539822</v>
      </c>
      <c r="EZ105">
        <v>-8.4190239105363371</v>
      </c>
      <c r="FA105">
        <f t="shared" si="145"/>
        <v>-1.2098135561526104</v>
      </c>
      <c r="FB105">
        <v>1.76642534600348</v>
      </c>
      <c r="FE105">
        <f t="shared" si="146"/>
        <v>23.300495161989645</v>
      </c>
      <c r="FF105">
        <f t="shared" si="147"/>
        <v>28.213739047788611</v>
      </c>
      <c r="FG105">
        <f t="shared" si="148"/>
        <v>2.2937531496672321</v>
      </c>
      <c r="FH105">
        <f t="shared" si="149"/>
        <v>18.028289791248788</v>
      </c>
      <c r="FI105">
        <f t="shared" si="150"/>
        <v>-10.712777060203569</v>
      </c>
      <c r="FJ105">
        <f t="shared" si="151"/>
        <v>-10.712777060203569</v>
      </c>
      <c r="FK105">
        <f t="shared" si="152"/>
        <v>-18.028289791248788</v>
      </c>
      <c r="FL105">
        <f t="shared" si="153"/>
        <v>-51.062372465621976</v>
      </c>
      <c r="FM105">
        <f t="shared" si="154"/>
        <v>-70.378941483193387</v>
      </c>
      <c r="FN105">
        <f t="shared" si="155"/>
        <v>127.24488223387299</v>
      </c>
      <c r="FO105">
        <v>81.059648294913927</v>
      </c>
      <c r="FP105">
        <v>60.343892499922923</v>
      </c>
      <c r="FQ105">
        <v>0.59101199146569328</v>
      </c>
      <c r="FR105">
        <v>0.44923382139777562</v>
      </c>
      <c r="FS105">
        <v>0.67819017396970993</v>
      </c>
      <c r="FT105">
        <v>1.7650043650116642</v>
      </c>
      <c r="FU105">
        <v>1.6324884583845187</v>
      </c>
      <c r="FV105">
        <v>1.3717014239837455</v>
      </c>
      <c r="FW105">
        <v>34.732802141764409</v>
      </c>
      <c r="FX105">
        <v>58.334880474702608</v>
      </c>
      <c r="FY105">
        <v>4.197621723770145</v>
      </c>
      <c r="FZ105">
        <v>41.364234141255068</v>
      </c>
      <c r="GA105">
        <v>20.125519063635373</v>
      </c>
      <c r="GB105">
        <f t="shared" si="156"/>
        <v>220.56148256880732</v>
      </c>
      <c r="GC105">
        <f t="shared" si="157"/>
        <v>132.68075096774191</v>
      </c>
      <c r="GD105">
        <f t="shared" si="158"/>
        <v>111.0021424892704</v>
      </c>
      <c r="GE105">
        <f t="shared" si="159"/>
        <v>0.78030203299946721</v>
      </c>
      <c r="GF105">
        <f t="shared" si="160"/>
        <v>1.0287415051973774</v>
      </c>
      <c r="GG105">
        <f t="shared" si="161"/>
        <v>1.3136625184636148</v>
      </c>
      <c r="GH105">
        <f t="shared" si="180"/>
        <v>29.171293391928884</v>
      </c>
      <c r="GI105">
        <f>AM105/AA105*100</f>
        <v>54.764150943396231</v>
      </c>
      <c r="GJ105">
        <f>AL105/AA105*100</f>
        <v>54.764150943396231</v>
      </c>
      <c r="GK105">
        <f t="shared" si="179"/>
        <v>28.848726622954008</v>
      </c>
      <c r="GL105">
        <f t="shared" si="165"/>
        <v>-55.309840559118605</v>
      </c>
      <c r="GM105">
        <f t="shared" si="133"/>
        <v>155.30984055911861</v>
      </c>
      <c r="GN105">
        <f t="shared" si="166"/>
        <v>52.899406903437686</v>
      </c>
      <c r="GO105">
        <f t="shared" si="167"/>
        <v>24.742268041237107</v>
      </c>
      <c r="GP105">
        <f t="shared" si="168"/>
        <v>103.44392927331279</v>
      </c>
      <c r="GQ105">
        <f t="shared" si="169"/>
        <v>0.73479777472387819</v>
      </c>
      <c r="GR105">
        <v>20.857209746976373</v>
      </c>
      <c r="GS105">
        <f t="shared" si="170"/>
        <v>72.637169470735984</v>
      </c>
      <c r="GT105" s="23">
        <f t="shared" si="171"/>
        <v>159.97663574274515</v>
      </c>
      <c r="GU105">
        <v>32.700000000000003</v>
      </c>
      <c r="GV105">
        <v>41.1</v>
      </c>
      <c r="GW105">
        <v>9.0600000000000003E-3</v>
      </c>
      <c r="GX105">
        <v>73.809060000000002</v>
      </c>
      <c r="GY105">
        <v>0.32602000000000003</v>
      </c>
      <c r="GZ105">
        <v>37.200000000000003</v>
      </c>
      <c r="HA105">
        <v>65.8</v>
      </c>
      <c r="HB105">
        <v>1.3439999999999999</v>
      </c>
      <c r="HC105">
        <v>0.11899999999999999</v>
      </c>
      <c r="HD105">
        <v>104.46300000000001</v>
      </c>
      <c r="HE105">
        <v>8.1699999999999982</v>
      </c>
      <c r="HF105">
        <v>46.6</v>
      </c>
      <c r="HG105">
        <v>78.5</v>
      </c>
      <c r="HH105">
        <v>22.979999999999997</v>
      </c>
      <c r="HI105">
        <v>5.2000000000000005E-2</v>
      </c>
      <c r="HJ105">
        <v>148.13200000000001</v>
      </c>
      <c r="HK105">
        <v>46</v>
      </c>
      <c r="HL105">
        <v>63.1</v>
      </c>
      <c r="HM105">
        <v>123.55</v>
      </c>
      <c r="HN105">
        <v>68.111024999999998</v>
      </c>
      <c r="HO105">
        <v>14.45</v>
      </c>
      <c r="HP105">
        <v>196.1</v>
      </c>
      <c r="HQ105">
        <v>-8.7999999999999972</v>
      </c>
      <c r="HR105">
        <v>2.6999999999999957</v>
      </c>
      <c r="HS105">
        <v>-6.0999999999999943</v>
      </c>
      <c r="HT105">
        <v>91.636999999999986</v>
      </c>
      <c r="HU105">
        <v>46.729729729729726</v>
      </c>
      <c r="HV105">
        <v>0.56278195452690127</v>
      </c>
      <c r="HW105">
        <v>0.20664236783981321</v>
      </c>
      <c r="HX105">
        <v>5.0657960041080002E-4</v>
      </c>
      <c r="HY105">
        <v>0.76993090196712544</v>
      </c>
      <c r="HZ105">
        <v>1.2881386686706544E-2</v>
      </c>
      <c r="IA105">
        <v>0.50775840711593634</v>
      </c>
      <c r="IB105">
        <v>0.21890864765644072</v>
      </c>
      <c r="IC105">
        <v>3.6224826965332024E-2</v>
      </c>
      <c r="ID105">
        <v>3.2074065542221069E-3</v>
      </c>
      <c r="IE105">
        <v>0.76609928829193119</v>
      </c>
      <c r="IF105">
        <v>0.17350300967693325</v>
      </c>
      <c r="IG105">
        <v>0.67951818990707402</v>
      </c>
      <c r="IH105">
        <v>0.33042012915015218</v>
      </c>
      <c r="II105">
        <v>0.36726473536491394</v>
      </c>
      <c r="IJ105">
        <v>8.3106032371521013E-4</v>
      </c>
      <c r="IK105">
        <v>1.3780341147458555</v>
      </c>
      <c r="IL105">
        <v>0.3079337227344513</v>
      </c>
      <c r="IM105">
        <v>0.28978729730844499</v>
      </c>
      <c r="IN105">
        <v>0.68606467798352244</v>
      </c>
      <c r="IO105">
        <v>0.96055169033619758</v>
      </c>
      <c r="IP105">
        <v>8.8343657940626139E-2</v>
      </c>
      <c r="IQ105">
        <v>1.6466163683197201</v>
      </c>
      <c r="IR105">
        <v>0.19982468438148504</v>
      </c>
      <c r="IS105">
        <v>-7.0878649652004272E-2</v>
      </c>
      <c r="IT105">
        <v>0.12894603472948074</v>
      </c>
      <c r="IU105">
        <v>154.96768458270353</v>
      </c>
      <c r="IV105">
        <v>-4.5737696761015738E-2</v>
      </c>
      <c r="IW105">
        <v>0.88051708002778895</v>
      </c>
      <c r="IX105">
        <v>53.47433057077572</v>
      </c>
      <c r="IY105">
        <f t="shared" si="172"/>
        <v>0.8766854663525947</v>
      </c>
      <c r="IZ105">
        <f t="shared" si="173"/>
        <v>53.241634373354565</v>
      </c>
      <c r="JA105">
        <f t="shared" si="174"/>
        <v>0.26858225357386467</v>
      </c>
      <c r="JB105">
        <f t="shared" si="175"/>
        <v>16.3111614059769</v>
      </c>
      <c r="JC105">
        <f t="shared" si="176"/>
        <v>0.60810321277873003</v>
      </c>
      <c r="JD105">
        <f t="shared" si="177"/>
        <v>91.268952537655807</v>
      </c>
      <c r="JE105">
        <f t="shared" si="178"/>
        <v>119.09270657870908</v>
      </c>
    </row>
    <row r="106" spans="1:265" x14ac:dyDescent="0.2">
      <c r="A106" s="6">
        <v>2016</v>
      </c>
      <c r="B106">
        <v>335</v>
      </c>
      <c r="C106">
        <v>3</v>
      </c>
      <c r="D106">
        <v>3390</v>
      </c>
      <c r="E106">
        <v>1967</v>
      </c>
      <c r="F106" t="s">
        <v>121</v>
      </c>
      <c r="G106">
        <v>1</v>
      </c>
      <c r="H106">
        <v>32.5</v>
      </c>
      <c r="I106">
        <v>232.6</v>
      </c>
      <c r="J106">
        <v>0</v>
      </c>
      <c r="K106">
        <v>0</v>
      </c>
      <c r="L106">
        <v>11.7</v>
      </c>
      <c r="M106">
        <v>11.4</v>
      </c>
      <c r="N106" s="2">
        <v>9.1</v>
      </c>
      <c r="O106">
        <f t="shared" si="137"/>
        <v>0.29999999999999893</v>
      </c>
      <c r="P106" s="2">
        <f t="shared" si="137"/>
        <v>2.3000000000000007</v>
      </c>
      <c r="Q106" s="2">
        <f t="shared" si="138"/>
        <v>2.5999999999999996</v>
      </c>
      <c r="R106" s="2"/>
      <c r="S106">
        <v>4.9380000000000006</v>
      </c>
      <c r="T106">
        <v>4.7</v>
      </c>
      <c r="U106">
        <v>2.8679999999999999</v>
      </c>
      <c r="V106">
        <v>4.5960000000000001</v>
      </c>
      <c r="W106">
        <v>4.2780000000000005</v>
      </c>
      <c r="X106">
        <v>4.17</v>
      </c>
      <c r="AB106">
        <v>1</v>
      </c>
      <c r="AC106">
        <v>65</v>
      </c>
      <c r="AD106">
        <v>45.7</v>
      </c>
      <c r="AE106">
        <v>45.5</v>
      </c>
      <c r="AF106">
        <v>43.4</v>
      </c>
      <c r="AG106">
        <v>40.1</v>
      </c>
      <c r="AH106">
        <v>128.90014039349825</v>
      </c>
      <c r="AI106">
        <v>8097.7646198003476</v>
      </c>
      <c r="AJ106">
        <v>217.37282546078009</v>
      </c>
      <c r="AK106">
        <v>0</v>
      </c>
      <c r="AL106">
        <v>520.4</v>
      </c>
      <c r="AM106">
        <v>520.4</v>
      </c>
      <c r="AN106">
        <v>10575.410635191171</v>
      </c>
      <c r="AO106">
        <f>AN106/AN$90</f>
        <v>0.89773689474433627</v>
      </c>
      <c r="AP106">
        <v>1805.0015540820555</v>
      </c>
      <c r="AQ106">
        <v>2096.3919394944055</v>
      </c>
      <c r="AS106">
        <v>3901.393493576461</v>
      </c>
      <c r="AT106">
        <v>0.65699024464047251</v>
      </c>
      <c r="AU106">
        <v>3170.0181232255632</v>
      </c>
      <c r="AV106">
        <v>6355.4997494912504</v>
      </c>
      <c r="AW106">
        <v>74.379449622999786</v>
      </c>
      <c r="AY106">
        <v>9599.8973223398134</v>
      </c>
      <c r="AZ106">
        <v>172.67578394805912</v>
      </c>
      <c r="BA106">
        <v>3263.5723166183175</v>
      </c>
      <c r="BB106">
        <v>5706.9346594833542</v>
      </c>
      <c r="BC106">
        <v>871.14933001795839</v>
      </c>
      <c r="BE106">
        <v>9841.6563061196321</v>
      </c>
      <c r="BF106">
        <v>407.03598776881091</v>
      </c>
      <c r="BG106">
        <v>21.978089434528968</v>
      </c>
      <c r="BH106">
        <f t="shared" si="139"/>
        <v>237.61051250172684</v>
      </c>
      <c r="BI106">
        <v>97.501183510250556</v>
      </c>
      <c r="BJ106">
        <v>8.5049266720685743</v>
      </c>
      <c r="BK106">
        <v>304.2219864283461</v>
      </c>
      <c r="BL106">
        <v>-58.960462727990574</v>
      </c>
      <c r="BM106">
        <v>1.1614349775784756</v>
      </c>
      <c r="BN106">
        <v>2.0048780487804878</v>
      </c>
      <c r="BO106">
        <v>1.7486772486772486</v>
      </c>
      <c r="BP106">
        <v>46.265560165975103</v>
      </c>
      <c r="BQ106">
        <v>33.021375300011279</v>
      </c>
      <c r="BR106">
        <v>33.160803579261334</v>
      </c>
      <c r="BS106">
        <v>53.734439834024897</v>
      </c>
      <c r="BT106">
        <v>66.203830479534801</v>
      </c>
      <c r="BU106">
        <v>57.987542766909364</v>
      </c>
      <c r="BV106">
        <v>4079.4653957728974</v>
      </c>
      <c r="BW106">
        <v>4071.3712184003321</v>
      </c>
      <c r="BX106">
        <v>9559.2234769995866</v>
      </c>
      <c r="BY106">
        <v>9156.1996841481978</v>
      </c>
      <c r="BZ106">
        <v>1408.3868628263574</v>
      </c>
      <c r="CA106">
        <v>19288.424678823045</v>
      </c>
      <c r="CB106">
        <v>0.99801587301587302</v>
      </c>
      <c r="CC106">
        <v>21.149811162400336</v>
      </c>
      <c r="CD106">
        <v>21.107847251363825</v>
      </c>
      <c r="CE106">
        <v>-909.44727254733425</v>
      </c>
      <c r="CF106">
        <v>2284.1285310909184</v>
      </c>
      <c r="CG106">
        <v>-33.705604282773493</v>
      </c>
      <c r="CH106">
        <f t="shared" si="140"/>
        <v>-815.89307915457994</v>
      </c>
      <c r="CI106">
        <f t="shared" si="141"/>
        <v>1635.5634410830221</v>
      </c>
      <c r="CJ106">
        <f t="shared" si="142"/>
        <v>819.67036192844216</v>
      </c>
      <c r="CK106">
        <v>9688.5273564832314</v>
      </c>
      <c r="CL106">
        <v>50.229749281289735</v>
      </c>
      <c r="CM106">
        <v>1.672735333442688</v>
      </c>
      <c r="CN106">
        <v>0.43931233882904053</v>
      </c>
      <c r="CP106">
        <v>1.0099623965029896</v>
      </c>
      <c r="CR106">
        <v>1.7425264120101929</v>
      </c>
      <c r="CS106">
        <v>0.42273810505867004</v>
      </c>
      <c r="CT106">
        <v>3.1828799247741699</v>
      </c>
      <c r="CU106">
        <v>3.1828799247741699</v>
      </c>
      <c r="CV106">
        <v>0.87993577435828452</v>
      </c>
      <c r="CW106">
        <v>2.3724493980407715</v>
      </c>
      <c r="CX106">
        <v>1.3418307304382324</v>
      </c>
      <c r="CY106">
        <v>0.34361746907234192</v>
      </c>
      <c r="DC106">
        <v>0.95603311061859131</v>
      </c>
      <c r="DD106">
        <v>0.32785797119140625</v>
      </c>
      <c r="DE106">
        <v>0.6012309048763278</v>
      </c>
      <c r="DF106">
        <v>1.189349889755249</v>
      </c>
      <c r="DG106">
        <v>0.3637956976890564</v>
      </c>
      <c r="DH106">
        <v>0.86254973866146667</v>
      </c>
      <c r="DI106">
        <v>30.192898764320169</v>
      </c>
      <c r="DJ106">
        <v>9.2097084604163584</v>
      </c>
      <c r="DL106">
        <v>39.402607224736528</v>
      </c>
      <c r="DN106">
        <v>55.238403062715257</v>
      </c>
      <c r="DO106">
        <v>26.867119208007832</v>
      </c>
      <c r="DP106">
        <v>2.3674085702079775</v>
      </c>
      <c r="DR106">
        <v>84.472930840931056</v>
      </c>
      <c r="DS106">
        <v>4.0966455968379121</v>
      </c>
      <c r="DT106">
        <v>43.791616254459512</v>
      </c>
      <c r="DU106">
        <v>19.610024438528978</v>
      </c>
      <c r="DY106">
        <v>3.2193088297281807</v>
      </c>
      <c r="DZ106">
        <v>-7.6793573491755502</v>
      </c>
      <c r="EB106">
        <v>1.7889645927425062</v>
      </c>
      <c r="EC106">
        <v>-1.0406169825687039</v>
      </c>
      <c r="ED106">
        <v>1.2612436248279624</v>
      </c>
      <c r="EE106">
        <v>-0.65973588813444128</v>
      </c>
      <c r="EF106">
        <v>0.30502895837546212</v>
      </c>
      <c r="EG106">
        <v>0.48638479243333815</v>
      </c>
      <c r="EH106">
        <v>0.44780316681122712</v>
      </c>
      <c r="EI106">
        <v>76.626652120028737</v>
      </c>
      <c r="EJ106">
        <v>65.391839152276319</v>
      </c>
      <c r="EL106">
        <v>23.373347879971263</v>
      </c>
      <c r="EM106">
        <v>31.805596112914159</v>
      </c>
      <c r="EO106">
        <v>39.001039919816655</v>
      </c>
      <c r="EP106">
        <v>13.348315076318167</v>
      </c>
      <c r="EQ106">
        <v>57.47300580991498</v>
      </c>
      <c r="ER106">
        <v>108.89925084918704</v>
      </c>
      <c r="ES106">
        <v>5.1236508137801611</v>
      </c>
      <c r="ET106">
        <v>166.37225665910202</v>
      </c>
      <c r="EU106">
        <v>0.34225536303035375</v>
      </c>
      <c r="EV106">
        <v>23.442033367215828</v>
      </c>
      <c r="EW106">
        <v>8.0231616402661192</v>
      </c>
      <c r="EX106">
        <f t="shared" si="144"/>
        <v>3.0796305325584177</v>
      </c>
      <c r="EY106">
        <v>16.237363142898602</v>
      </c>
      <c r="EZ106">
        <v>13.518804131689665</v>
      </c>
      <c r="FA106">
        <f t="shared" si="145"/>
        <v>1.2010946371237317</v>
      </c>
      <c r="FB106">
        <v>29.756167274588265</v>
      </c>
      <c r="FC106">
        <v>54.568059767446229</v>
      </c>
      <c r="FD106">
        <v>45.431940232553771</v>
      </c>
      <c r="FE106">
        <f t="shared" si="146"/>
        <v>5.9286348830735136</v>
      </c>
      <c r="FF106">
        <f t="shared" si="147"/>
        <v>4.7905763346428571</v>
      </c>
      <c r="FG106">
        <f t="shared" si="148"/>
        <v>6.2617093622108104</v>
      </c>
      <c r="FH106">
        <f t="shared" si="149"/>
        <v>-11.446786808255744</v>
      </c>
      <c r="FI106">
        <f t="shared" si="150"/>
        <v>7.2570947694788543</v>
      </c>
      <c r="FJ106">
        <f t="shared" si="151"/>
        <v>7.2570947694788543</v>
      </c>
      <c r="FK106">
        <f t="shared" si="152"/>
        <v>11.446786808255744</v>
      </c>
      <c r="FL106">
        <f t="shared" si="153"/>
        <v>20.722515810711553</v>
      </c>
      <c r="FM106">
        <f t="shared" si="154"/>
        <v>27.011064019531556</v>
      </c>
      <c r="FN106">
        <f t="shared" si="155"/>
        <v>53.681484684487522</v>
      </c>
      <c r="FO106">
        <v>81.899325818170965</v>
      </c>
      <c r="FP106">
        <v>49.226552228586577</v>
      </c>
      <c r="FQ106">
        <v>0.49156120098212081</v>
      </c>
      <c r="FR106">
        <v>0.59760014625085045</v>
      </c>
      <c r="FT106">
        <v>2.0546015317830673</v>
      </c>
      <c r="FU106">
        <v>1.4724490612639844</v>
      </c>
      <c r="FV106">
        <v>1.4589610079077717</v>
      </c>
      <c r="FW106">
        <v>47.469919584469132</v>
      </c>
      <c r="FX106">
        <v>65.455174459959636</v>
      </c>
      <c r="FY106">
        <v>20.046731128283039</v>
      </c>
      <c r="FZ106">
        <v>55.034414198692502</v>
      </c>
      <c r="GA106">
        <v>30.383939801260475</v>
      </c>
      <c r="GB106">
        <f t="shared" si="156"/>
        <v>273.57317165919284</v>
      </c>
      <c r="GC106">
        <f t="shared" si="157"/>
        <v>90.472668878048779</v>
      </c>
      <c r="GD106">
        <f t="shared" si="158"/>
        <v>140.8272761904762</v>
      </c>
      <c r="GE106">
        <f t="shared" si="159"/>
        <v>0.61143982916808759</v>
      </c>
      <c r="GF106">
        <f t="shared" si="160"/>
        <v>1.9260252113917453</v>
      </c>
      <c r="GG106">
        <f t="shared" si="161"/>
        <v>0.95282019700738707</v>
      </c>
      <c r="GH106">
        <f t="shared" si="180"/>
        <v>48.070048341778048</v>
      </c>
      <c r="GK106">
        <f t="shared" si="179"/>
        <v>29.39506256989981</v>
      </c>
      <c r="GL106">
        <f t="shared" si="165"/>
        <v>50.317281979604054</v>
      </c>
      <c r="GM106">
        <f t="shared" si="133"/>
        <v>49.682718020395946</v>
      </c>
      <c r="GN106">
        <f t="shared" si="166"/>
        <v>10.939482815172436</v>
      </c>
      <c r="GO106">
        <f t="shared" si="167"/>
        <v>22.222222222222221</v>
      </c>
      <c r="GP106">
        <f t="shared" si="168"/>
        <v>75.206509851561904</v>
      </c>
      <c r="GQ106">
        <f t="shared" si="169"/>
        <v>1.0915395339328291</v>
      </c>
      <c r="GR106">
        <v>65.978050441804143</v>
      </c>
      <c r="GS106">
        <f t="shared" si="170"/>
        <v>95.998973223398139</v>
      </c>
      <c r="GT106" s="23">
        <f t="shared" si="171"/>
        <v>192.88424678823046</v>
      </c>
      <c r="GU106">
        <v>22.3</v>
      </c>
      <c r="GV106">
        <v>25.9</v>
      </c>
      <c r="GW106">
        <v>0</v>
      </c>
      <c r="GX106">
        <v>48.2</v>
      </c>
      <c r="GY106">
        <v>7.9900000000000006E-3</v>
      </c>
      <c r="GZ106">
        <v>41</v>
      </c>
      <c r="HA106">
        <v>82.2</v>
      </c>
      <c r="HB106">
        <v>0.96199999999999997</v>
      </c>
      <c r="HC106">
        <v>0</v>
      </c>
      <c r="HD106">
        <v>124.16199999999999</v>
      </c>
      <c r="HE106">
        <v>2.5</v>
      </c>
      <c r="HF106">
        <v>37.799999999999997</v>
      </c>
      <c r="HG106">
        <v>66.099999999999994</v>
      </c>
      <c r="HH106">
        <v>10.09</v>
      </c>
      <c r="HI106">
        <v>0</v>
      </c>
      <c r="HJ106">
        <v>113.99000000000001</v>
      </c>
      <c r="HK106">
        <v>50.4</v>
      </c>
      <c r="HL106">
        <v>50.3</v>
      </c>
      <c r="HM106">
        <v>118.1</v>
      </c>
      <c r="HN106">
        <v>113.12081836978996</v>
      </c>
      <c r="HO106">
        <v>17.399999999999999</v>
      </c>
      <c r="HP106">
        <v>238.3</v>
      </c>
      <c r="HQ106">
        <v>-9.3999999999999986</v>
      </c>
      <c r="HR106">
        <v>31.900000000000006</v>
      </c>
      <c r="HS106">
        <v>22.500000000000014</v>
      </c>
      <c r="HT106">
        <v>114.13800000000002</v>
      </c>
      <c r="HU106">
        <v>47.896768778850195</v>
      </c>
      <c r="HV106">
        <v>0.37301997935771941</v>
      </c>
      <c r="HW106">
        <v>0.1137818957567215</v>
      </c>
      <c r="HX106">
        <v>0</v>
      </c>
      <c r="HY106">
        <v>0.48680187511444106</v>
      </c>
      <c r="IA106">
        <v>0.71443582892417901</v>
      </c>
      <c r="IB106">
        <v>0.34749072235822676</v>
      </c>
      <c r="IC106">
        <v>3.0619304876327514E-2</v>
      </c>
      <c r="ID106">
        <v>0</v>
      </c>
      <c r="IE106">
        <v>1.0925458561587331</v>
      </c>
      <c r="IF106">
        <v>5.9311234951019288E-2</v>
      </c>
      <c r="IG106">
        <v>0.50721201610565181</v>
      </c>
      <c r="IH106">
        <v>0.227131147056818</v>
      </c>
      <c r="IJ106">
        <v>0</v>
      </c>
      <c r="IL106">
        <v>0.48184068775176997</v>
      </c>
      <c r="IM106">
        <v>0.16491255950927733</v>
      </c>
      <c r="IN106">
        <v>0.71005369865894308</v>
      </c>
      <c r="IO106">
        <v>1.3454023285713324</v>
      </c>
      <c r="IP106">
        <v>6.3300451397895807E-2</v>
      </c>
      <c r="IQ106">
        <v>2.0554560272302753</v>
      </c>
      <c r="IR106">
        <v>0.23259514117240904</v>
      </c>
      <c r="IS106">
        <v>0.18257816284894943</v>
      </c>
      <c r="IT106">
        <v>0.41517330402135832</v>
      </c>
      <c r="IU106">
        <v>56.023626499945514</v>
      </c>
      <c r="IV106">
        <v>0.32589493800285668</v>
      </c>
      <c r="IW106">
        <v>0.9629101710715422</v>
      </c>
      <c r="IX106">
        <v>46.846546864301573</v>
      </c>
      <c r="IY106">
        <f t="shared" si="172"/>
        <v>1.5686541521158341</v>
      </c>
      <c r="IZ106">
        <f t="shared" si="173"/>
        <v>76.31659988511619</v>
      </c>
      <c r="JD106">
        <f t="shared" si="177"/>
        <v>116.59368493746925</v>
      </c>
      <c r="JE106">
        <f t="shared" si="178"/>
        <v>115.93534322459284</v>
      </c>
    </row>
    <row r="107" spans="1:265" x14ac:dyDescent="0.2">
      <c r="A107" s="6">
        <v>2016</v>
      </c>
      <c r="B107">
        <v>401</v>
      </c>
      <c r="C107">
        <v>4</v>
      </c>
      <c r="D107">
        <v>3335</v>
      </c>
      <c r="E107">
        <v>1995</v>
      </c>
      <c r="F107" t="s">
        <v>114</v>
      </c>
      <c r="G107">
        <v>0</v>
      </c>
      <c r="H107">
        <v>30</v>
      </c>
      <c r="AH107">
        <v>103.24128239920613</v>
      </c>
      <c r="AI107">
        <v>6485.8238428829272</v>
      </c>
    </row>
    <row r="108" spans="1:265" x14ac:dyDescent="0.2">
      <c r="A108" s="6">
        <v>2016</v>
      </c>
      <c r="B108">
        <v>402</v>
      </c>
      <c r="C108">
        <v>4</v>
      </c>
      <c r="D108" t="s">
        <v>116</v>
      </c>
      <c r="E108">
        <v>2003</v>
      </c>
      <c r="F108" t="s">
        <v>114</v>
      </c>
      <c r="G108">
        <v>0</v>
      </c>
      <c r="H108">
        <v>32.5</v>
      </c>
      <c r="AH108">
        <v>75.590107138079318</v>
      </c>
      <c r="AI108">
        <v>4748.7217106284188</v>
      </c>
    </row>
    <row r="109" spans="1:265" x14ac:dyDescent="0.2">
      <c r="A109" s="6">
        <v>2016</v>
      </c>
      <c r="B109">
        <v>403</v>
      </c>
      <c r="C109">
        <v>4</v>
      </c>
      <c r="D109">
        <v>1311</v>
      </c>
      <c r="E109">
        <v>2015</v>
      </c>
      <c r="F109" t="s">
        <v>114</v>
      </c>
      <c r="G109">
        <v>0</v>
      </c>
      <c r="H109">
        <v>32.5</v>
      </c>
      <c r="AH109">
        <v>106.13688493072144</v>
      </c>
      <c r="AI109">
        <v>6667.7313851177823</v>
      </c>
    </row>
    <row r="110" spans="1:265" x14ac:dyDescent="0.2">
      <c r="A110" s="6">
        <v>2016</v>
      </c>
      <c r="B110">
        <v>404</v>
      </c>
      <c r="C110">
        <v>4</v>
      </c>
      <c r="D110" t="s">
        <v>115</v>
      </c>
      <c r="E110">
        <v>1958</v>
      </c>
      <c r="F110" t="s">
        <v>114</v>
      </c>
      <c r="G110">
        <v>0</v>
      </c>
      <c r="H110">
        <v>32.5</v>
      </c>
      <c r="AH110">
        <v>77.888040022051513</v>
      </c>
      <c r="AI110">
        <v>4893.0824502653204</v>
      </c>
    </row>
    <row r="111" spans="1:265" x14ac:dyDescent="0.2">
      <c r="A111" s="6">
        <v>2016</v>
      </c>
      <c r="B111">
        <v>405</v>
      </c>
      <c r="C111">
        <v>4</v>
      </c>
      <c r="D111">
        <v>3390</v>
      </c>
      <c r="E111">
        <v>1967</v>
      </c>
      <c r="F111" t="s">
        <v>114</v>
      </c>
      <c r="G111">
        <v>0</v>
      </c>
      <c r="H111">
        <v>32.5</v>
      </c>
      <c r="AH111">
        <v>81.205522490352465</v>
      </c>
      <c r="AI111">
        <v>5101.4933338889232</v>
      </c>
    </row>
    <row r="112" spans="1:265" x14ac:dyDescent="0.2">
      <c r="A112" s="6">
        <v>2016</v>
      </c>
      <c r="B112" s="4">
        <v>406</v>
      </c>
      <c r="C112">
        <v>2</v>
      </c>
      <c r="D112">
        <v>3382</v>
      </c>
      <c r="E112">
        <v>1976</v>
      </c>
      <c r="F112" t="s">
        <v>114</v>
      </c>
      <c r="G112">
        <v>0</v>
      </c>
      <c r="H112">
        <v>31.5</v>
      </c>
      <c r="J112">
        <v>1</v>
      </c>
      <c r="K112">
        <v>0</v>
      </c>
      <c r="L112">
        <v>12.2</v>
      </c>
      <c r="M112">
        <v>10.1</v>
      </c>
      <c r="N112" s="2">
        <v>6.9</v>
      </c>
      <c r="O112">
        <f>L112-M112</f>
        <v>2.0999999999999996</v>
      </c>
      <c r="P112" s="2">
        <f>M112-N112</f>
        <v>3.1999999999999993</v>
      </c>
      <c r="Q112" s="2">
        <f>L112-N112</f>
        <v>5.2999999999999989</v>
      </c>
      <c r="R112" s="2"/>
      <c r="S112">
        <v>5.3979999999999997</v>
      </c>
      <c r="T112">
        <v>4.1760000000000002</v>
      </c>
      <c r="U112">
        <v>3.5780000000000003</v>
      </c>
      <c r="V112">
        <v>3.1520000000000001</v>
      </c>
      <c r="W112">
        <v>2.6559999999999997</v>
      </c>
      <c r="X112">
        <v>4.4559999999999995</v>
      </c>
      <c r="Y112">
        <v>14.8</v>
      </c>
      <c r="Z112">
        <v>44.8</v>
      </c>
      <c r="AA112">
        <v>662.8</v>
      </c>
      <c r="AB112">
        <v>0</v>
      </c>
      <c r="AC112">
        <v>64</v>
      </c>
      <c r="AD112">
        <v>48.8</v>
      </c>
      <c r="AE112">
        <v>46.7</v>
      </c>
      <c r="AF112">
        <v>42.5</v>
      </c>
      <c r="AG112">
        <v>9.1999999999999993</v>
      </c>
      <c r="AH112">
        <v>90.826949005650235</v>
      </c>
      <c r="AI112">
        <v>5705.9305904329594</v>
      </c>
      <c r="AJ112">
        <v>179.63081977235606</v>
      </c>
      <c r="AK112">
        <v>0</v>
      </c>
      <c r="AL112">
        <v>422.6</v>
      </c>
      <c r="AM112">
        <v>422.6</v>
      </c>
      <c r="AN112">
        <v>7096.8405206940861</v>
      </c>
      <c r="AO112">
        <f>AN112/AN$67</f>
        <v>0.6763937867959019</v>
      </c>
      <c r="AP112">
        <v>2542.3188498198856</v>
      </c>
      <c r="AQ112">
        <v>3371.1626127705695</v>
      </c>
      <c r="AR112">
        <v>0.37058879785775761</v>
      </c>
      <c r="AS112">
        <v>5913.8520513883132</v>
      </c>
      <c r="AT112">
        <v>6.408396824890815</v>
      </c>
      <c r="AU112">
        <v>2707.1106773792499</v>
      </c>
      <c r="AV112">
        <v>5631.4586313383152</v>
      </c>
      <c r="AW112">
        <v>75.11396601740573</v>
      </c>
      <c r="AX112">
        <v>4.3447455315963266</v>
      </c>
      <c r="AY112">
        <v>8418.0280202665672</v>
      </c>
      <c r="AZ112">
        <v>505.6933672764589</v>
      </c>
      <c r="BA112">
        <v>3634.4141192877205</v>
      </c>
      <c r="BB112">
        <v>7885.5274669613664</v>
      </c>
      <c r="BC112">
        <v>1224.3535347555239</v>
      </c>
      <c r="BE112">
        <v>12744.295121004612</v>
      </c>
      <c r="BF112">
        <v>178.86971206273242</v>
      </c>
      <c r="BG112">
        <v>393.29700915800407</v>
      </c>
      <c r="BH112">
        <f>(BE112-AS112)/25</f>
        <v>273.21772278465198</v>
      </c>
      <c r="BI112">
        <v>11.770844825668876</v>
      </c>
      <c r="BJ112">
        <v>84.300312900770052</v>
      </c>
      <c r="BK112">
        <v>161.44971561198184</v>
      </c>
      <c r="BL112">
        <v>204.91534869300466</v>
      </c>
      <c r="BM112">
        <v>1.3260188087774296</v>
      </c>
      <c r="BN112">
        <v>2.0802469135802464</v>
      </c>
      <c r="BO112">
        <v>2.1696832579185519</v>
      </c>
      <c r="BP112">
        <v>42.989219678281614</v>
      </c>
      <c r="BQ112">
        <v>32.158489742037304</v>
      </c>
      <c r="BR112">
        <v>28.517968901219433</v>
      </c>
      <c r="BS112">
        <v>57.004513868066219</v>
      </c>
      <c r="BT112">
        <v>66.897599031275121</v>
      </c>
      <c r="BU112">
        <v>61.874959674817717</v>
      </c>
      <c r="BV112">
        <v>3399.5544964774144</v>
      </c>
      <c r="BW112">
        <v>4281.819830087029</v>
      </c>
      <c r="BX112">
        <v>8903.5951098217993</v>
      </c>
      <c r="BY112">
        <v>6144.4506672676061</v>
      </c>
      <c r="BZ112">
        <v>1222.2207832573561</v>
      </c>
      <c r="CA112">
        <v>15419.407894736843</v>
      </c>
      <c r="CB112">
        <v>1.2595238095238095</v>
      </c>
      <c r="CC112">
        <v>22.047244094488189</v>
      </c>
      <c r="CD112">
        <v>27.769028871391079</v>
      </c>
      <c r="CE112">
        <v>-692.44381909816457</v>
      </c>
      <c r="CF112">
        <v>1349.6388012512862</v>
      </c>
      <c r="CG112">
        <v>-565.02580110423514</v>
      </c>
      <c r="CH112">
        <f>BA112-BV112</f>
        <v>234.85962281030606</v>
      </c>
      <c r="CI112">
        <f>BB112-BW112</f>
        <v>3603.7076368743374</v>
      </c>
      <c r="CJ112">
        <f>CI112+CH112</f>
        <v>3838.5672596846434</v>
      </c>
      <c r="CK112">
        <v>7001.3798744702763</v>
      </c>
      <c r="CL112">
        <v>45.406282279231228</v>
      </c>
      <c r="CM112">
        <v>1.8176385164260864</v>
      </c>
      <c r="CN112">
        <v>0.53263479471206665</v>
      </c>
      <c r="CO112">
        <v>6.6861934659999998</v>
      </c>
      <c r="CP112">
        <v>1.085433477415896</v>
      </c>
      <c r="CQ112">
        <v>5.9243988990783691</v>
      </c>
      <c r="CR112">
        <v>1.2255829572677612</v>
      </c>
      <c r="CS112">
        <v>0.27167096734046936</v>
      </c>
      <c r="CT112">
        <v>2.6186082363128662</v>
      </c>
      <c r="CU112">
        <v>2.6186082363128662</v>
      </c>
      <c r="CV112">
        <v>0.60058766113444662</v>
      </c>
      <c r="CW112">
        <v>1.9649261236190796</v>
      </c>
      <c r="CX112">
        <v>1.1338920593261719</v>
      </c>
      <c r="CY112">
        <v>0.20475538074970245</v>
      </c>
      <c r="CZ112">
        <v>1.7327820062637329</v>
      </c>
      <c r="DA112">
        <v>1.7327820062637329</v>
      </c>
      <c r="DB112">
        <v>0.61652489908626518</v>
      </c>
      <c r="DC112">
        <v>0.58851718902587891</v>
      </c>
      <c r="DD112">
        <v>0.39849928021430969</v>
      </c>
      <c r="DE112">
        <v>0.48689485633915119</v>
      </c>
      <c r="DF112">
        <v>1.0212266445159912</v>
      </c>
      <c r="DG112">
        <v>0.51391392946243286</v>
      </c>
      <c r="DH112">
        <v>0.68809330887782905</v>
      </c>
      <c r="DI112">
        <v>46.210166624686913</v>
      </c>
      <c r="DJ112">
        <v>17.955985061940464</v>
      </c>
      <c r="DK112">
        <v>2.4778283988093338E-2</v>
      </c>
      <c r="DL112">
        <v>64.190929970615471</v>
      </c>
      <c r="DM112">
        <v>0.37965899094240457</v>
      </c>
      <c r="DN112">
        <v>33.177887096335937</v>
      </c>
      <c r="DO112">
        <v>15.299038139135156</v>
      </c>
      <c r="DP112">
        <v>1.9669405007530338</v>
      </c>
      <c r="DQ112">
        <v>0.11377186433721663</v>
      </c>
      <c r="DR112">
        <v>50.557637600561343</v>
      </c>
      <c r="DS112">
        <v>9.9365010790241204</v>
      </c>
      <c r="DT112">
        <v>41.210333101632685</v>
      </c>
      <c r="DU112">
        <v>16.146041789099115</v>
      </c>
      <c r="DV112">
        <v>21.215377743297697</v>
      </c>
      <c r="DX112">
        <v>78.571752634029494</v>
      </c>
      <c r="DY112">
        <v>-0.9738065978610092</v>
      </c>
      <c r="DZ112">
        <v>2.5467377303152863</v>
      </c>
      <c r="EA112">
        <f>(DX112-DL112)/25</f>
        <v>0.5752329065365609</v>
      </c>
      <c r="EB112">
        <v>-0.93087710916792687</v>
      </c>
      <c r="EC112">
        <v>0.73022236411788621</v>
      </c>
      <c r="ED112">
        <v>-0.18978192305752195</v>
      </c>
      <c r="EE112">
        <v>7.7000331814905371E-2</v>
      </c>
      <c r="EF112">
        <v>0.3885721773690341</v>
      </c>
      <c r="EG112">
        <v>0.46112153238428299</v>
      </c>
      <c r="EH112">
        <v>0.39179595440977971</v>
      </c>
      <c r="EI112">
        <v>71.988623074693621</v>
      </c>
      <c r="EJ112">
        <v>65.623887252136086</v>
      </c>
      <c r="EK112">
        <v>52.449298533000331</v>
      </c>
      <c r="EL112">
        <v>27.972776013932393</v>
      </c>
      <c r="EM112">
        <v>30.260587450718408</v>
      </c>
      <c r="EN112">
        <v>20.549422976860328</v>
      </c>
      <c r="EO112">
        <v>20.006962562071752</v>
      </c>
      <c r="EP112">
        <v>17.06302120297039</v>
      </c>
      <c r="EQ112">
        <v>43.35114661898654</v>
      </c>
      <c r="ER112">
        <v>62.748767373277403</v>
      </c>
      <c r="ES112">
        <v>6.2811628539444033</v>
      </c>
      <c r="ET112">
        <v>106.09991399226395</v>
      </c>
      <c r="EU112">
        <v>0.85285415764798067</v>
      </c>
      <c r="EV112">
        <v>18.856718925832983</v>
      </c>
      <c r="EW112">
        <v>16.082031135496024</v>
      </c>
      <c r="EX112">
        <f>ES112/ET112*100</f>
        <v>5.9200451891057906</v>
      </c>
      <c r="EY112">
        <v>13.170924534264184</v>
      </c>
      <c r="EZ112">
        <v>-1.7639830638352336</v>
      </c>
      <c r="FA112">
        <f>EY112/EZ112</f>
        <v>-7.4665821936113703</v>
      </c>
      <c r="FB112">
        <v>11.406941470428954</v>
      </c>
      <c r="FC112">
        <v>115.46411953114806</v>
      </c>
      <c r="FD112">
        <v>-15.464119531148077</v>
      </c>
      <c r="FE112">
        <f>(DT112+DU112)-EQ112</f>
        <v>14.00522827174526</v>
      </c>
      <c r="FF112">
        <f>DT112-EO112</f>
        <v>21.203370539560932</v>
      </c>
      <c r="FG112">
        <f>DU112-EP112</f>
        <v>-0.91697941387127457</v>
      </c>
      <c r="FH112">
        <f>FF112-EY112</f>
        <v>8.0324460052967481</v>
      </c>
      <c r="FI112">
        <f>EZ112-FG112</f>
        <v>-0.84700364996395905</v>
      </c>
      <c r="FJ112">
        <f>DO112-DU112</f>
        <v>-0.84700364996395905</v>
      </c>
      <c r="FK112">
        <f>DN112-DT112</f>
        <v>-8.0324460052967481</v>
      </c>
      <c r="FL112">
        <f>(DN112-DT112)/DN112*100</f>
        <v>-24.210239735802304</v>
      </c>
      <c r="FM112">
        <f>(DO112-DU112)/DO112*100</f>
        <v>-5.5363196186648604</v>
      </c>
      <c r="FN112">
        <f>(EZ112-FG112)/EZ112*100</f>
        <v>48.016540936760045</v>
      </c>
      <c r="FO112">
        <v>55.542276391702607</v>
      </c>
      <c r="FP112">
        <v>52.349030552232442</v>
      </c>
      <c r="FQ112">
        <v>0.61619243705610993</v>
      </c>
      <c r="FR112">
        <v>0.38853068544311137</v>
      </c>
      <c r="FS112">
        <v>0.46498458666110598</v>
      </c>
      <c r="FT112">
        <v>1.7615170393872548</v>
      </c>
      <c r="FU112">
        <v>1.5457920921985571</v>
      </c>
      <c r="FV112">
        <v>1.3259039477272094</v>
      </c>
      <c r="FW112">
        <v>39.848810727452843</v>
      </c>
      <c r="FX112">
        <v>59.141204749565205</v>
      </c>
      <c r="FZ112">
        <v>57.911928823199759</v>
      </c>
      <c r="GB112">
        <f>S112/(AP112/10)*10000</f>
        <v>212.32584576802506</v>
      </c>
      <c r="GC112">
        <f>U112/(AU112/10)*10000</f>
        <v>132.17043654320989</v>
      </c>
      <c r="GD112">
        <f>V112/(BA112/10)*10000</f>
        <v>86.726495565610861</v>
      </c>
      <c r="GE112">
        <f>(DI112/10)/S112</f>
        <v>0.85606088597048757</v>
      </c>
      <c r="GF112">
        <f>(DN112/10)/U112</f>
        <v>0.92727465333526926</v>
      </c>
      <c r="GG112">
        <f>(DT112/10)/V112</f>
        <v>1.3074344258132196</v>
      </c>
      <c r="GI112">
        <f>AM112/AA112*100</f>
        <v>63.759806879903444</v>
      </c>
      <c r="GJ112">
        <f>AL112/AA112*100</f>
        <v>63.759806879903444</v>
      </c>
      <c r="GK112">
        <f>EY112/DN112*100</f>
        <v>39.697900279245751</v>
      </c>
      <c r="GL112">
        <f>EZ112/DO112*100</f>
        <v>-11.530025925766797</v>
      </c>
      <c r="GM112">
        <f t="shared" si="133"/>
        <v>111.53002592576679</v>
      </c>
      <c r="GN112">
        <f>(DT112-EO112)/DT112*100</f>
        <v>51.451587365890262</v>
      </c>
      <c r="GO112">
        <f>(L112-N112)/L112*100</f>
        <v>43.442622950819668</v>
      </c>
      <c r="GP112">
        <f>FO112/ER112*100</f>
        <v>88.515326621947636</v>
      </c>
      <c r="GQ112">
        <f>AN112/CK112</f>
        <v>1.0136345474656925</v>
      </c>
      <c r="GS112">
        <f>DR112/CV112</f>
        <v>84.180280202665685</v>
      </c>
      <c r="GT112" s="23">
        <f>ET112/DH112</f>
        <v>154.19407894736844</v>
      </c>
      <c r="GU112">
        <v>31.9</v>
      </c>
      <c r="GV112">
        <v>42.3</v>
      </c>
      <c r="GW112">
        <v>4.6499999999999996E-3</v>
      </c>
      <c r="GX112">
        <v>74.204650000000001</v>
      </c>
      <c r="GY112">
        <v>8.0410000000000009E-2</v>
      </c>
      <c r="GZ112">
        <v>32.4</v>
      </c>
      <c r="HA112">
        <v>67.400000000000006</v>
      </c>
      <c r="HB112">
        <v>0.89900000000000002</v>
      </c>
      <c r="HC112">
        <v>5.2000000000000005E-2</v>
      </c>
      <c r="HD112">
        <v>100.751</v>
      </c>
      <c r="HE112">
        <v>6.15</v>
      </c>
      <c r="HF112">
        <v>44.2</v>
      </c>
      <c r="HG112">
        <v>95.9</v>
      </c>
      <c r="HH112">
        <v>14.89</v>
      </c>
      <c r="HI112">
        <v>0</v>
      </c>
      <c r="HJ112">
        <v>154.99</v>
      </c>
      <c r="HK112">
        <v>42</v>
      </c>
      <c r="HL112">
        <v>52.9</v>
      </c>
      <c r="HM112">
        <v>110</v>
      </c>
      <c r="HN112">
        <v>75.911984435797677</v>
      </c>
      <c r="HO112">
        <v>15.1</v>
      </c>
      <c r="HP112">
        <v>190.5</v>
      </c>
      <c r="HQ112">
        <v>-9.6000000000000014</v>
      </c>
      <c r="HR112">
        <v>14.500000000000007</v>
      </c>
      <c r="HS112">
        <v>4.9000000000000057</v>
      </c>
      <c r="HT112">
        <v>89.748999999999995</v>
      </c>
      <c r="HU112">
        <v>47.112335958005247</v>
      </c>
      <c r="HV112">
        <v>0.57982668673992155</v>
      </c>
      <c r="HW112">
        <v>0.22530451816320415</v>
      </c>
      <c r="HX112">
        <v>3.1090799616899996E-4</v>
      </c>
      <c r="HY112">
        <v>0.80544211289929468</v>
      </c>
      <c r="HZ112">
        <v>4.7638091547489167E-3</v>
      </c>
      <c r="IA112">
        <v>0.39708887815475463</v>
      </c>
      <c r="IB112">
        <v>0.18310623198747636</v>
      </c>
      <c r="IC112">
        <v>2.3541288044452668E-2</v>
      </c>
      <c r="ID112">
        <v>1.3616762828826906E-3</v>
      </c>
      <c r="IE112">
        <v>0.60509807446956632</v>
      </c>
      <c r="IF112">
        <v>0.12084295660257341</v>
      </c>
      <c r="IG112">
        <v>0.50118029022216792</v>
      </c>
      <c r="IH112">
        <v>0.19636041013896469</v>
      </c>
      <c r="II112">
        <v>0.25801124073266984</v>
      </c>
      <c r="IJ112">
        <v>0</v>
      </c>
      <c r="IK112">
        <v>0.95555194109380237</v>
      </c>
      <c r="IL112">
        <v>0.24717721939086915</v>
      </c>
      <c r="IM112">
        <v>0.21080611923336984</v>
      </c>
      <c r="IN112">
        <v>0.53558434197306637</v>
      </c>
      <c r="IO112">
        <v>0.77523341143919811</v>
      </c>
      <c r="IP112">
        <v>7.7601003348827358E-2</v>
      </c>
      <c r="IQ112">
        <v>1.3108177534122645</v>
      </c>
      <c r="IR112">
        <v>0.14991165876388549</v>
      </c>
      <c r="IS112">
        <v>-2.7699887245893479E-2</v>
      </c>
      <c r="IT112">
        <v>0.12221177151799201</v>
      </c>
      <c r="IU112">
        <v>122.6654821395953</v>
      </c>
      <c r="IV112">
        <v>-2.2581647879042745E-2</v>
      </c>
      <c r="IW112">
        <v>0.70571967894269816</v>
      </c>
      <c r="IX112">
        <v>53.838123347475197</v>
      </c>
      <c r="IY112">
        <f>IQ112-HY112</f>
        <v>0.50537564051296979</v>
      </c>
      <c r="IZ112">
        <f>IY112/IQ112*100</f>
        <v>38.554226107893157</v>
      </c>
      <c r="JA112">
        <f>IQ112-IK112</f>
        <v>0.3552658123184621</v>
      </c>
      <c r="JB112">
        <f>JA112/IQ112*100</f>
        <v>27.102609145600098</v>
      </c>
      <c r="JC112">
        <f>IK112-HY112</f>
        <v>0.15010982819450769</v>
      </c>
      <c r="JD112">
        <f>IY112/IO112*100</f>
        <v>65.190126361395428</v>
      </c>
      <c r="JE112">
        <f t="shared" ref="JE112" si="181">CA112/ET112</f>
        <v>145.32912718346893</v>
      </c>
    </row>
    <row r="113" spans="1:265" x14ac:dyDescent="0.2">
      <c r="A113" s="6">
        <v>2016</v>
      </c>
      <c r="B113">
        <v>407</v>
      </c>
      <c r="C113">
        <v>4</v>
      </c>
      <c r="D113" t="s">
        <v>113</v>
      </c>
      <c r="E113">
        <v>1946</v>
      </c>
      <c r="F113" t="s">
        <v>114</v>
      </c>
      <c r="G113">
        <v>0</v>
      </c>
      <c r="H113">
        <v>32</v>
      </c>
      <c r="AH113">
        <v>58.809778220441764</v>
      </c>
      <c r="AI113">
        <v>3694.5478873645925</v>
      </c>
    </row>
    <row r="114" spans="1:265" x14ac:dyDescent="0.2">
      <c r="A114" s="6">
        <v>2016</v>
      </c>
      <c r="B114">
        <v>408</v>
      </c>
      <c r="C114">
        <v>4</v>
      </c>
      <c r="D114">
        <v>1311</v>
      </c>
      <c r="E114">
        <v>2015</v>
      </c>
      <c r="F114" t="s">
        <v>122</v>
      </c>
      <c r="G114">
        <v>3</v>
      </c>
      <c r="H114">
        <v>30.5</v>
      </c>
      <c r="AH114">
        <v>218.15787432099671</v>
      </c>
      <c r="AI114">
        <v>13705.113980593656</v>
      </c>
    </row>
    <row r="115" spans="1:265" x14ac:dyDescent="0.2">
      <c r="A115" s="6">
        <v>2016</v>
      </c>
      <c r="B115">
        <v>409</v>
      </c>
      <c r="C115">
        <v>4</v>
      </c>
      <c r="D115">
        <v>3382</v>
      </c>
      <c r="E115">
        <v>1976</v>
      </c>
      <c r="F115" t="s">
        <v>122</v>
      </c>
      <c r="G115">
        <v>3</v>
      </c>
      <c r="H115">
        <v>34</v>
      </c>
      <c r="AH115">
        <v>161.5572504097909</v>
      </c>
      <c r="AI115">
        <v>10149.349585243885</v>
      </c>
    </row>
    <row r="116" spans="1:265" x14ac:dyDescent="0.2">
      <c r="A116" s="6">
        <v>2016</v>
      </c>
      <c r="B116">
        <v>410</v>
      </c>
      <c r="C116">
        <v>4</v>
      </c>
      <c r="D116">
        <v>3390</v>
      </c>
      <c r="E116">
        <v>1967</v>
      </c>
      <c r="F116" t="s">
        <v>122</v>
      </c>
      <c r="G116">
        <v>3</v>
      </c>
      <c r="H116">
        <v>29</v>
      </c>
      <c r="AH116">
        <v>134.09788067183649</v>
      </c>
      <c r="AI116">
        <v>8424.2970595661118</v>
      </c>
    </row>
    <row r="117" spans="1:265" x14ac:dyDescent="0.2">
      <c r="A117" s="6">
        <v>2016</v>
      </c>
      <c r="B117">
        <v>411</v>
      </c>
      <c r="C117">
        <v>4</v>
      </c>
      <c r="D117" t="s">
        <v>115</v>
      </c>
      <c r="E117">
        <v>1958</v>
      </c>
      <c r="F117" t="s">
        <v>122</v>
      </c>
      <c r="G117">
        <v>3</v>
      </c>
      <c r="H117">
        <v>30.5</v>
      </c>
      <c r="AH117">
        <v>105.63234841706787</v>
      </c>
      <c r="AI117">
        <v>6636.0353922570384</v>
      </c>
    </row>
    <row r="118" spans="1:265" x14ac:dyDescent="0.2">
      <c r="A118" s="6">
        <v>2016</v>
      </c>
      <c r="B118">
        <v>412</v>
      </c>
      <c r="C118">
        <v>4</v>
      </c>
      <c r="D118">
        <v>3335</v>
      </c>
      <c r="E118">
        <v>1995</v>
      </c>
      <c r="F118" t="s">
        <v>122</v>
      </c>
      <c r="G118">
        <v>3</v>
      </c>
      <c r="H118">
        <v>30.5</v>
      </c>
      <c r="AH118">
        <v>211.63649293689585</v>
      </c>
      <c r="AI118">
        <v>13295.427759281672</v>
      </c>
    </row>
    <row r="119" spans="1:265" x14ac:dyDescent="0.2">
      <c r="A119" s="6">
        <v>2016</v>
      </c>
      <c r="B119">
        <v>413</v>
      </c>
      <c r="C119">
        <v>4</v>
      </c>
      <c r="D119" t="s">
        <v>116</v>
      </c>
      <c r="E119">
        <v>2003</v>
      </c>
      <c r="F119" t="s">
        <v>122</v>
      </c>
      <c r="G119">
        <v>3</v>
      </c>
      <c r="H119">
        <v>32.5</v>
      </c>
      <c r="AH119">
        <v>203.7638598287331</v>
      </c>
      <c r="AI119">
        <v>12800.853202160672</v>
      </c>
    </row>
    <row r="120" spans="1:265" x14ac:dyDescent="0.2">
      <c r="A120" s="6">
        <v>2016</v>
      </c>
      <c r="B120">
        <v>414</v>
      </c>
      <c r="C120">
        <v>4</v>
      </c>
      <c r="D120" t="s">
        <v>113</v>
      </c>
      <c r="E120">
        <v>1946</v>
      </c>
      <c r="F120" t="s">
        <v>122</v>
      </c>
      <c r="G120">
        <v>3</v>
      </c>
      <c r="H120">
        <v>33</v>
      </c>
      <c r="AH120">
        <v>117.01157993605055</v>
      </c>
      <c r="AI120">
        <v>7350.9014747425681</v>
      </c>
    </row>
    <row r="121" spans="1:265" x14ac:dyDescent="0.2">
      <c r="A121" s="6">
        <v>2016</v>
      </c>
      <c r="B121">
        <v>415</v>
      </c>
      <c r="C121">
        <v>4</v>
      </c>
      <c r="D121" t="s">
        <v>115</v>
      </c>
      <c r="E121">
        <v>1958</v>
      </c>
      <c r="F121" t="s">
        <v>121</v>
      </c>
      <c r="G121">
        <v>1</v>
      </c>
      <c r="H121">
        <v>29</v>
      </c>
      <c r="AH121">
        <v>93.367024946157514</v>
      </c>
      <c r="AI121">
        <v>5865.5032411675074</v>
      </c>
    </row>
    <row r="122" spans="1:265" x14ac:dyDescent="0.2">
      <c r="A122" s="6">
        <v>2016</v>
      </c>
      <c r="B122">
        <v>416</v>
      </c>
      <c r="C122">
        <v>4</v>
      </c>
      <c r="D122">
        <v>3382</v>
      </c>
      <c r="E122">
        <v>1976</v>
      </c>
      <c r="F122" t="s">
        <v>121</v>
      </c>
      <c r="G122">
        <v>1</v>
      </c>
      <c r="H122">
        <v>32.5</v>
      </c>
      <c r="AH122">
        <v>136.66450906685284</v>
      </c>
      <c r="AI122">
        <v>8585.5377885978305</v>
      </c>
    </row>
    <row r="123" spans="1:265" x14ac:dyDescent="0.2">
      <c r="A123" s="6">
        <v>2016</v>
      </c>
      <c r="B123">
        <v>417</v>
      </c>
      <c r="C123">
        <v>4</v>
      </c>
      <c r="D123">
        <v>3335</v>
      </c>
      <c r="E123">
        <v>1995</v>
      </c>
      <c r="F123" t="s">
        <v>121</v>
      </c>
      <c r="G123">
        <v>1</v>
      </c>
      <c r="H123">
        <v>28</v>
      </c>
      <c r="AH123">
        <v>169.63524580837225</v>
      </c>
      <c r="AI123">
        <v>10656.825412173563</v>
      </c>
    </row>
    <row r="124" spans="1:265" x14ac:dyDescent="0.2">
      <c r="A124" s="6">
        <v>2016</v>
      </c>
      <c r="B124">
        <v>418</v>
      </c>
      <c r="C124">
        <v>4</v>
      </c>
      <c r="D124" t="s">
        <v>113</v>
      </c>
      <c r="E124">
        <v>1946</v>
      </c>
      <c r="F124" t="s">
        <v>121</v>
      </c>
      <c r="G124">
        <v>1</v>
      </c>
      <c r="H124">
        <v>32</v>
      </c>
      <c r="AH124">
        <v>95.192552199639834</v>
      </c>
      <c r="AI124">
        <v>5980.1865142857741</v>
      </c>
    </row>
    <row r="125" spans="1:265" x14ac:dyDescent="0.2">
      <c r="A125" s="6">
        <v>2016</v>
      </c>
      <c r="B125">
        <v>419</v>
      </c>
      <c r="C125">
        <v>4</v>
      </c>
      <c r="D125" t="s">
        <v>116</v>
      </c>
      <c r="E125">
        <v>2003</v>
      </c>
      <c r="F125" t="s">
        <v>121</v>
      </c>
      <c r="G125">
        <v>1</v>
      </c>
      <c r="H125">
        <v>33.5</v>
      </c>
      <c r="AH125">
        <v>171.2515172832519</v>
      </c>
      <c r="AI125">
        <v>10758.362818768452</v>
      </c>
    </row>
    <row r="126" spans="1:265" x14ac:dyDescent="0.2">
      <c r="A126" s="6">
        <v>2016</v>
      </c>
      <c r="B126" s="4">
        <v>420</v>
      </c>
      <c r="C126">
        <v>1</v>
      </c>
      <c r="D126">
        <v>1311</v>
      </c>
      <c r="E126">
        <v>2015</v>
      </c>
      <c r="F126" t="s">
        <v>121</v>
      </c>
      <c r="G126">
        <v>1</v>
      </c>
      <c r="H126">
        <v>33</v>
      </c>
      <c r="J126">
        <v>0</v>
      </c>
      <c r="K126">
        <v>0</v>
      </c>
      <c r="L126">
        <v>11.6</v>
      </c>
      <c r="M126">
        <v>11.9</v>
      </c>
      <c r="N126" s="2">
        <v>10.3</v>
      </c>
      <c r="O126">
        <f>L126-M126</f>
        <v>-0.30000000000000071</v>
      </c>
      <c r="P126" s="2">
        <f>M126-N126</f>
        <v>1.5999999999999996</v>
      </c>
      <c r="Q126" s="2">
        <f>L126-N126</f>
        <v>1.2999999999999989</v>
      </c>
      <c r="R126" s="2"/>
      <c r="S126">
        <v>5.01</v>
      </c>
      <c r="T126">
        <v>3.8159999999999998</v>
      </c>
      <c r="U126">
        <v>3.5060000000000002</v>
      </c>
      <c r="V126">
        <v>3.1079999999999997</v>
      </c>
      <c r="W126">
        <v>3.6979999999999995</v>
      </c>
      <c r="X126">
        <v>5.1579999999999995</v>
      </c>
      <c r="AB126">
        <v>0</v>
      </c>
      <c r="AC126">
        <v>63</v>
      </c>
      <c r="AD126">
        <v>43.4</v>
      </c>
      <c r="AE126">
        <v>43.3</v>
      </c>
      <c r="AF126">
        <v>44.8</v>
      </c>
      <c r="AG126">
        <v>40.9</v>
      </c>
      <c r="AH126">
        <v>222.42910816513947</v>
      </c>
      <c r="AI126">
        <v>13973.441433150392</v>
      </c>
      <c r="AJ126">
        <v>257.12482239725284</v>
      </c>
      <c r="AK126">
        <v>0</v>
      </c>
      <c r="AL126">
        <v>578</v>
      </c>
      <c r="AM126">
        <v>578</v>
      </c>
      <c r="AN126">
        <v>13893.976004340264</v>
      </c>
      <c r="AO126">
        <f>AN126/$AN$15</f>
        <v>0.92781409941262549</v>
      </c>
      <c r="AP126">
        <v>2883.2840203420101</v>
      </c>
      <c r="AQ126">
        <v>3365.1699290342681</v>
      </c>
      <c r="AR126">
        <v>0.31563527019342896</v>
      </c>
      <c r="AS126">
        <v>6248.7695846464721</v>
      </c>
      <c r="AT126">
        <v>11.11087727932035</v>
      </c>
      <c r="AU126">
        <v>3422.120081879717</v>
      </c>
      <c r="AV126">
        <v>6090.745833804267</v>
      </c>
      <c r="AW126">
        <v>148.81513016614551</v>
      </c>
      <c r="AX126">
        <v>9.7326350952542402</v>
      </c>
      <c r="AY126">
        <v>9671.4136809453848</v>
      </c>
      <c r="AZ126">
        <v>504.88337426007143</v>
      </c>
      <c r="BA126">
        <v>3889.1899646147467</v>
      </c>
      <c r="BB126">
        <v>5985.2083266919562</v>
      </c>
      <c r="BC126">
        <v>2072.1094073767094</v>
      </c>
      <c r="BD126">
        <v>3.0284675953967288</v>
      </c>
      <c r="BE126">
        <v>11949.536166278811</v>
      </c>
      <c r="BF126">
        <v>244.4745783070652</v>
      </c>
      <c r="BG126">
        <v>207.10204412122056</v>
      </c>
      <c r="BH126">
        <f>(BE126-AS126)/25</f>
        <v>228.03066326529355</v>
      </c>
      <c r="BI126">
        <v>38.488290109836207</v>
      </c>
      <c r="BJ126">
        <v>42.460898430457249</v>
      </c>
      <c r="BK126">
        <v>194.68399319785706</v>
      </c>
      <c r="BL126">
        <v>-9.5943188283918897</v>
      </c>
      <c r="BM126">
        <v>1.1671309192200556</v>
      </c>
      <c r="BN126">
        <v>1.7798165137614679</v>
      </c>
      <c r="BO126">
        <v>1.5389344262295082</v>
      </c>
      <c r="BP126">
        <v>46.141628064289293</v>
      </c>
      <c r="BQ126">
        <v>35.383866255478004</v>
      </c>
      <c r="BR126">
        <v>32.546786004882009</v>
      </c>
      <c r="BS126">
        <v>53.853320776983878</v>
      </c>
      <c r="BT126">
        <v>62.976789482226906</v>
      </c>
      <c r="BU126">
        <v>50.087369446037691</v>
      </c>
      <c r="BV126">
        <v>3739.5099461251557</v>
      </c>
      <c r="BW126">
        <v>4281.819830087029</v>
      </c>
      <c r="BX126">
        <v>9122.1378988810611</v>
      </c>
      <c r="BY126">
        <v>12029.416453974252</v>
      </c>
      <c r="BZ126">
        <v>1100.8081226688771</v>
      </c>
      <c r="CA126">
        <v>21894.749792789062</v>
      </c>
      <c r="CB126">
        <v>1.1450216450216451</v>
      </c>
      <c r="CC126">
        <v>17.079482439926061</v>
      </c>
      <c r="CD126">
        <v>19.556377079482441</v>
      </c>
      <c r="CE126">
        <v>-317.38986424543873</v>
      </c>
      <c r="CF126">
        <v>1808.926003717238</v>
      </c>
      <c r="CG126">
        <v>390.72801680292287</v>
      </c>
      <c r="CH126">
        <f>BA126-BV126</f>
        <v>149.68001848959102</v>
      </c>
      <c r="CI126">
        <f>BB126-BW126</f>
        <v>1703.3884966049272</v>
      </c>
      <c r="CJ126">
        <f>CI126+CH126</f>
        <v>1853.0685150945183</v>
      </c>
      <c r="CK126">
        <v>12223.336111843677</v>
      </c>
      <c r="CL126">
        <v>55.827704027334349</v>
      </c>
      <c r="CM126">
        <v>2.2001242637634277</v>
      </c>
      <c r="CN126">
        <v>0.56657397747039795</v>
      </c>
      <c r="CO126">
        <v>6.3677420619999996</v>
      </c>
      <c r="CP126">
        <v>1.3206137010228194</v>
      </c>
      <c r="CQ126">
        <v>5.3859043121337891</v>
      </c>
      <c r="CR126">
        <v>1.5172171592712402</v>
      </c>
      <c r="CS126">
        <v>0.32604247331619263</v>
      </c>
      <c r="CT126">
        <v>3.3136155605316162</v>
      </c>
      <c r="CU126">
        <v>3.3136155605316162</v>
      </c>
      <c r="CV126">
        <v>0.79650273905077451</v>
      </c>
      <c r="CW126">
        <v>2.2602787017822266</v>
      </c>
      <c r="CX126">
        <v>2.1604170799255371</v>
      </c>
      <c r="CY126">
        <v>0.36583599448204041</v>
      </c>
      <c r="CZ126">
        <v>1.3303210735321045</v>
      </c>
      <c r="DA126">
        <v>1.3303210735321045</v>
      </c>
      <c r="DB126">
        <v>1.1174054395723323</v>
      </c>
      <c r="DC126">
        <v>0.91836893558502197</v>
      </c>
      <c r="DD126">
        <v>0.41364076733589172</v>
      </c>
      <c r="DE126">
        <v>0.63841430637935892</v>
      </c>
      <c r="DF126">
        <v>0.90052700042724609</v>
      </c>
      <c r="DG126">
        <v>0.5616949200630188</v>
      </c>
      <c r="DH126">
        <v>0.76075396217061841</v>
      </c>
      <c r="DI126">
        <v>63.435831324758205</v>
      </c>
      <c r="DJ126">
        <v>19.066177115567221</v>
      </c>
      <c r="DK126">
        <v>2.0098839862614324E-2</v>
      </c>
      <c r="DL126">
        <v>82.522107280188038</v>
      </c>
      <c r="DM126">
        <v>0.59842121850280816</v>
      </c>
      <c r="DN126">
        <v>51.92099309314608</v>
      </c>
      <c r="DO126">
        <v>19.858418359938391</v>
      </c>
      <c r="DP126">
        <v>4.9311613096107765</v>
      </c>
      <c r="DQ126">
        <v>0.32250211096610554</v>
      </c>
      <c r="DR126">
        <v>77.033074873661334</v>
      </c>
      <c r="DS126">
        <v>11.411771377239843</v>
      </c>
      <c r="DT126">
        <v>84.022724266286943</v>
      </c>
      <c r="DU126">
        <v>21.896046403775408</v>
      </c>
      <c r="DV126">
        <v>27.565708112973567</v>
      </c>
      <c r="DW126">
        <v>4.0288342626653671E-2</v>
      </c>
      <c r="DX126">
        <v>133.52476712566258</v>
      </c>
      <c r="DY126">
        <v>-0.392073743323336</v>
      </c>
      <c r="DZ126">
        <v>5.1356083865455675</v>
      </c>
      <c r="EA126">
        <f>(DX126-DL126)/25</f>
        <v>2.0401063938189816</v>
      </c>
      <c r="EB126">
        <v>-0.82248844511515173</v>
      </c>
      <c r="EC126">
        <v>2.9183391975582604</v>
      </c>
      <c r="ED126">
        <v>5.6588660312226376E-2</v>
      </c>
      <c r="EE126">
        <v>0.1852389130760925</v>
      </c>
      <c r="EF126">
        <v>0.30055848118326672</v>
      </c>
      <c r="EG126">
        <v>0.38247377750098999</v>
      </c>
      <c r="EH126">
        <v>0.26059672064883188</v>
      </c>
      <c r="EI126">
        <v>76.871317778366915</v>
      </c>
      <c r="EJ126">
        <v>67.400909516203896</v>
      </c>
      <c r="EK126">
        <v>62.926695979339655</v>
      </c>
      <c r="EL126">
        <v>23.104326518022209</v>
      </c>
      <c r="EM126">
        <v>25.779080469664926</v>
      </c>
      <c r="EN126">
        <v>16.398490613481947</v>
      </c>
      <c r="EO126">
        <v>34.342497688325622</v>
      </c>
      <c r="EP126">
        <v>17.711352401112361</v>
      </c>
      <c r="EQ126">
        <v>58.237033394110156</v>
      </c>
      <c r="ER126">
        <v>108.32814316187591</v>
      </c>
      <c r="ES126">
        <v>6.1831833046721671</v>
      </c>
      <c r="ET126">
        <v>166.56517655598606</v>
      </c>
      <c r="EU126">
        <v>0.51572697367125842</v>
      </c>
      <c r="EV126">
        <v>20.618053784358935</v>
      </c>
      <c r="EW126">
        <v>10.63328648119867</v>
      </c>
      <c r="EX126">
        <f>ES126/ET126*100</f>
        <v>3.7121704743571473</v>
      </c>
      <c r="EY126">
        <v>17.578495404820458</v>
      </c>
      <c r="EZ126">
        <v>2.1470659588260297</v>
      </c>
      <c r="FA126">
        <f>EY126/EZ126</f>
        <v>8.1872172266342513</v>
      </c>
      <c r="FB126">
        <v>19.725561363646477</v>
      </c>
      <c r="FC126">
        <v>89.115311248971665</v>
      </c>
      <c r="FD126">
        <v>10.884688751028387</v>
      </c>
      <c r="FE126">
        <f>(DT126+DU126)-EQ126</f>
        <v>47.681737275952187</v>
      </c>
      <c r="FF126">
        <f>DT126-EO126</f>
        <v>49.680226577961321</v>
      </c>
      <c r="FG126">
        <f>DU126-EP126</f>
        <v>4.184694002663047</v>
      </c>
      <c r="FH126">
        <f>FF126-EY126</f>
        <v>32.101731173140863</v>
      </c>
      <c r="FI126">
        <f>EZ126-FG126</f>
        <v>-2.0376280438370173</v>
      </c>
      <c r="FJ126">
        <f>DO126-DU126</f>
        <v>-2.0376280438370173</v>
      </c>
      <c r="FK126">
        <f>DN126-DT126</f>
        <v>-32.101731173140863</v>
      </c>
      <c r="FL126">
        <f>(DN126-DT126)/DN126*100</f>
        <v>-61.828037679384273</v>
      </c>
      <c r="FM126">
        <f>(DO126-DU126)/DO126*100</f>
        <v>-10.260777101703376</v>
      </c>
      <c r="FN126">
        <f>(EZ126-FG126)/EZ126*100</f>
        <v>-94.90290856975578</v>
      </c>
      <c r="FO126">
        <v>89.532101682324722</v>
      </c>
      <c r="FP126">
        <v>53.751992783576284</v>
      </c>
      <c r="FQ126">
        <v>0.76513990140382082</v>
      </c>
      <c r="FR126">
        <v>0.54242493020319449</v>
      </c>
      <c r="FS126">
        <v>0.82290888587312028</v>
      </c>
      <c r="FT126">
        <v>1.7259767770571854</v>
      </c>
      <c r="FU126">
        <v>1.4684110089711429</v>
      </c>
      <c r="FV126">
        <v>1.3578726135479096</v>
      </c>
      <c r="FW126">
        <v>54.942013806141269</v>
      </c>
      <c r="FX126">
        <v>65.036489260085247</v>
      </c>
      <c r="FY126">
        <v>16.432887167015274</v>
      </c>
      <c r="FZ126">
        <v>72.220476708893059</v>
      </c>
      <c r="GA126">
        <v>21.289225647507479</v>
      </c>
      <c r="GB126">
        <f>S126/(AP126/10)*10000</f>
        <v>173.76019721448469</v>
      </c>
      <c r="GC126">
        <f>U126/(AU126/10)*10000</f>
        <v>102.45110972477065</v>
      </c>
      <c r="GD126">
        <f>V126/(BA126/10)*10000</f>
        <v>79.913813114754106</v>
      </c>
      <c r="GE126">
        <f>(DI126/10)/S126</f>
        <v>1.2661842579792058</v>
      </c>
      <c r="GF126">
        <f>(DN126/10)/U126</f>
        <v>1.4809182285552218</v>
      </c>
      <c r="GG126">
        <f>(DT126/10)/V126</f>
        <v>2.7034338567016398</v>
      </c>
      <c r="GH126">
        <f>AN126/220</f>
        <v>63.154436383364839</v>
      </c>
      <c r="GK126">
        <f>EY126/DN126*100</f>
        <v>33.856238792052181</v>
      </c>
      <c r="GL126">
        <f>EZ126/DO126*100</f>
        <v>10.811867893555098</v>
      </c>
      <c r="GM126">
        <f t="shared" si="133"/>
        <v>89.188132106444911</v>
      </c>
      <c r="GN126">
        <f>(DT126-EO126)/DT126*100</f>
        <v>59.127131394256502</v>
      </c>
      <c r="GO126">
        <f>(L126-N126)/L126*100</f>
        <v>11.206896551724128</v>
      </c>
      <c r="GP126">
        <f>FO126/ER126*100</f>
        <v>82.648976590077737</v>
      </c>
      <c r="GQ126">
        <f>AN126/CK126</f>
        <v>1.136676262291261</v>
      </c>
      <c r="GR126">
        <v>77.188750023602751</v>
      </c>
      <c r="GS126">
        <f>DR126/CV126</f>
        <v>96.714136809453862</v>
      </c>
      <c r="GT126" s="23">
        <f>ET126/DH126</f>
        <v>218.94749792789062</v>
      </c>
      <c r="GU126">
        <v>35.9</v>
      </c>
      <c r="GV126">
        <v>41.9</v>
      </c>
      <c r="GW126">
        <v>3.9300000000000003E-3</v>
      </c>
      <c r="GX126">
        <v>77.803930000000008</v>
      </c>
      <c r="GY126">
        <v>0.13727</v>
      </c>
      <c r="GZ126">
        <v>43.6</v>
      </c>
      <c r="HA126">
        <v>77.599999999999994</v>
      </c>
      <c r="HB126">
        <v>1.8960000000000001</v>
      </c>
      <c r="HC126">
        <v>0.124</v>
      </c>
      <c r="HD126">
        <v>123.22</v>
      </c>
      <c r="HE126">
        <v>6.5300000000000011</v>
      </c>
      <c r="HF126">
        <v>48.8</v>
      </c>
      <c r="HG126">
        <v>75.099999999999994</v>
      </c>
      <c r="HH126">
        <v>26</v>
      </c>
      <c r="HI126">
        <v>3.7999999999999999E-2</v>
      </c>
      <c r="HJ126">
        <v>149.93800000000002</v>
      </c>
      <c r="HK126">
        <v>46.2</v>
      </c>
      <c r="HL126">
        <v>52.9</v>
      </c>
      <c r="HM126">
        <v>112.7</v>
      </c>
      <c r="HN126">
        <v>148.61814734561213</v>
      </c>
      <c r="HO126">
        <v>13.6</v>
      </c>
      <c r="HP126">
        <v>270.5</v>
      </c>
      <c r="HQ126">
        <v>-2.6000000000000014</v>
      </c>
      <c r="HR126">
        <v>24.699999999999996</v>
      </c>
      <c r="HS126">
        <v>22.099999999999994</v>
      </c>
      <c r="HT126">
        <v>147.28</v>
      </c>
      <c r="HU126">
        <v>54.447319778188543</v>
      </c>
      <c r="HV126">
        <v>0.78984461069107048</v>
      </c>
      <c r="HW126">
        <v>0.23739449656009673</v>
      </c>
      <c r="HX126">
        <v>2.502522630366E-4</v>
      </c>
      <c r="HY126">
        <v>1.0274893595142036</v>
      </c>
      <c r="HZ126">
        <v>7.3932308492660531E-3</v>
      </c>
      <c r="IA126">
        <v>0.66150668144226077</v>
      </c>
      <c r="IB126">
        <v>0.25300895929336548</v>
      </c>
      <c r="IC126">
        <v>6.2826151027679439E-2</v>
      </c>
      <c r="ID126">
        <v>4.1088832950592034E-3</v>
      </c>
      <c r="IE126">
        <v>0.98145067505836436</v>
      </c>
      <c r="IF126">
        <v>0.14759619922637943</v>
      </c>
      <c r="IG126">
        <v>1.0542835350036621</v>
      </c>
      <c r="IH126">
        <v>0.27474283185601234</v>
      </c>
      <c r="II126">
        <v>0.34588347911834716</v>
      </c>
      <c r="IJ126">
        <v>5.0552200794219963E-4</v>
      </c>
      <c r="IK126">
        <v>1.6754153679859638</v>
      </c>
      <c r="IL126">
        <v>0.42428644824028017</v>
      </c>
      <c r="IM126">
        <v>0.21881596592068672</v>
      </c>
      <c r="IN126">
        <v>0.71949292328953751</v>
      </c>
      <c r="IO126">
        <v>1.3383465443819857</v>
      </c>
      <c r="IP126">
        <v>7.6390509128570552E-2</v>
      </c>
      <c r="IQ126">
        <v>2.0578394676715228</v>
      </c>
      <c r="IR126">
        <v>0.2372202332019806</v>
      </c>
      <c r="IS126">
        <v>3.4192993372678754E-2</v>
      </c>
      <c r="IT126">
        <v>0.27141322657465938</v>
      </c>
      <c r="IU126">
        <v>87.401869170413065</v>
      </c>
      <c r="IV126">
        <v>3.9121581377179096E-2</v>
      </c>
      <c r="IW126">
        <v>1.0763887926131583</v>
      </c>
      <c r="IX126">
        <v>52.306742558063036</v>
      </c>
      <c r="IY126">
        <f>IQ126-HY126</f>
        <v>1.0303501081573192</v>
      </c>
      <c r="IZ126">
        <f>IY126/IQ126*100</f>
        <v>50.069508547388118</v>
      </c>
      <c r="JA126">
        <f>IQ126-IK126</f>
        <v>0.38242409968555902</v>
      </c>
      <c r="JB126">
        <f>JA126/IQ126*100</f>
        <v>18.583767378039347</v>
      </c>
      <c r="JC126">
        <f>IK126-HY126</f>
        <v>0.64792600847176018</v>
      </c>
      <c r="JD126">
        <f>IY126/IO126*100</f>
        <v>76.986794823989968</v>
      </c>
      <c r="JE126">
        <f t="shared" ref="JE126" si="182">CA126/ET126</f>
        <v>131.44854311987461</v>
      </c>
    </row>
    <row r="127" spans="1:265" x14ac:dyDescent="0.2">
      <c r="A127" s="6">
        <v>2016</v>
      </c>
      <c r="B127">
        <v>421</v>
      </c>
      <c r="C127">
        <v>4</v>
      </c>
      <c r="D127">
        <v>3390</v>
      </c>
      <c r="E127">
        <v>1967</v>
      </c>
      <c r="F127" t="s">
        <v>121</v>
      </c>
      <c r="G127">
        <v>1</v>
      </c>
      <c r="H127">
        <v>29</v>
      </c>
      <c r="AH127">
        <v>109.03845576978206</v>
      </c>
      <c r="AI127">
        <v>6850.0138683692494</v>
      </c>
    </row>
    <row r="128" spans="1:265" x14ac:dyDescent="0.2">
      <c r="A128" s="6">
        <v>2016</v>
      </c>
      <c r="B128">
        <v>422</v>
      </c>
      <c r="C128">
        <v>4</v>
      </c>
      <c r="D128" t="s">
        <v>115</v>
      </c>
      <c r="E128">
        <v>1958</v>
      </c>
      <c r="F128" t="s">
        <v>120</v>
      </c>
      <c r="G128">
        <v>2</v>
      </c>
      <c r="H128">
        <v>30.5</v>
      </c>
      <c r="AH128">
        <v>96.521570056966439</v>
      </c>
      <c r="AI128">
        <v>6063.6780741187458</v>
      </c>
    </row>
    <row r="129" spans="1:265" x14ac:dyDescent="0.2">
      <c r="A129" s="6">
        <v>2016</v>
      </c>
      <c r="B129">
        <v>423</v>
      </c>
      <c r="C129">
        <v>4</v>
      </c>
      <c r="D129">
        <v>3390</v>
      </c>
      <c r="E129">
        <v>1967</v>
      </c>
      <c r="F129" t="s">
        <v>120</v>
      </c>
      <c r="G129">
        <v>2</v>
      </c>
      <c r="H129">
        <v>33</v>
      </c>
      <c r="AH129">
        <v>134.26734346429492</v>
      </c>
      <c r="AI129">
        <v>8434.9430511139362</v>
      </c>
    </row>
    <row r="130" spans="1:265" x14ac:dyDescent="0.2">
      <c r="A130" s="6">
        <v>2016</v>
      </c>
      <c r="B130">
        <v>424</v>
      </c>
      <c r="C130">
        <v>4</v>
      </c>
      <c r="D130">
        <v>3382</v>
      </c>
      <c r="E130">
        <v>1976</v>
      </c>
      <c r="F130" t="s">
        <v>120</v>
      </c>
      <c r="G130">
        <v>2</v>
      </c>
      <c r="H130">
        <v>32</v>
      </c>
      <c r="AH130">
        <v>148.05262580763718</v>
      </c>
      <c r="AI130">
        <v>9300.9620584873828</v>
      </c>
    </row>
    <row r="131" spans="1:265" x14ac:dyDescent="0.2">
      <c r="A131" s="6">
        <v>2016</v>
      </c>
      <c r="B131">
        <v>425</v>
      </c>
      <c r="C131">
        <v>4</v>
      </c>
      <c r="D131">
        <v>3335</v>
      </c>
      <c r="E131">
        <v>1995</v>
      </c>
      <c r="F131" t="s">
        <v>120</v>
      </c>
      <c r="G131">
        <v>2</v>
      </c>
      <c r="H131">
        <v>30.5</v>
      </c>
      <c r="AH131">
        <v>214.91146081958172</v>
      </c>
      <c r="AI131">
        <v>13501.167791607764</v>
      </c>
    </row>
    <row r="132" spans="1:265" x14ac:dyDescent="0.2">
      <c r="A132" s="6">
        <v>2016</v>
      </c>
      <c r="B132">
        <v>426</v>
      </c>
      <c r="C132">
        <v>4</v>
      </c>
      <c r="D132">
        <v>1311</v>
      </c>
      <c r="E132">
        <v>2015</v>
      </c>
      <c r="F132" t="s">
        <v>120</v>
      </c>
      <c r="G132">
        <v>2</v>
      </c>
      <c r="H132">
        <v>32.5</v>
      </c>
      <c r="AH132">
        <v>240.76762916387963</v>
      </c>
      <c r="AI132">
        <v>15125.503999333247</v>
      </c>
    </row>
    <row r="133" spans="1:265" x14ac:dyDescent="0.2">
      <c r="A133" s="6">
        <v>2016</v>
      </c>
      <c r="B133">
        <v>427</v>
      </c>
      <c r="C133">
        <v>4</v>
      </c>
      <c r="D133" t="s">
        <v>113</v>
      </c>
      <c r="E133">
        <v>1946</v>
      </c>
      <c r="F133" t="s">
        <v>120</v>
      </c>
      <c r="G133">
        <v>2</v>
      </c>
      <c r="H133">
        <v>32.5</v>
      </c>
      <c r="AH133">
        <v>119.80878223822999</v>
      </c>
      <c r="AI133">
        <v>7526.627317770085</v>
      </c>
    </row>
    <row r="134" spans="1:265" x14ac:dyDescent="0.2">
      <c r="A134" s="6">
        <v>2016</v>
      </c>
      <c r="B134">
        <v>428</v>
      </c>
      <c r="C134">
        <v>4</v>
      </c>
      <c r="D134" t="s">
        <v>116</v>
      </c>
      <c r="E134">
        <v>2003</v>
      </c>
      <c r="F134" t="s">
        <v>120</v>
      </c>
      <c r="G134">
        <v>2</v>
      </c>
      <c r="H134">
        <v>32.5</v>
      </c>
      <c r="AH134">
        <v>200.78872255503691</v>
      </c>
      <c r="AI134">
        <v>12613.949128352529</v>
      </c>
    </row>
    <row r="135" spans="1:265" x14ac:dyDescent="0.2">
      <c r="A135" s="6">
        <v>2016</v>
      </c>
      <c r="B135">
        <v>429</v>
      </c>
      <c r="C135">
        <v>4</v>
      </c>
      <c r="D135">
        <v>3390</v>
      </c>
      <c r="E135">
        <v>1967</v>
      </c>
      <c r="F135" t="s">
        <v>118</v>
      </c>
      <c r="G135">
        <v>4</v>
      </c>
      <c r="H135">
        <v>31.5</v>
      </c>
      <c r="AH135">
        <v>132.55222669851889</v>
      </c>
      <c r="AI135">
        <v>8327.1959856543544</v>
      </c>
    </row>
    <row r="136" spans="1:265" x14ac:dyDescent="0.2">
      <c r="A136" s="6">
        <v>2016</v>
      </c>
      <c r="B136" s="4">
        <v>430</v>
      </c>
      <c r="C136">
        <v>3</v>
      </c>
      <c r="D136" t="s">
        <v>116</v>
      </c>
      <c r="E136">
        <v>2003</v>
      </c>
      <c r="F136" t="s">
        <v>118</v>
      </c>
      <c r="G136">
        <v>4</v>
      </c>
      <c r="H136">
        <v>29.5</v>
      </c>
      <c r="J136">
        <v>6</v>
      </c>
      <c r="K136">
        <v>0</v>
      </c>
      <c r="L136">
        <v>12.3</v>
      </c>
      <c r="M136">
        <v>11.8</v>
      </c>
      <c r="N136" s="2">
        <v>8.6999999999999993</v>
      </c>
      <c r="O136">
        <f>L136-M136</f>
        <v>0.5</v>
      </c>
      <c r="P136" s="2">
        <f>M136-N136</f>
        <v>3.1000000000000014</v>
      </c>
      <c r="Q136" s="2">
        <f>L136-N136</f>
        <v>3.6000000000000014</v>
      </c>
      <c r="R136" s="2"/>
      <c r="S136">
        <v>6.5900000000000007</v>
      </c>
      <c r="T136">
        <v>4.5839999999999996</v>
      </c>
      <c r="U136">
        <v>4.8680000000000003</v>
      </c>
      <c r="V136">
        <v>5.3679999999999994</v>
      </c>
      <c r="W136">
        <v>5.1240000000000006</v>
      </c>
      <c r="X136">
        <v>4.7959999999999994</v>
      </c>
      <c r="AB136">
        <v>1</v>
      </c>
      <c r="AC136">
        <v>60</v>
      </c>
      <c r="AD136">
        <v>63.5</v>
      </c>
      <c r="AE136">
        <v>59</v>
      </c>
      <c r="AF136">
        <v>58.3</v>
      </c>
      <c r="AG136">
        <v>39.1</v>
      </c>
      <c r="AH136">
        <v>216.30050028091293</v>
      </c>
      <c r="AI136">
        <v>13588.430028647512</v>
      </c>
      <c r="AJ136">
        <v>274.95617482452172</v>
      </c>
      <c r="AK136">
        <v>0</v>
      </c>
      <c r="AL136">
        <v>616.29999999999995</v>
      </c>
      <c r="AM136">
        <v>616.29999999999995</v>
      </c>
      <c r="AN136">
        <v>16093.472820726965</v>
      </c>
      <c r="AO136">
        <f>AN136/AN$136</f>
        <v>1</v>
      </c>
      <c r="AP136">
        <v>3163.1064059576283</v>
      </c>
      <c r="AQ136">
        <v>3900.9029373720623</v>
      </c>
      <c r="AR136">
        <v>3.0367391277047306</v>
      </c>
      <c r="AS136">
        <v>7067.0460824573956</v>
      </c>
      <c r="AT136">
        <v>59.27340139131865</v>
      </c>
      <c r="AU136">
        <v>3896.8027661114234</v>
      </c>
      <c r="AV136">
        <v>6633.8428042134947</v>
      </c>
      <c r="AW136">
        <v>140.87251269553599</v>
      </c>
      <c r="AX136">
        <v>32.396038869061243</v>
      </c>
      <c r="AY136">
        <v>10703.914121889517</v>
      </c>
      <c r="AZ136">
        <v>1501.4437923612691</v>
      </c>
      <c r="BA136">
        <v>5068.6983965061045</v>
      </c>
      <c r="BB136">
        <v>7690.7137619943251</v>
      </c>
      <c r="BC136">
        <v>3708.2788740476262</v>
      </c>
      <c r="BD136">
        <v>3.9051292677484133</v>
      </c>
      <c r="BE136">
        <v>16471.596161815803</v>
      </c>
      <c r="BF136">
        <v>330.62436722110192</v>
      </c>
      <c r="BG136">
        <v>411.97728856616334</v>
      </c>
      <c r="BH136">
        <f t="shared" ref="BH136:BH137" si="183">(BE136-AS136)/25</f>
        <v>376.18200317433627</v>
      </c>
      <c r="BI136">
        <v>66.699669104890461</v>
      </c>
      <c r="BJ136">
        <v>83.706830742477223</v>
      </c>
      <c r="BK136">
        <v>248.44907880376658</v>
      </c>
      <c r="BL136">
        <v>75.490782698630738</v>
      </c>
      <c r="BM136">
        <v>1.2332506203473943</v>
      </c>
      <c r="BN136">
        <v>1.7023809523809523</v>
      </c>
      <c r="BO136">
        <v>1.5172955974842768</v>
      </c>
      <c r="BP136">
        <v>44.758536580219015</v>
      </c>
      <c r="BQ136">
        <v>36.405400134353258</v>
      </c>
      <c r="BR136">
        <v>30.772357133525901</v>
      </c>
      <c r="BS136">
        <v>55.198493003396642</v>
      </c>
      <c r="BT136">
        <v>61.975859752529949</v>
      </c>
      <c r="BU136">
        <v>46.690762002912734</v>
      </c>
      <c r="BV136">
        <v>5244.22751249661</v>
      </c>
      <c r="BW136">
        <v>5965.994016829768</v>
      </c>
      <c r="BX136">
        <v>12480.165125558135</v>
      </c>
      <c r="BY136">
        <v>13933.742701928106</v>
      </c>
      <c r="BZ136">
        <v>1142.9492366085817</v>
      </c>
      <c r="CA136">
        <v>27195.065529089567</v>
      </c>
      <c r="CB136">
        <v>1.137630662020906</v>
      </c>
      <c r="CC136">
        <v>19.283746556473826</v>
      </c>
      <c r="CD136">
        <v>21.937781361284689</v>
      </c>
      <c r="CE136">
        <v>-1347.4247463851866</v>
      </c>
      <c r="CF136">
        <v>667.84878738372663</v>
      </c>
      <c r="CG136">
        <v>-1949.519555233217</v>
      </c>
      <c r="CH136">
        <f t="shared" ref="CH136:CH137" si="184">BA136-BV136</f>
        <v>-175.52911599050549</v>
      </c>
      <c r="CI136">
        <f t="shared" ref="CI136:CI137" si="185">BB136-BW136</f>
        <v>1724.719745164557</v>
      </c>
      <c r="CJ136">
        <f t="shared" ref="CJ136:CJ137" si="186">CI136+CH136</f>
        <v>1549.1906291740515</v>
      </c>
      <c r="CK136">
        <v>16491.15140720005</v>
      </c>
      <c r="CL136">
        <v>60.640234124679971</v>
      </c>
      <c r="CM136">
        <v>3.2494289875030518</v>
      </c>
      <c r="CN136">
        <v>1.6063406467437744</v>
      </c>
      <c r="CO136">
        <v>6.7548775670000003</v>
      </c>
      <c r="CP136">
        <v>2.3439752905401643</v>
      </c>
      <c r="CQ136">
        <v>3.9422366619110107</v>
      </c>
      <c r="CR136">
        <v>2.7972908020019531</v>
      </c>
      <c r="CS136">
        <v>1.0052495002746582</v>
      </c>
      <c r="CT136">
        <v>3.1743063926696777</v>
      </c>
      <c r="CU136">
        <v>3.1743063926696777</v>
      </c>
      <c r="CV136">
        <v>1.6927607007348748</v>
      </c>
      <c r="CW136">
        <v>2.1002843379974365</v>
      </c>
      <c r="CX136">
        <v>2.6201314926147461</v>
      </c>
      <c r="CY136">
        <v>0.70546966791152954</v>
      </c>
      <c r="CZ136">
        <v>1.4233580827713013</v>
      </c>
      <c r="DA136">
        <v>1.4233580827713013</v>
      </c>
      <c r="DB136">
        <v>1.456445899298743</v>
      </c>
      <c r="DC136">
        <v>1.0533432960510254</v>
      </c>
      <c r="DD136">
        <v>0.35527142882347107</v>
      </c>
      <c r="DE136">
        <v>0.64809907176702297</v>
      </c>
      <c r="DF136">
        <v>1.2244617938995361</v>
      </c>
      <c r="DG136">
        <v>0.38922491669654846</v>
      </c>
      <c r="DH136">
        <v>0.92478979287654683</v>
      </c>
      <c r="DI136">
        <v>102.78289646075312</v>
      </c>
      <c r="DJ136">
        <v>62.661789473029273</v>
      </c>
      <c r="DK136">
        <v>0.20512801010563836</v>
      </c>
      <c r="DL136">
        <v>165.64981394388803</v>
      </c>
      <c r="DM136">
        <v>2.3366977604102352</v>
      </c>
      <c r="DN136">
        <v>109.00490534859253</v>
      </c>
      <c r="DO136">
        <v>66.686671638362526</v>
      </c>
      <c r="DP136">
        <v>4.4717251760088024</v>
      </c>
      <c r="DQ136">
        <v>1.0283495327923646</v>
      </c>
      <c r="DR136">
        <v>181.19165169575621</v>
      </c>
      <c r="DS136">
        <v>31.534588814798486</v>
      </c>
      <c r="DT136">
        <v>132.80656295251509</v>
      </c>
      <c r="DU136">
        <v>54.255652836767666</v>
      </c>
      <c r="DV136">
        <v>52.782087085457491</v>
      </c>
      <c r="DW136">
        <v>5.5583973075164765E-2</v>
      </c>
      <c r="DX136">
        <v>239.89988684781542</v>
      </c>
      <c r="DY136">
        <v>1.4128943410789248</v>
      </c>
      <c r="DZ136">
        <v>4.1934453680042294</v>
      </c>
      <c r="EA136">
        <f t="shared" ref="EA136:EA137" si="187">(DX136-DL136)/25</f>
        <v>2.9700029161570956</v>
      </c>
      <c r="EB136">
        <v>0.56563717162176441</v>
      </c>
      <c r="EC136">
        <v>1.7001184002801832</v>
      </c>
      <c r="ED136">
        <v>0.36589837866665936</v>
      </c>
      <c r="EE136">
        <v>-0.88792991439963287</v>
      </c>
      <c r="EF136">
        <v>0.60965191321453183</v>
      </c>
      <c r="EG136">
        <v>0.61177679504515603</v>
      </c>
      <c r="EH136">
        <v>0.40853141313631269</v>
      </c>
      <c r="EI136">
        <v>62.048301784129769</v>
      </c>
      <c r="EJ136">
        <v>60.160004243255983</v>
      </c>
      <c r="EK136">
        <v>55.359160313720032</v>
      </c>
      <c r="EL136">
        <v>37.827865894407367</v>
      </c>
      <c r="EM136">
        <v>36.804494585842129</v>
      </c>
      <c r="EN136">
        <v>22.615955993003727</v>
      </c>
      <c r="EO136">
        <v>55.239718932546488</v>
      </c>
      <c r="EP136">
        <v>21.195472187113911</v>
      </c>
      <c r="EQ136">
        <v>80.883834333733986</v>
      </c>
      <c r="ER136">
        <v>170.6133558453746</v>
      </c>
      <c r="ES136">
        <v>4.4486432140735888</v>
      </c>
      <c r="ET136">
        <v>251.4971901791086</v>
      </c>
      <c r="EU136">
        <v>0.38369985576856053</v>
      </c>
      <c r="EV136">
        <v>21.96434834647912</v>
      </c>
      <c r="EW136">
        <v>8.4277172925944601</v>
      </c>
      <c r="EX136">
        <f t="shared" ref="EX136:EX137" si="188">ES136/ET136*100</f>
        <v>1.7688639824983339</v>
      </c>
      <c r="EY136">
        <v>53.765186416046042</v>
      </c>
      <c r="EZ136">
        <v>45.491199451248619</v>
      </c>
      <c r="FA136">
        <f t="shared" ref="FA136:FA137" si="189">EY136/EZ136</f>
        <v>1.1818810465453735</v>
      </c>
      <c r="FB136">
        <v>99.256385867294654</v>
      </c>
      <c r="FC136">
        <v>54.167987224449078</v>
      </c>
      <c r="FD136">
        <v>45.832012775550936</v>
      </c>
      <c r="FE136">
        <f t="shared" ref="FE136:FE137" si="190">(DT136+DU136)-EQ136</f>
        <v>106.17838145554877</v>
      </c>
      <c r="FF136">
        <f t="shared" ref="FF136:FF137" si="191">DT136-EO136</f>
        <v>77.566844019968613</v>
      </c>
      <c r="FG136">
        <f t="shared" ref="FG136:FG137" si="192">DU136-EP136</f>
        <v>33.060180649653759</v>
      </c>
      <c r="FH136">
        <f t="shared" ref="FH136:FH137" si="193">FF136-EY136</f>
        <v>23.801657603922571</v>
      </c>
      <c r="FI136">
        <f t="shared" ref="FI136:FI137" si="194">EZ136-FG136</f>
        <v>12.43101880159486</v>
      </c>
      <c r="FJ136">
        <f t="shared" ref="FJ136:FJ137" si="195">DO136-DU136</f>
        <v>12.43101880159486</v>
      </c>
      <c r="FK136">
        <f t="shared" ref="FK136:FK137" si="196">DN136-DT136</f>
        <v>-23.801657603922564</v>
      </c>
      <c r="FL136">
        <f t="shared" ref="FL136:FL137" si="197">(DN136-DT136)/DN136*100</f>
        <v>-21.835400460012316</v>
      </c>
      <c r="FM136">
        <f t="shared" ref="FM136:FM137" si="198">(DO136-DU136)/DO136*100</f>
        <v>18.640934531876869</v>
      </c>
      <c r="FN136">
        <f t="shared" ref="FN136:FN137" si="199">(EZ136-FG136)/EZ136*100</f>
        <v>27.32620584101495</v>
      </c>
      <c r="FO136">
        <v>70.305538483352393</v>
      </c>
      <c r="FP136">
        <v>27.954800780590404</v>
      </c>
      <c r="FQ136">
        <v>1.421320904938713</v>
      </c>
      <c r="FR136">
        <v>1.1968712054306838</v>
      </c>
      <c r="FS136">
        <v>1.2078350936493383</v>
      </c>
      <c r="FT136">
        <v>1.6491527581107632</v>
      </c>
      <c r="FU136">
        <v>1.4143215185177336</v>
      </c>
      <c r="FV136">
        <v>1.2058317455392482</v>
      </c>
      <c r="FW136">
        <v>51.236290227077006</v>
      </c>
      <c r="FX136">
        <v>67.839070378428076</v>
      </c>
      <c r="FY136">
        <v>29.11690724181981</v>
      </c>
      <c r="FZ136">
        <v>55.40317445298264</v>
      </c>
      <c r="GA136">
        <v>63.004254268125379</v>
      </c>
      <c r="GB136">
        <f>S136/(AP136/10)*10000</f>
        <v>208.33949776674942</v>
      </c>
      <c r="GC136">
        <f>U136/(AU136/10)*10000</f>
        <v>124.92292507936509</v>
      </c>
      <c r="GD136">
        <f>V136/(BA136/10)*10000</f>
        <v>105.9049006289308</v>
      </c>
      <c r="GE136">
        <f>(DI136/10)/S136</f>
        <v>1.5596797641995919</v>
      </c>
      <c r="GF136">
        <f>(DN136/10)/U136</f>
        <v>2.2392133391247437</v>
      </c>
      <c r="GG136">
        <f>(DT136/10)/V136</f>
        <v>2.4740417837651845</v>
      </c>
      <c r="GH136">
        <f t="shared" ref="GH136:GH137" si="200">AN136/220</f>
        <v>73.152149185122568</v>
      </c>
      <c r="GK136">
        <f>EY136/DN136*100</f>
        <v>49.323639375776274</v>
      </c>
      <c r="GL136">
        <f>EZ136/DO136*100</f>
        <v>68.21632919085306</v>
      </c>
      <c r="GM136">
        <f t="shared" ref="GM136:GM194" si="201">EP136/DO136*100</f>
        <v>31.783670809146951</v>
      </c>
      <c r="GN136">
        <f t="shared" ref="GN136:GN137" si="202">(DT136-EO136)/DT136*100</f>
        <v>58.405881678981928</v>
      </c>
      <c r="GO136">
        <f t="shared" ref="GO136:GO137" si="203">(L136-N136)/L136*100</f>
        <v>29.268292682926838</v>
      </c>
      <c r="GP136">
        <f t="shared" ref="GP136:GP137" si="204">FO136/ER136*100</f>
        <v>41.207523370602757</v>
      </c>
      <c r="GQ136">
        <f t="shared" ref="GQ136:GQ137" si="205">AN136/CK136</f>
        <v>0.97588533531385457</v>
      </c>
      <c r="GR136">
        <v>46.214192327247986</v>
      </c>
      <c r="GS136">
        <f t="shared" ref="GS136:GS137" si="206">DR136/CV136</f>
        <v>107.03914121889517</v>
      </c>
      <c r="GT136" s="23">
        <f t="shared" ref="GT136:GT137" si="207">ET136/DH136</f>
        <v>271.95065529089567</v>
      </c>
      <c r="GU136">
        <v>40.299999999999997</v>
      </c>
      <c r="GV136">
        <v>49.7</v>
      </c>
      <c r="GW136">
        <v>3.8690000000000002E-2</v>
      </c>
      <c r="GX136">
        <v>90.038690000000003</v>
      </c>
      <c r="GY136">
        <v>0.74946000000000002</v>
      </c>
      <c r="GZ136">
        <v>50.4</v>
      </c>
      <c r="HA136">
        <v>85.8</v>
      </c>
      <c r="HB136">
        <v>1.8219999999999998</v>
      </c>
      <c r="HC136">
        <v>0.41900000000000004</v>
      </c>
      <c r="HD136">
        <v>138.441</v>
      </c>
      <c r="HE136">
        <v>17.97</v>
      </c>
      <c r="HF136">
        <v>63.6</v>
      </c>
      <c r="HG136">
        <v>96.5</v>
      </c>
      <c r="HH136">
        <v>46.53</v>
      </c>
      <c r="HI136">
        <v>4.9000000000000002E-2</v>
      </c>
      <c r="HJ136">
        <v>206.679</v>
      </c>
      <c r="HK136">
        <v>57.4</v>
      </c>
      <c r="HL136">
        <v>65.3</v>
      </c>
      <c r="HM136">
        <v>136.6</v>
      </c>
      <c r="HN136">
        <v>169.45549054435273</v>
      </c>
      <c r="HO136">
        <v>13.9</v>
      </c>
      <c r="HP136">
        <v>317.10000000000002</v>
      </c>
      <c r="HQ136">
        <v>-7</v>
      </c>
      <c r="HR136">
        <v>20.5</v>
      </c>
      <c r="HS136">
        <v>13.5</v>
      </c>
      <c r="HT136">
        <v>178.65900000000002</v>
      </c>
      <c r="HU136">
        <v>56.341532639545889</v>
      </c>
      <c r="HV136">
        <v>1.3095198819637297</v>
      </c>
      <c r="HW136">
        <v>0.79835130143165589</v>
      </c>
      <c r="HX136">
        <v>2.6134621306723002E-3</v>
      </c>
      <c r="HY136">
        <v>2.110484645526058</v>
      </c>
      <c r="HZ136">
        <v>2.9545486886358264E-2</v>
      </c>
      <c r="IA136">
        <v>1.4098345642089845</v>
      </c>
      <c r="IB136">
        <v>0.86250407123565676</v>
      </c>
      <c r="IC136">
        <v>5.7835862474441523E-2</v>
      </c>
      <c r="ID136">
        <v>1.330034378528595E-2</v>
      </c>
      <c r="IE136">
        <v>2.343474841704368</v>
      </c>
      <c r="IF136">
        <v>0.3774210955381393</v>
      </c>
      <c r="IG136">
        <v>1.6664036293029785</v>
      </c>
      <c r="IH136">
        <v>0.68077822953462597</v>
      </c>
      <c r="II136">
        <v>0.66228851591348648</v>
      </c>
      <c r="IJ136">
        <v>6.9744546055793759E-4</v>
      </c>
      <c r="IK136">
        <v>3.0101678202116493</v>
      </c>
      <c r="IL136">
        <v>0.60461905193328858</v>
      </c>
      <c r="IM136">
        <v>0.23199224302172661</v>
      </c>
      <c r="IN136">
        <v>0.88530333203375333</v>
      </c>
      <c r="IO136">
        <v>2.0749177393806404</v>
      </c>
      <c r="IP136">
        <v>5.4102263420820237E-2</v>
      </c>
      <c r="IQ136">
        <v>2.9325084332115305</v>
      </c>
      <c r="IR136">
        <v>0.80521551227569588</v>
      </c>
      <c r="IS136">
        <v>0.63051182821393015</v>
      </c>
      <c r="IT136">
        <v>1.4357273404896262</v>
      </c>
      <c r="IU136">
        <v>56.084152580189297</v>
      </c>
      <c r="IV136">
        <v>1.1242245789707215</v>
      </c>
      <c r="IW136">
        <v>0.5890335915071625</v>
      </c>
      <c r="IX136">
        <v>20.086339218540068</v>
      </c>
      <c r="IY136">
        <f t="shared" ref="IY136:IY137" si="208">IQ136-HY136</f>
        <v>0.82202378768547257</v>
      </c>
      <c r="IZ136">
        <f t="shared" ref="IZ136:IZ137" si="209">IY136/IQ136*100</f>
        <v>28.031421099281712</v>
      </c>
      <c r="JA136">
        <f t="shared" ref="JA136:JA137" si="210">IQ136-IK136</f>
        <v>-7.7659387000118763E-2</v>
      </c>
      <c r="JB136">
        <f t="shared" ref="JB136:JB137" si="211">JA136/IQ136*100</f>
        <v>-2.6482238250571797</v>
      </c>
      <c r="JC136">
        <f t="shared" ref="JC136:JC137" si="212">IK136-HY136</f>
        <v>0.89968317468559134</v>
      </c>
      <c r="JD136">
        <f t="shared" ref="JD136:JD137" si="213">IY136/IO136*100</f>
        <v>39.617174796088314</v>
      </c>
      <c r="JE136">
        <f t="shared" ref="JE136:JE137" si="214">CA136/ET136</f>
        <v>108.13268136205447</v>
      </c>
    </row>
    <row r="137" spans="1:265" x14ac:dyDescent="0.2">
      <c r="A137" s="6">
        <v>2016</v>
      </c>
      <c r="B137" s="4">
        <v>431</v>
      </c>
      <c r="C137">
        <v>3</v>
      </c>
      <c r="D137" t="s">
        <v>115</v>
      </c>
      <c r="E137">
        <v>1958</v>
      </c>
      <c r="F137" t="s">
        <v>118</v>
      </c>
      <c r="G137">
        <v>4</v>
      </c>
      <c r="H137">
        <v>31</v>
      </c>
      <c r="J137">
        <v>0</v>
      </c>
      <c r="K137">
        <v>0</v>
      </c>
      <c r="L137">
        <v>12.1</v>
      </c>
      <c r="M137">
        <v>11.3</v>
      </c>
      <c r="N137" s="2">
        <v>6</v>
      </c>
      <c r="O137">
        <f>L137-M137</f>
        <v>0.79999999999999893</v>
      </c>
      <c r="P137" s="2">
        <f>M137-N137</f>
        <v>5.3000000000000007</v>
      </c>
      <c r="Q137" s="2">
        <f>L137-N137</f>
        <v>6.1</v>
      </c>
      <c r="R137" s="2"/>
      <c r="S137">
        <v>6.5920000000000005</v>
      </c>
      <c r="T137">
        <v>4.8499999999999996</v>
      </c>
      <c r="U137">
        <v>4.4979999999999993</v>
      </c>
      <c r="V137">
        <v>5.14</v>
      </c>
      <c r="W137">
        <v>4.952</v>
      </c>
      <c r="X137">
        <v>3.0840000000000001</v>
      </c>
      <c r="Y137">
        <v>16.399999999999999</v>
      </c>
      <c r="Z137">
        <v>53</v>
      </c>
      <c r="AA137">
        <v>872</v>
      </c>
      <c r="AB137">
        <v>2</v>
      </c>
      <c r="AC137">
        <v>62</v>
      </c>
      <c r="AD137">
        <v>53.5</v>
      </c>
      <c r="AE137">
        <v>50.7</v>
      </c>
      <c r="AF137">
        <v>52.5</v>
      </c>
      <c r="AG137">
        <v>30.4</v>
      </c>
      <c r="AH137">
        <v>111.6960758516349</v>
      </c>
      <c r="AI137">
        <v>7016.9708771514079</v>
      </c>
      <c r="AJ137">
        <v>218.93597123014752</v>
      </c>
      <c r="AK137">
        <v>10</v>
      </c>
      <c r="AL137">
        <v>457.7</v>
      </c>
      <c r="AM137">
        <v>508.55555555555554</v>
      </c>
      <c r="AN137">
        <v>9828.8537928947462</v>
      </c>
      <c r="AO137">
        <f>AN137/AN$137</f>
        <v>1</v>
      </c>
      <c r="AP137">
        <v>3198.6133312283328</v>
      </c>
      <c r="AQ137">
        <v>4267.5586604306036</v>
      </c>
      <c r="AR137">
        <v>1.1947519717929995</v>
      </c>
      <c r="AS137">
        <v>7467.3667436307296</v>
      </c>
      <c r="AT137">
        <v>23.216670284635473</v>
      </c>
      <c r="AU137">
        <v>3848.2031851281745</v>
      </c>
      <c r="AV137">
        <v>7235.9376130615246</v>
      </c>
      <c r="AW137">
        <v>156.23047119110109</v>
      </c>
      <c r="AX137">
        <v>13.156250205566408</v>
      </c>
      <c r="AY137">
        <v>11253.527519586367</v>
      </c>
      <c r="AZ137">
        <v>1135.794298297159</v>
      </c>
      <c r="BA137">
        <v>4699.7843804993481</v>
      </c>
      <c r="BB137">
        <v>7455.0892808879435</v>
      </c>
      <c r="BC137">
        <v>2744.0434362180704</v>
      </c>
      <c r="BD137">
        <v>7.2824134969398848</v>
      </c>
      <c r="BE137">
        <v>14906.199511102302</v>
      </c>
      <c r="BF137">
        <v>344.19643417778519</v>
      </c>
      <c r="BG137">
        <v>260.90514225113827</v>
      </c>
      <c r="BH137">
        <f t="shared" si="183"/>
        <v>297.5533106988629</v>
      </c>
      <c r="BI137">
        <v>59.053623081803792</v>
      </c>
      <c r="BJ137">
        <v>60.827228240798114</v>
      </c>
      <c r="BK137">
        <v>269.85263205735646</v>
      </c>
      <c r="BL137">
        <v>15.653690559029915</v>
      </c>
      <c r="BM137">
        <v>1.3341902313624678</v>
      </c>
      <c r="BN137">
        <v>1.8803418803418803</v>
      </c>
      <c r="BO137">
        <v>1.5862619808306708</v>
      </c>
      <c r="BP137">
        <v>42.834555219302459</v>
      </c>
      <c r="BQ137">
        <v>34.19552827707146</v>
      </c>
      <c r="BR137">
        <v>31.529058610807514</v>
      </c>
      <c r="BS137">
        <v>57.149445138349556</v>
      </c>
      <c r="BT137">
        <v>64.299283939792488</v>
      </c>
      <c r="BU137">
        <v>50.01334696570585</v>
      </c>
      <c r="BV137">
        <v>3889.4512646661187</v>
      </c>
      <c r="BW137">
        <v>5511.4713335552642</v>
      </c>
      <c r="BX137">
        <v>10785.159620362383</v>
      </c>
      <c r="BY137">
        <v>8509.830123718395</v>
      </c>
      <c r="BZ137">
        <v>1384.2370221409988</v>
      </c>
      <c r="CA137">
        <v>19863.376655139851</v>
      </c>
      <c r="CB137">
        <v>1.4170305676855894</v>
      </c>
      <c r="CC137">
        <v>19.581017528858485</v>
      </c>
      <c r="CD137">
        <v>27.746900384779821</v>
      </c>
      <c r="CE137">
        <v>-41.24807953794425</v>
      </c>
      <c r="CF137">
        <v>1724.4662795062604</v>
      </c>
      <c r="CG137">
        <v>298.98117782731606</v>
      </c>
      <c r="CH137">
        <f t="shared" si="184"/>
        <v>810.33311583322939</v>
      </c>
      <c r="CI137">
        <f t="shared" si="185"/>
        <v>1943.6179473326793</v>
      </c>
      <c r="CJ137">
        <f t="shared" si="186"/>
        <v>2753.9510631659086</v>
      </c>
      <c r="CK137">
        <v>8609.8491355534843</v>
      </c>
      <c r="CL137">
        <v>43.345344978521553</v>
      </c>
      <c r="CM137">
        <v>2.9504232406616211</v>
      </c>
      <c r="CN137">
        <v>1.6710978746414185</v>
      </c>
      <c r="CO137">
        <v>7.2525215149999998</v>
      </c>
      <c r="CP137">
        <v>2.2199842128042686</v>
      </c>
      <c r="CQ137">
        <v>4.9947052001953125</v>
      </c>
      <c r="CR137">
        <v>2.4344477653503418</v>
      </c>
      <c r="CS137">
        <v>1.1288570165634155</v>
      </c>
      <c r="CT137">
        <v>3.4165811538696289</v>
      </c>
      <c r="CU137">
        <v>3.4165811538696289</v>
      </c>
      <c r="CV137">
        <v>1.6097452144742657</v>
      </c>
      <c r="CW137">
        <v>2.1930503845214844</v>
      </c>
      <c r="CX137">
        <v>1.9661867618560791</v>
      </c>
      <c r="CY137">
        <v>0.72784298658370972</v>
      </c>
      <c r="CZ137">
        <v>1.6711721420288086</v>
      </c>
      <c r="DA137">
        <v>1.6711721420288086</v>
      </c>
      <c r="DB137">
        <v>1.2923969908831796</v>
      </c>
      <c r="DC137">
        <v>0.71972119808197021</v>
      </c>
      <c r="DD137">
        <v>0.65825748443603516</v>
      </c>
      <c r="DE137">
        <v>0.64101370253900836</v>
      </c>
      <c r="DF137">
        <v>1.5814943313598633</v>
      </c>
      <c r="DG137">
        <v>0.35120236873626709</v>
      </c>
      <c r="DH137">
        <v>1.0255901378654753</v>
      </c>
      <c r="DI137">
        <v>94.372631103461615</v>
      </c>
      <c r="DJ137">
        <v>71.315082073531613</v>
      </c>
      <c r="DK137">
        <v>8.6649643805174023E-2</v>
      </c>
      <c r="DL137">
        <v>165.77436282079839</v>
      </c>
      <c r="DM137">
        <v>1.1596042380188878</v>
      </c>
      <c r="DN137">
        <v>93.682496446493516</v>
      </c>
      <c r="DO137">
        <v>81.683389459196349</v>
      </c>
      <c r="DP137">
        <v>5.3377408353168789</v>
      </c>
      <c r="DQ137">
        <v>0.44949396507931616</v>
      </c>
      <c r="DR137">
        <v>181.15312070608607</v>
      </c>
      <c r="DS137">
        <v>24.90854122617894</v>
      </c>
      <c r="DT137">
        <v>92.406538325157925</v>
      </c>
      <c r="DU137">
        <v>54.261344474496809</v>
      </c>
      <c r="DV137">
        <v>45.857689471246445</v>
      </c>
      <c r="DW137">
        <v>0.12170166562820532</v>
      </c>
      <c r="DX137">
        <v>192.64727393652939</v>
      </c>
      <c r="DY137">
        <v>1.3980688986625167</v>
      </c>
      <c r="DZ137">
        <v>0.8210109450316655</v>
      </c>
      <c r="EA137">
        <f t="shared" si="187"/>
        <v>1.0749164446292401</v>
      </c>
      <c r="EB137">
        <v>-6.2739514269827101E-2</v>
      </c>
      <c r="EC137">
        <v>-9.1139865809685111E-2</v>
      </c>
      <c r="ED137">
        <v>0.94257339869679413</v>
      </c>
      <c r="EE137">
        <v>-1.9587174989071099</v>
      </c>
      <c r="EF137">
        <v>0.75567546691951615</v>
      </c>
      <c r="EG137">
        <v>0.87191730107074572</v>
      </c>
      <c r="EH137">
        <v>0.58720243673194727</v>
      </c>
      <c r="EI137">
        <v>56.92836304578541</v>
      </c>
      <c r="EJ137">
        <v>51.714536344361264</v>
      </c>
      <c r="EK137">
        <v>47.966699157966119</v>
      </c>
      <c r="EL137">
        <v>43.019367325587623</v>
      </c>
      <c r="EM137">
        <v>45.09079895550046</v>
      </c>
      <c r="EN137">
        <v>28.166162627545948</v>
      </c>
      <c r="EO137">
        <v>27.993205240869329</v>
      </c>
      <c r="EP137">
        <v>36.279672555674082</v>
      </c>
      <c r="EQ137">
        <v>69.134351007226968</v>
      </c>
      <c r="ER137">
        <v>134.58248101496045</v>
      </c>
      <c r="ES137">
        <v>4.8614732106835534</v>
      </c>
      <c r="ET137">
        <v>203.71683202218742</v>
      </c>
      <c r="EU137">
        <v>1.2960170957024504</v>
      </c>
      <c r="EV137">
        <v>13.741233339923776</v>
      </c>
      <c r="EW137">
        <v>17.808873324577693</v>
      </c>
      <c r="EX137">
        <f t="shared" si="188"/>
        <v>2.3863875961678391</v>
      </c>
      <c r="EY137">
        <v>65.689291205624187</v>
      </c>
      <c r="EZ137">
        <v>45.403716903522266</v>
      </c>
      <c r="FA137">
        <f t="shared" si="189"/>
        <v>1.4467822391106537</v>
      </c>
      <c r="FB137">
        <v>111.09300810914647</v>
      </c>
      <c r="FC137">
        <v>59.129995958958901</v>
      </c>
      <c r="FD137">
        <v>40.870004041041092</v>
      </c>
      <c r="FE137">
        <f t="shared" si="190"/>
        <v>77.533531792427766</v>
      </c>
      <c r="FF137">
        <f t="shared" si="191"/>
        <v>64.413333084288595</v>
      </c>
      <c r="FG137">
        <f t="shared" si="192"/>
        <v>17.981671918822727</v>
      </c>
      <c r="FH137">
        <f t="shared" si="193"/>
        <v>-1.2759581213355915</v>
      </c>
      <c r="FI137">
        <f t="shared" si="194"/>
        <v>27.422044984699539</v>
      </c>
      <c r="FJ137">
        <f t="shared" si="195"/>
        <v>27.422044984699539</v>
      </c>
      <c r="FK137">
        <f t="shared" si="196"/>
        <v>1.2759581213355915</v>
      </c>
      <c r="FL137">
        <f t="shared" si="197"/>
        <v>1.3620026896532922</v>
      </c>
      <c r="FM137">
        <f t="shared" si="198"/>
        <v>33.571139941980235</v>
      </c>
      <c r="FN137">
        <f t="shared" si="199"/>
        <v>60.396035511736336</v>
      </c>
      <c r="FO137">
        <v>22.563711316101347</v>
      </c>
      <c r="FP137">
        <v>11.076017181360776</v>
      </c>
      <c r="FQ137">
        <v>1.3738614483553671</v>
      </c>
      <c r="FR137">
        <v>1.1594580394672536</v>
      </c>
      <c r="FS137">
        <v>1.0329107208978006</v>
      </c>
      <c r="FT137">
        <v>1.6158719756361057</v>
      </c>
      <c r="FU137">
        <v>1.3883600438131505</v>
      </c>
      <c r="FV137">
        <v>1.2512184884283464</v>
      </c>
      <c r="FW137">
        <v>42.841810188986116</v>
      </c>
      <c r="FX137">
        <v>66.063505739330694</v>
      </c>
      <c r="FY137">
        <v>17.382413184308145</v>
      </c>
      <c r="FZ137">
        <v>41.772837517871686</v>
      </c>
      <c r="GA137">
        <v>51.10200715115991</v>
      </c>
      <c r="GB137">
        <f>S137/(AP137/10)*10000</f>
        <v>206.08930550128537</v>
      </c>
      <c r="GC137">
        <f>U137/(AU137/10)*10000</f>
        <v>116.88571999999999</v>
      </c>
      <c r="GD137">
        <f>V137/(BA137/10)*10000</f>
        <v>109.36671948881789</v>
      </c>
      <c r="GE137">
        <f>(DI137/10)/S137</f>
        <v>1.4316236514481435</v>
      </c>
      <c r="GF137">
        <f>(DN137/10)/U137</f>
        <v>2.0827589249998559</v>
      </c>
      <c r="GG137">
        <f>(DT137/10)/V137</f>
        <v>1.7977925744194152</v>
      </c>
      <c r="GH137">
        <f t="shared" si="200"/>
        <v>44.676608149521577</v>
      </c>
      <c r="GI137">
        <f>AM137/AA137*100</f>
        <v>58.320591233435273</v>
      </c>
      <c r="GJ137">
        <f t="shared" ref="GJ137" si="215">AL137/AA137*100</f>
        <v>52.488532110091747</v>
      </c>
      <c r="GK137">
        <f>EY137/DN137*100</f>
        <v>70.119065671080222</v>
      </c>
      <c r="GL137">
        <f>EZ137/DO137*100</f>
        <v>55.585005965261736</v>
      </c>
      <c r="GM137">
        <f t="shared" si="201"/>
        <v>44.414994034738264</v>
      </c>
      <c r="GN137">
        <f t="shared" si="202"/>
        <v>69.706466935956939</v>
      </c>
      <c r="GO137">
        <f t="shared" si="203"/>
        <v>50.413223140495866</v>
      </c>
      <c r="GP137">
        <f t="shared" si="204"/>
        <v>16.765712108987739</v>
      </c>
      <c r="GQ137">
        <f t="shared" si="205"/>
        <v>1.1415825803854689</v>
      </c>
      <c r="GR137">
        <v>34.015128080763851</v>
      </c>
      <c r="GS137">
        <f t="shared" si="206"/>
        <v>112.53527519586368</v>
      </c>
      <c r="GT137" s="23">
        <f t="shared" si="207"/>
        <v>198.63376655139851</v>
      </c>
      <c r="GU137">
        <v>38.9</v>
      </c>
      <c r="GV137">
        <v>51.9</v>
      </c>
      <c r="GW137">
        <v>1.4530000000000001E-2</v>
      </c>
      <c r="GX137">
        <v>90.814530000000005</v>
      </c>
      <c r="GY137">
        <v>0.28234999999999999</v>
      </c>
      <c r="GZ137">
        <v>46.8</v>
      </c>
      <c r="HA137">
        <v>88</v>
      </c>
      <c r="HB137">
        <v>1.9</v>
      </c>
      <c r="HC137">
        <v>0.16</v>
      </c>
      <c r="HD137">
        <v>136.85999999999999</v>
      </c>
      <c r="HE137">
        <v>14.690000000000001</v>
      </c>
      <c r="HF137">
        <v>62.6</v>
      </c>
      <c r="HG137">
        <v>99.3</v>
      </c>
      <c r="HH137">
        <v>36.549999999999997</v>
      </c>
      <c r="HI137">
        <v>9.7000000000000003E-2</v>
      </c>
      <c r="HJ137">
        <v>198.547</v>
      </c>
      <c r="HK137">
        <v>45.8</v>
      </c>
      <c r="HL137">
        <v>64.900000000000006</v>
      </c>
      <c r="HM137">
        <v>127</v>
      </c>
      <c r="HN137">
        <v>100.20699403203852</v>
      </c>
      <c r="HO137">
        <v>16.3</v>
      </c>
      <c r="HP137">
        <v>233.9</v>
      </c>
      <c r="HQ137">
        <v>1</v>
      </c>
      <c r="HR137">
        <v>23.099999999999994</v>
      </c>
      <c r="HS137">
        <v>24.100000000000009</v>
      </c>
      <c r="HT137">
        <v>97.04000000000002</v>
      </c>
      <c r="HU137">
        <v>41.487815305686198</v>
      </c>
      <c r="HV137">
        <v>1.1477146406173706</v>
      </c>
      <c r="HW137">
        <v>0.86729979693889614</v>
      </c>
      <c r="HX137">
        <v>1.0537913761295E-3</v>
      </c>
      <c r="HY137">
        <v>2.0160682289323963</v>
      </c>
      <c r="HZ137">
        <v>1.4102550132751464E-2</v>
      </c>
      <c r="IA137">
        <v>1.1393215541839599</v>
      </c>
      <c r="IB137">
        <v>0.9933941745758057</v>
      </c>
      <c r="IC137">
        <v>6.4915041923522945E-2</v>
      </c>
      <c r="ID137">
        <v>5.4665298461914055E-3</v>
      </c>
      <c r="IE137">
        <v>2.2030973005294796</v>
      </c>
      <c r="IF137">
        <v>0.32215910148620608</v>
      </c>
      <c r="IG137">
        <v>1.2308329129219056</v>
      </c>
      <c r="IH137">
        <v>0.72274808567762372</v>
      </c>
      <c r="II137">
        <v>0.61081341791152943</v>
      </c>
      <c r="IJ137">
        <v>1.6210369777679443E-3</v>
      </c>
      <c r="IK137">
        <v>2.5660154534888266</v>
      </c>
      <c r="IL137">
        <v>0.32963230872154231</v>
      </c>
      <c r="IM137">
        <v>0.42720910739898688</v>
      </c>
      <c r="IN137">
        <v>0.81408740222454068</v>
      </c>
      <c r="IO137">
        <v>1.5847679302428055</v>
      </c>
      <c r="IP137">
        <v>5.7245986104011541E-2</v>
      </c>
      <c r="IQ137">
        <v>2.3988553324673467</v>
      </c>
      <c r="IR137">
        <v>0.80968924546241761</v>
      </c>
      <c r="IS137">
        <v>0.56618506717681882</v>
      </c>
      <c r="IT137">
        <v>1.3758743126392363</v>
      </c>
      <c r="IU137">
        <v>58.849070589104294</v>
      </c>
      <c r="IV137">
        <v>0.96209687172467606</v>
      </c>
      <c r="IW137">
        <v>0.19575803193786712</v>
      </c>
      <c r="IX137">
        <v>8.1604767610775362</v>
      </c>
      <c r="IY137">
        <f t="shared" si="208"/>
        <v>0.38278710353495038</v>
      </c>
      <c r="IZ137">
        <f t="shared" si="209"/>
        <v>15.957073290502851</v>
      </c>
      <c r="JA137">
        <f t="shared" si="210"/>
        <v>-0.16716012102147992</v>
      </c>
      <c r="JB137">
        <f t="shared" si="211"/>
        <v>-6.9683285506653325</v>
      </c>
      <c r="JC137">
        <f t="shared" si="212"/>
        <v>0.5499472245564303</v>
      </c>
      <c r="JD137">
        <f t="shared" si="213"/>
        <v>24.154142460234084</v>
      </c>
      <c r="JE137">
        <f t="shared" si="214"/>
        <v>97.504837759191503</v>
      </c>
    </row>
    <row r="138" spans="1:265" x14ac:dyDescent="0.2">
      <c r="A138" s="6">
        <v>2016</v>
      </c>
      <c r="B138">
        <v>432</v>
      </c>
      <c r="C138">
        <v>4</v>
      </c>
      <c r="D138">
        <v>1311</v>
      </c>
      <c r="E138">
        <v>2015</v>
      </c>
      <c r="F138" t="s">
        <v>118</v>
      </c>
      <c r="G138">
        <v>4</v>
      </c>
      <c r="H138">
        <v>32</v>
      </c>
      <c r="AH138">
        <v>234.4497209599765</v>
      </c>
      <c r="AI138">
        <v>14728.600370147644</v>
      </c>
    </row>
    <row r="139" spans="1:265" x14ac:dyDescent="0.2">
      <c r="A139" s="6">
        <v>2016</v>
      </c>
      <c r="B139">
        <v>433</v>
      </c>
      <c r="C139">
        <v>4</v>
      </c>
      <c r="D139">
        <v>3335</v>
      </c>
      <c r="E139">
        <v>1995</v>
      </c>
      <c r="F139" t="s">
        <v>118</v>
      </c>
      <c r="G139">
        <v>4</v>
      </c>
      <c r="H139">
        <v>32</v>
      </c>
      <c r="AH139">
        <v>199.22934211474148</v>
      </c>
      <c r="AI139">
        <v>12515.98573033229</v>
      </c>
    </row>
    <row r="140" spans="1:265" x14ac:dyDescent="0.2">
      <c r="A140" s="6">
        <v>2016</v>
      </c>
      <c r="B140">
        <v>434</v>
      </c>
      <c r="C140">
        <v>4</v>
      </c>
      <c r="D140" t="s">
        <v>113</v>
      </c>
      <c r="E140">
        <v>1946</v>
      </c>
      <c r="F140" t="s">
        <v>118</v>
      </c>
      <c r="G140">
        <v>4</v>
      </c>
      <c r="H140">
        <v>32.5</v>
      </c>
      <c r="AH140">
        <v>121.8531164835165</v>
      </c>
      <c r="AI140">
        <v>7655.0564837274742</v>
      </c>
    </row>
    <row r="141" spans="1:265" x14ac:dyDescent="0.2">
      <c r="A141" s="6">
        <v>2016</v>
      </c>
      <c r="B141">
        <v>435</v>
      </c>
      <c r="C141">
        <v>4</v>
      </c>
      <c r="D141">
        <v>3382</v>
      </c>
      <c r="E141">
        <v>1976</v>
      </c>
      <c r="F141" t="s">
        <v>118</v>
      </c>
      <c r="G141">
        <v>4</v>
      </c>
      <c r="H141">
        <v>31.5</v>
      </c>
      <c r="AH141">
        <v>147.35922950200302</v>
      </c>
      <c r="AI141">
        <v>9257.4015157748345</v>
      </c>
    </row>
    <row r="142" spans="1:265" x14ac:dyDescent="0.2">
      <c r="A142" s="5">
        <v>2017</v>
      </c>
      <c r="B142" s="5">
        <v>201</v>
      </c>
      <c r="C142" s="5">
        <v>2</v>
      </c>
      <c r="D142" s="5" t="s">
        <v>115</v>
      </c>
      <c r="E142" s="5">
        <v>1958</v>
      </c>
      <c r="F142" s="5" t="s">
        <v>118</v>
      </c>
      <c r="G142">
        <v>4</v>
      </c>
      <c r="H142">
        <v>32.5</v>
      </c>
      <c r="J142">
        <v>0</v>
      </c>
      <c r="K142">
        <v>0</v>
      </c>
      <c r="L142">
        <v>12.1</v>
      </c>
      <c r="M142">
        <v>11.5</v>
      </c>
      <c r="N142">
        <v>5.4</v>
      </c>
      <c r="O142">
        <v>0.59999999999999964</v>
      </c>
      <c r="P142">
        <v>6.1</v>
      </c>
      <c r="Q142">
        <v>6.6999999999999993</v>
      </c>
      <c r="R142">
        <v>2.3780000000000001</v>
      </c>
      <c r="U142">
        <v>4.0720000000000001</v>
      </c>
      <c r="W142">
        <v>4.3920000000000012</v>
      </c>
      <c r="X142">
        <v>2.8839999999999995</v>
      </c>
      <c r="AB142">
        <v>3</v>
      </c>
      <c r="AC142">
        <v>67</v>
      </c>
      <c r="AD142">
        <v>53.4</v>
      </c>
      <c r="AF142">
        <v>52.1</v>
      </c>
      <c r="AG142">
        <v>29</v>
      </c>
      <c r="AH142">
        <v>150.8989077135756</v>
      </c>
      <c r="AI142">
        <v>9479.7711803822458</v>
      </c>
      <c r="AJ142">
        <v>219.98016810168104</v>
      </c>
      <c r="AK142">
        <v>0</v>
      </c>
      <c r="AL142">
        <v>487.8</v>
      </c>
      <c r="AM142">
        <v>487.8</v>
      </c>
      <c r="AN142">
        <v>10110.797374815787</v>
      </c>
      <c r="AO142">
        <f>AN142/AN$142</f>
        <v>1</v>
      </c>
      <c r="AP142">
        <v>1448.8421052631577</v>
      </c>
      <c r="AQ142">
        <v>1612</v>
      </c>
      <c r="AR142">
        <v>0.11665789473684211</v>
      </c>
      <c r="AS142">
        <v>3060.9587631578943</v>
      </c>
      <c r="AT142">
        <v>6.78328947368421</v>
      </c>
      <c r="AU142">
        <v>3271.3157894736842</v>
      </c>
      <c r="AV142">
        <v>5261.8421052631575</v>
      </c>
      <c r="AW142">
        <v>188.77368421052634</v>
      </c>
      <c r="AX142">
        <v>18.584499999999998</v>
      </c>
      <c r="AY142">
        <v>8740.5160789473684</v>
      </c>
      <c r="AZ142">
        <v>1026.0184210526315</v>
      </c>
      <c r="BA142">
        <v>3972.894736842105</v>
      </c>
      <c r="BB142">
        <v>6118.4210526315792</v>
      </c>
      <c r="BC142">
        <v>1924.7736842105264</v>
      </c>
      <c r="BD142">
        <v>7.6684210526315786</v>
      </c>
      <c r="BE142">
        <v>12023.757894736844</v>
      </c>
      <c r="BF142">
        <v>378.63715438596495</v>
      </c>
      <c r="BG142">
        <v>234.51727255639111</v>
      </c>
      <c r="BH142">
        <f>(BE142-AS142)/29</f>
        <v>309.06203901996378</v>
      </c>
      <c r="BI142">
        <v>121.4982456140351</v>
      </c>
      <c r="BJ142">
        <v>50.112781954887204</v>
      </c>
      <c r="BK142">
        <v>243.32280701754382</v>
      </c>
      <c r="BL142">
        <v>61.184210526315837</v>
      </c>
      <c r="BM142">
        <v>1.1126126126126128</v>
      </c>
      <c r="BN142">
        <v>1.6084788029925186</v>
      </c>
      <c r="BO142">
        <v>1.540041067761807</v>
      </c>
      <c r="BP142">
        <v>47.332950796384893</v>
      </c>
      <c r="BQ142">
        <v>37.427032453530515</v>
      </c>
      <c r="BR142">
        <v>33.042038700572633</v>
      </c>
      <c r="BS142">
        <v>52.663238048230042</v>
      </c>
      <c r="BT142">
        <v>60.200588360416909</v>
      </c>
      <c r="BU142">
        <v>50.886096561456831</v>
      </c>
      <c r="BV142">
        <v>4584.7368421052633</v>
      </c>
      <c r="BW142">
        <v>4315.5263157894733</v>
      </c>
      <c r="BX142">
        <v>10785.38947368421</v>
      </c>
      <c r="BY142">
        <v>8753.9371210526333</v>
      </c>
      <c r="BZ142">
        <v>1885.1263157894734</v>
      </c>
      <c r="CA142">
        <v>19539.326594736842</v>
      </c>
      <c r="CB142">
        <v>0.9412811387900355</v>
      </c>
      <c r="CC142">
        <v>23.464149697667771</v>
      </c>
      <c r="CD142">
        <v>22.086361548160589</v>
      </c>
      <c r="CE142">
        <v>-1313.4210526315792</v>
      </c>
      <c r="CF142">
        <v>946.31578947368416</v>
      </c>
      <c r="CG142">
        <v>-367.10526315789502</v>
      </c>
      <c r="CH142">
        <f t="shared" ref="CH142:CH205" si="216">BA142-BV142</f>
        <v>-611.84210526315837</v>
      </c>
      <c r="CI142">
        <f t="shared" ref="CI142:CI205" si="217">BB142-BW142</f>
        <v>1802.8947368421059</v>
      </c>
      <c r="CJ142">
        <f t="shared" ref="CJ142:CJ205" si="218">CI142+CH142</f>
        <v>1191.0526315789475</v>
      </c>
      <c r="CK142">
        <v>10798.810515789473</v>
      </c>
      <c r="CL142">
        <v>55.267055716742384</v>
      </c>
      <c r="CM142">
        <v>3.1481258869171143</v>
      </c>
      <c r="CN142">
        <v>2.0362823009490967</v>
      </c>
      <c r="CO142">
        <v>7.9297895431518555</v>
      </c>
      <c r="CP142">
        <v>2.5627752891467308</v>
      </c>
      <c r="CQ142">
        <v>7.0033721923828125</v>
      </c>
      <c r="CR142">
        <v>2.7038717269897461</v>
      </c>
      <c r="CS142">
        <v>1.0984163284301758</v>
      </c>
      <c r="CT142">
        <v>3.3377254009246826</v>
      </c>
      <c r="CU142">
        <v>3.3377254009246826</v>
      </c>
      <c r="CV142">
        <v>1.7524155438232707</v>
      </c>
      <c r="CW142">
        <v>2.1570084095001221</v>
      </c>
      <c r="CX142">
        <v>1.6432138681411743</v>
      </c>
      <c r="CY142">
        <v>0.65938913822174072</v>
      </c>
      <c r="CZ142">
        <v>1.8442608118057251</v>
      </c>
      <c r="DA142">
        <v>1.8442608118057251</v>
      </c>
      <c r="DB142">
        <v>1.1748958589244696</v>
      </c>
      <c r="DC142">
        <v>0.6864733099937439</v>
      </c>
      <c r="DD142">
        <v>0.61298084259033203</v>
      </c>
      <c r="DE142">
        <v>0.63235713373795277</v>
      </c>
      <c r="DF142">
        <v>1.3839244842529297</v>
      </c>
      <c r="DG142">
        <v>0.5451006293296814</v>
      </c>
      <c r="DH142">
        <v>0.96907156945532369</v>
      </c>
      <c r="DI142">
        <v>45.611373376344375</v>
      </c>
      <c r="DJ142">
        <v>32.824870691299438</v>
      </c>
      <c r="DK142">
        <v>9.2507255381032039E-3</v>
      </c>
      <c r="DL142">
        <v>78.445494793181922</v>
      </c>
      <c r="DM142">
        <v>0.47505900872883033</v>
      </c>
      <c r="DN142">
        <v>88.452182732130353</v>
      </c>
      <c r="DO142">
        <v>57.79693286042464</v>
      </c>
      <c r="DP142">
        <v>6.3007472081560847</v>
      </c>
      <c r="DQ142">
        <v>0.62029957713484762</v>
      </c>
      <c r="DR142">
        <v>153.17016237784594</v>
      </c>
      <c r="DS142">
        <v>22.131303625125636</v>
      </c>
      <c r="DT142">
        <v>65.283157282440271</v>
      </c>
      <c r="DU142">
        <v>40.344203851724927</v>
      </c>
      <c r="DV142">
        <v>35.497846773844017</v>
      </c>
      <c r="DW142">
        <v>0.14142568435794428</v>
      </c>
      <c r="DX142">
        <v>141.26663359236716</v>
      </c>
      <c r="DY142">
        <v>4.981644505644268</v>
      </c>
      <c r="DZ142">
        <v>-0.85025205610562737</v>
      </c>
      <c r="EA142">
        <f>(DX142-DL142)/29</f>
        <v>2.1662461654891461</v>
      </c>
      <c r="EB142">
        <v>2.8560539570523984</v>
      </c>
      <c r="EC142">
        <v>-1.6549303892635774</v>
      </c>
      <c r="ED142">
        <v>1.6648041446083468</v>
      </c>
      <c r="EE142">
        <v>-1.2466235006214081</v>
      </c>
      <c r="EF142">
        <v>0.71966415964846919</v>
      </c>
      <c r="EG142">
        <v>0.65342573891542688</v>
      </c>
      <c r="EH142">
        <v>0.61798793948001385</v>
      </c>
      <c r="EI142">
        <v>58.144031721129096</v>
      </c>
      <c r="EJ142">
        <v>57.747658786136938</v>
      </c>
      <c r="EK142">
        <v>46.212722440048019</v>
      </c>
      <c r="EL142">
        <v>41.844175727160312</v>
      </c>
      <c r="EM142">
        <v>37.73380661296747</v>
      </c>
      <c r="EN142">
        <v>28.558905118487075</v>
      </c>
      <c r="EO142">
        <v>31.47299475450265</v>
      </c>
      <c r="EP142">
        <v>26.453349572733824</v>
      </c>
      <c r="EQ142">
        <v>68.202179738264334</v>
      </c>
      <c r="ER142">
        <v>121.14787915435342</v>
      </c>
      <c r="ES142">
        <v>10.275835411027858</v>
      </c>
      <c r="ET142">
        <v>189.35005889261777</v>
      </c>
      <c r="EU142">
        <v>0.84050945196275928</v>
      </c>
      <c r="EV142">
        <v>16.621592271249984</v>
      </c>
      <c r="EW142">
        <v>13.970605410656761</v>
      </c>
      <c r="EX142">
        <f t="shared" ref="EX142:EX205" si="219">ES142/ET142*100</f>
        <v>5.4268984499526258</v>
      </c>
      <c r="EY142">
        <v>56.979187977627703</v>
      </c>
      <c r="EZ142">
        <v>31.343583287690816</v>
      </c>
      <c r="FA142">
        <f t="shared" ref="FA142:FA205" si="220">EY142/EZ142</f>
        <v>1.8178900432231195</v>
      </c>
      <c r="FB142">
        <v>88.322771265318522</v>
      </c>
      <c r="FC142">
        <v>64.512454898481636</v>
      </c>
      <c r="FD142">
        <v>35.487545101518371</v>
      </c>
      <c r="FE142">
        <f t="shared" ref="FE142:FE205" si="221">(DT142+DU142)-EQ142</f>
        <v>37.425181395900864</v>
      </c>
      <c r="FF142">
        <f t="shared" ref="FF142:FF205" si="222">DT142-EO142</f>
        <v>33.810162527937621</v>
      </c>
      <c r="FG142">
        <f t="shared" ref="FG142:FG205" si="223">DU142-EP142</f>
        <v>13.890854278991103</v>
      </c>
      <c r="FH142">
        <f t="shared" ref="FH142:FH205" si="224">FF142-EY142</f>
        <v>-23.169025449690082</v>
      </c>
      <c r="FI142">
        <f t="shared" ref="FI142:FI205" si="225">EZ142-FG142</f>
        <v>17.452729008699713</v>
      </c>
      <c r="FJ142">
        <f t="shared" ref="FJ142:FJ205" si="226">DO142-DU142</f>
        <v>17.452729008699713</v>
      </c>
      <c r="FK142">
        <f t="shared" ref="FK142:FK205" si="227">DN142-DT142</f>
        <v>23.169025449690082</v>
      </c>
      <c r="FL142">
        <f t="shared" ref="FL142:FL205" si="228">(DN142-DT142)/DN142*100</f>
        <v>26.193842519246175</v>
      </c>
      <c r="FM142">
        <f t="shared" ref="FM142:FM205" si="229">(DO142-DU142)/DO142*100</f>
        <v>30.196635262370712</v>
      </c>
      <c r="FN142">
        <f t="shared" ref="FN142:FN205" si="230">(EZ142-FG142)/EZ142*100</f>
        <v>55.681983927963053</v>
      </c>
      <c r="FO142">
        <v>36.179896514771826</v>
      </c>
      <c r="FP142">
        <v>19.107412337954326</v>
      </c>
      <c r="FQ142">
        <v>1.1402468415131672</v>
      </c>
      <c r="FR142">
        <v>1.1495474378124475</v>
      </c>
      <c r="FS142">
        <v>0.86723208782592165</v>
      </c>
      <c r="FT142">
        <v>2.2475618399835198</v>
      </c>
      <c r="FU142">
        <v>1.5244395195713385</v>
      </c>
      <c r="FV142">
        <v>1.3547652069353606</v>
      </c>
      <c r="FW142">
        <v>44.801631615137723</v>
      </c>
      <c r="FX142">
        <v>63.980903868140615</v>
      </c>
      <c r="FY142">
        <v>14.092315350545846</v>
      </c>
      <c r="FZ142">
        <v>46.23149933117832</v>
      </c>
      <c r="GA142">
        <v>43.661402975738888</v>
      </c>
      <c r="GB142">
        <f>R142/(AP142/10)*10000</f>
        <v>164.13106655042142</v>
      </c>
      <c r="GC142">
        <f>U142/(AU142/10)*10000</f>
        <v>124.47590700667685</v>
      </c>
      <c r="GD142">
        <f>W142/(BA142/10)*10000</f>
        <v>110.54911571835467</v>
      </c>
      <c r="GE142">
        <f>(DI142/10)/R142</f>
        <v>1.9180560713349188</v>
      </c>
      <c r="GF142">
        <f>(DN142/10)/U142</f>
        <v>2.1722048804550678</v>
      </c>
      <c r="GG142">
        <f>(DT142/10)/W142</f>
        <v>1.4864106849371641</v>
      </c>
      <c r="GH142">
        <f t="shared" ref="GH142:GH155" si="231">AN142/220</f>
        <v>45.95816988552631</v>
      </c>
      <c r="GK142">
        <f>EY142/DN142*100</f>
        <v>64.418068856688535</v>
      </c>
      <c r="GL142">
        <f>EZ142/DO142*100</f>
        <v>54.230530473620931</v>
      </c>
      <c r="GM142">
        <f t="shared" si="201"/>
        <v>45.769469526379062</v>
      </c>
      <c r="GN142">
        <f t="shared" ref="GN142:GN205" si="232">(DT142-EO142)/DT142*100</f>
        <v>51.790023545677698</v>
      </c>
      <c r="GO142">
        <f>(L142-N142)/L142*100</f>
        <v>55.371900826446272</v>
      </c>
      <c r="GP142">
        <f t="shared" ref="GP142:GP205" si="233">FO142/ER142*100</f>
        <v>29.864242582963708</v>
      </c>
      <c r="GQ142">
        <f t="shared" ref="GQ142:GQ205" si="234">AN142/CK142</f>
        <v>0.93628806247061114</v>
      </c>
      <c r="GR142">
        <v>32.276368577474372</v>
      </c>
      <c r="GS142">
        <f t="shared" ref="GS142:GS205" si="235">DR142/CV142</f>
        <v>87.405160789473683</v>
      </c>
      <c r="GT142" s="23">
        <f t="shared" ref="GT142:GT205" si="236">ET142/DH142</f>
        <v>195.39326594736841</v>
      </c>
      <c r="GU142">
        <v>17.759999999999998</v>
      </c>
      <c r="GV142">
        <v>19.759999999999998</v>
      </c>
      <c r="GW142">
        <v>1.4300000000000001E-3</v>
      </c>
      <c r="GX142">
        <v>37.521429999999995</v>
      </c>
      <c r="GY142">
        <v>8.3149999999999988E-2</v>
      </c>
      <c r="GZ142">
        <v>40.1</v>
      </c>
      <c r="HA142">
        <v>64.5</v>
      </c>
      <c r="HB142">
        <v>2.3140000000000001</v>
      </c>
      <c r="HC142">
        <v>0.22780999999999998</v>
      </c>
      <c r="HD142">
        <v>107.14181000000001</v>
      </c>
      <c r="HE142">
        <v>12.577</v>
      </c>
      <c r="HF142">
        <v>48.7</v>
      </c>
      <c r="HG142">
        <v>75</v>
      </c>
      <c r="HH142">
        <v>23.594000000000001</v>
      </c>
      <c r="HI142">
        <v>9.4E-2</v>
      </c>
      <c r="HJ142">
        <v>147.38800000000001</v>
      </c>
      <c r="HK142">
        <v>56.2</v>
      </c>
      <c r="HL142">
        <v>52.9</v>
      </c>
      <c r="HM142">
        <v>132.208</v>
      </c>
      <c r="HN142">
        <v>107.30632600000001</v>
      </c>
      <c r="HO142">
        <v>23.107999999999997</v>
      </c>
      <c r="HP142">
        <v>239.51432599999998</v>
      </c>
      <c r="HQ142">
        <v>-16.100000000000001</v>
      </c>
      <c r="HR142">
        <v>11.600000000000001</v>
      </c>
      <c r="HS142">
        <v>-4.5</v>
      </c>
      <c r="HT142">
        <v>132.37251599999996</v>
      </c>
      <c r="HU142">
        <v>55.267055716742377</v>
      </c>
      <c r="HV142">
        <v>0.55910715751647944</v>
      </c>
      <c r="HW142">
        <v>0.40236938266754146</v>
      </c>
      <c r="HX142">
        <v>1.1339599046707153E-4</v>
      </c>
      <c r="HY142">
        <v>0.96158993617448796</v>
      </c>
      <c r="HZ142">
        <v>5.8233039779663071E-3</v>
      </c>
      <c r="IA142">
        <v>1.0842525625228883</v>
      </c>
      <c r="IB142">
        <v>0.70847853183746334</v>
      </c>
      <c r="IC142">
        <v>7.7234965777397163E-2</v>
      </c>
      <c r="ID142">
        <v>7.6036722358465191E-3</v>
      </c>
      <c r="IE142">
        <v>1.8775697323735954</v>
      </c>
      <c r="IF142">
        <v>0.27128694766283035</v>
      </c>
      <c r="IG142">
        <v>0.80024515378475192</v>
      </c>
      <c r="IH142">
        <v>0.49454185366630554</v>
      </c>
      <c r="II142">
        <v>0.43513489593744281</v>
      </c>
      <c r="IJ142">
        <v>1.7336051630973816E-3</v>
      </c>
      <c r="IK142">
        <v>1.7316555085515977</v>
      </c>
      <c r="IL142">
        <v>0.38579800021648408</v>
      </c>
      <c r="IM142">
        <v>0.32426686573028562</v>
      </c>
      <c r="IN142">
        <v>0.83602671937227258</v>
      </c>
      <c r="IO142">
        <v>1.4850385186662676</v>
      </c>
      <c r="IP142">
        <v>0.12596185342550276</v>
      </c>
      <c r="IQ142">
        <v>2.3210652380385404</v>
      </c>
      <c r="IR142">
        <v>0.69845456230640424</v>
      </c>
      <c r="IS142">
        <v>0.38421166610717772</v>
      </c>
      <c r="IT142">
        <v>1.082666228413582</v>
      </c>
      <c r="IU142">
        <v>64.512454898481636</v>
      </c>
      <c r="IV142">
        <v>35.487545101518364</v>
      </c>
      <c r="IW142">
        <v>0.443495505664945</v>
      </c>
      <c r="IX142">
        <v>19.107412337954326</v>
      </c>
      <c r="IY142">
        <f t="shared" ref="IY142:IY205" si="237">IQ142-HY142</f>
        <v>1.3594753018640524</v>
      </c>
      <c r="IZ142">
        <f t="shared" ref="IZ142:IZ205" si="238">IY142/IQ142*100</f>
        <v>58.571180145410409</v>
      </c>
      <c r="JA142">
        <f t="shared" ref="JA142:JA205" si="239">IQ142-IK142</f>
        <v>0.5894097294869427</v>
      </c>
      <c r="JB142">
        <f t="shared" ref="JB142:JB205" si="240">JA142/IQ142*100</f>
        <v>25.393932054449035</v>
      </c>
      <c r="JC142">
        <f t="shared" ref="JC142:JC205" si="241">IK142-HY142</f>
        <v>0.77006557237710971</v>
      </c>
      <c r="JD142">
        <f t="shared" ref="JD142:JD205" si="242">IY142/IO142*100</f>
        <v>91.544783840692219</v>
      </c>
      <c r="JE142">
        <f t="shared" ref="JE142:JE205" si="243">CA142/ET142</f>
        <v>103.19155277272864</v>
      </c>
    </row>
    <row r="143" spans="1:265" x14ac:dyDescent="0.2">
      <c r="A143" s="5">
        <v>2017</v>
      </c>
      <c r="B143">
        <v>202</v>
      </c>
      <c r="C143">
        <v>2</v>
      </c>
      <c r="D143">
        <v>3335</v>
      </c>
      <c r="E143">
        <v>1995</v>
      </c>
      <c r="F143" t="s">
        <v>118</v>
      </c>
      <c r="G143">
        <v>4</v>
      </c>
      <c r="H143">
        <v>31.5</v>
      </c>
      <c r="J143">
        <v>0</v>
      </c>
      <c r="K143">
        <v>0</v>
      </c>
      <c r="L143">
        <v>11.7</v>
      </c>
      <c r="M143">
        <v>11.4</v>
      </c>
      <c r="N143">
        <v>8.1999999999999993</v>
      </c>
      <c r="O143">
        <v>0.29999999999999893</v>
      </c>
      <c r="P143">
        <v>3.2000000000000011</v>
      </c>
      <c r="Q143">
        <v>3.5</v>
      </c>
      <c r="R143">
        <v>1.8980000000000001</v>
      </c>
      <c r="U143">
        <v>3.13</v>
      </c>
      <c r="W143">
        <v>3.6739999999999995</v>
      </c>
      <c r="X143">
        <v>3.0980000000000003</v>
      </c>
      <c r="AB143">
        <v>2</v>
      </c>
      <c r="AC143">
        <v>68</v>
      </c>
      <c r="AD143">
        <v>61.6</v>
      </c>
      <c r="AF143">
        <v>58.3</v>
      </c>
      <c r="AG143">
        <v>26.6</v>
      </c>
      <c r="AH143">
        <v>235.83248297493702</v>
      </c>
      <c r="AI143">
        <v>14815.468245451495</v>
      </c>
      <c r="AJ143">
        <v>264.44973618090449</v>
      </c>
      <c r="AK143">
        <v>0</v>
      </c>
      <c r="AL143">
        <v>477.6</v>
      </c>
      <c r="AM143">
        <v>477.6</v>
      </c>
      <c r="AN143">
        <v>11807.590664033511</v>
      </c>
      <c r="AO143">
        <f>AN143/AN$143</f>
        <v>1</v>
      </c>
      <c r="AP143">
        <v>1745.1011513157891</v>
      </c>
      <c r="AQ143">
        <v>1372.769736842105</v>
      </c>
      <c r="AR143">
        <v>0.10198643092105261</v>
      </c>
      <c r="AS143">
        <v>3117.9728745888156</v>
      </c>
      <c r="AT143">
        <v>4.254291118421051</v>
      </c>
      <c r="AU143">
        <v>3051.4987664473674</v>
      </c>
      <c r="AV143">
        <v>5075.0390624999991</v>
      </c>
      <c r="AW143">
        <v>63.053515624999989</v>
      </c>
      <c r="AX143">
        <v>10.66648560855263</v>
      </c>
      <c r="AY143">
        <v>8200.257830180919</v>
      </c>
      <c r="AZ143">
        <v>756.39936266447364</v>
      </c>
      <c r="BA143">
        <v>4006.60978618421</v>
      </c>
      <c r="BB143">
        <v>6313.445723684209</v>
      </c>
      <c r="BC143">
        <v>2130.1403988486841</v>
      </c>
      <c r="BD143">
        <v>25.49660773026315</v>
      </c>
      <c r="BE143">
        <v>12475.692516447369</v>
      </c>
      <c r="BF143">
        <v>338.81899703947357</v>
      </c>
      <c r="BG143">
        <v>305.38819187617497</v>
      </c>
      <c r="BH143">
        <f t="shared" ref="BH143:BH206" si="244">(BE143-AS143)/29</f>
        <v>322.67998765029495</v>
      </c>
      <c r="BI143">
        <v>87.093174342105215</v>
      </c>
      <c r="BJ143">
        <v>68.222215695488757</v>
      </c>
      <c r="BK143">
        <v>246.8179550438596</v>
      </c>
      <c r="BL143">
        <v>88.457618656015001</v>
      </c>
      <c r="BM143">
        <v>0.7866419294990723</v>
      </c>
      <c r="BN143">
        <v>1.6631299734748013</v>
      </c>
      <c r="BO143">
        <v>1.5757575757575757</v>
      </c>
      <c r="BP143">
        <v>55.969093430484875</v>
      </c>
      <c r="BQ143">
        <v>37.212229537666175</v>
      </c>
      <c r="BR143">
        <v>32.115329717385094</v>
      </c>
      <c r="BS143">
        <v>44.027635648470479</v>
      </c>
      <c r="BT143">
        <v>61.888774323916962</v>
      </c>
      <c r="BU143">
        <v>50.605974100121962</v>
      </c>
      <c r="BV143">
        <v>3869.0090460526308</v>
      </c>
      <c r="BW143">
        <v>3925.6681743421045</v>
      </c>
      <c r="BX143">
        <v>9612.0592310855245</v>
      </c>
      <c r="BY143">
        <v>10223.022219942432</v>
      </c>
      <c r="BZ143">
        <v>1817.3820106907895</v>
      </c>
      <c r="CA143">
        <v>19835.081451027956</v>
      </c>
      <c r="CB143">
        <v>1.0146443514644352</v>
      </c>
      <c r="CC143">
        <v>19.50588937890204</v>
      </c>
      <c r="CD143">
        <v>19.791540478593074</v>
      </c>
      <c r="CE143">
        <v>-817.51027960526335</v>
      </c>
      <c r="CF143">
        <v>1149.3708881578946</v>
      </c>
      <c r="CG143">
        <v>331.86060855263167</v>
      </c>
      <c r="CH143">
        <f t="shared" si="216"/>
        <v>137.60074013157919</v>
      </c>
      <c r="CI143">
        <f t="shared" si="217"/>
        <v>2387.7775493421045</v>
      </c>
      <c r="CJ143">
        <f t="shared" si="218"/>
        <v>2525.3782894736837</v>
      </c>
      <c r="CK143">
        <v>11634.823620847037</v>
      </c>
      <c r="CL143">
        <v>58.657806117776545</v>
      </c>
      <c r="CM143">
        <v>3.0738518238067627</v>
      </c>
      <c r="CN143">
        <v>1.8924238681793213</v>
      </c>
      <c r="CO143">
        <v>7.5943217277526855</v>
      </c>
      <c r="CP143">
        <v>2.5538448890553433</v>
      </c>
      <c r="CQ143">
        <v>7.6506438255310059</v>
      </c>
      <c r="CR143">
        <v>3.0004937648773193</v>
      </c>
      <c r="CS143">
        <v>1.0733045339584351</v>
      </c>
      <c r="CT143">
        <v>3.9171881675720215</v>
      </c>
      <c r="CU143">
        <v>3.9171881675720215</v>
      </c>
      <c r="CV143">
        <v>1.8160210182404091</v>
      </c>
      <c r="CW143">
        <v>2.5994458198547363</v>
      </c>
      <c r="CX143">
        <v>3.0129184722900391</v>
      </c>
      <c r="CY143">
        <v>0.6869170069694519</v>
      </c>
      <c r="CZ143">
        <v>1.8979212045669556</v>
      </c>
      <c r="DA143">
        <v>1.8979212045669556</v>
      </c>
      <c r="DB143">
        <v>1.6431657828484758</v>
      </c>
      <c r="DC143">
        <v>0.65727734565734863</v>
      </c>
      <c r="DD143">
        <v>0.49525547027587891</v>
      </c>
      <c r="DE143">
        <v>0.58441592349878257</v>
      </c>
      <c r="DF143">
        <v>1.3756333589553833</v>
      </c>
      <c r="DG143">
        <v>0.6218944787979126</v>
      </c>
      <c r="DH143">
        <v>0.99221023699576605</v>
      </c>
      <c r="DI143">
        <v>53.641823566993196</v>
      </c>
      <c r="DJ143">
        <v>25.97862215514245</v>
      </c>
      <c r="DK143">
        <v>7.7451776827969819E-3</v>
      </c>
      <c r="DL143">
        <v>79.628190899818435</v>
      </c>
      <c r="DM143">
        <v>0.3254806607715941</v>
      </c>
      <c r="DN143">
        <v>91.560030222561579</v>
      </c>
      <c r="DO143">
        <v>54.470624357974145</v>
      </c>
      <c r="DP143">
        <v>2.4699248533006752</v>
      </c>
      <c r="DQ143">
        <v>0.41782631215399618</v>
      </c>
      <c r="DR143">
        <v>148.91840574599041</v>
      </c>
      <c r="DS143">
        <v>19.662191614189528</v>
      </c>
      <c r="DT143">
        <v>120.71588636052451</v>
      </c>
      <c r="DU143">
        <v>43.368132401772421</v>
      </c>
      <c r="DV143">
        <v>40.428386316796299</v>
      </c>
      <c r="DW143">
        <v>0.48390552455792191</v>
      </c>
      <c r="DX143">
        <v>204.99631060365112</v>
      </c>
      <c r="DY143">
        <v>4.6193476564114651</v>
      </c>
      <c r="DZ143">
        <v>4.0055646326900511</v>
      </c>
      <c r="EA143">
        <f t="shared" ref="EA143:EA206" si="245">(DX143-DL143)/29</f>
        <v>4.3230386104769893</v>
      </c>
      <c r="EB143">
        <v>2.527880443704559</v>
      </c>
      <c r="EC143">
        <v>2.0825611527116377</v>
      </c>
      <c r="ED143">
        <v>1.8994668135221131</v>
      </c>
      <c r="EE143">
        <v>-0.79303513972869466</v>
      </c>
      <c r="EF143">
        <v>0.48429789346549312</v>
      </c>
      <c r="EG143">
        <v>0.59491706398052147</v>
      </c>
      <c r="EH143">
        <v>0.35925787159654493</v>
      </c>
      <c r="EI143">
        <v>67.365367667941712</v>
      </c>
      <c r="EJ143">
        <v>61.483353762687464</v>
      </c>
      <c r="EK143">
        <v>58.886858014689793</v>
      </c>
      <c r="EL143">
        <v>32.624905654112609</v>
      </c>
      <c r="EM143">
        <v>36.577496304173771</v>
      </c>
      <c r="EN143">
        <v>21.155567275365396</v>
      </c>
      <c r="EO143">
        <v>25.430119961137436</v>
      </c>
      <c r="EP143">
        <v>19.442086378308499</v>
      </c>
      <c r="EQ143">
        <v>56.174404722598446</v>
      </c>
      <c r="ER143">
        <v>140.63130395094927</v>
      </c>
      <c r="ES143">
        <v>11.302198383152509</v>
      </c>
      <c r="ET143">
        <v>196.80570867354771</v>
      </c>
      <c r="EU143">
        <v>0.76452987276584183</v>
      </c>
      <c r="EV143">
        <v>12.921434105003405</v>
      </c>
      <c r="EW143">
        <v>9.8788223722504611</v>
      </c>
      <c r="EX143">
        <f t="shared" si="219"/>
        <v>5.7428203985180524</v>
      </c>
      <c r="EY143">
        <v>66.129910261424143</v>
      </c>
      <c r="EZ143">
        <v>35.028537979665643</v>
      </c>
      <c r="FA143">
        <f t="shared" si="220"/>
        <v>1.887886679707075</v>
      </c>
      <c r="FB143">
        <v>101.15844824108979</v>
      </c>
      <c r="FC143">
        <v>65.372602497635668</v>
      </c>
      <c r="FD143">
        <v>34.627397502364332</v>
      </c>
      <c r="FE143">
        <f t="shared" si="221"/>
        <v>107.90961403969848</v>
      </c>
      <c r="FF143">
        <f t="shared" si="222"/>
        <v>95.285766399387072</v>
      </c>
      <c r="FG143">
        <f t="shared" si="223"/>
        <v>23.926046023463922</v>
      </c>
      <c r="FH143">
        <f t="shared" si="224"/>
        <v>29.155856137962928</v>
      </c>
      <c r="FI143">
        <f t="shared" si="225"/>
        <v>11.102491956201721</v>
      </c>
      <c r="FJ143">
        <f t="shared" si="226"/>
        <v>11.102491956201725</v>
      </c>
      <c r="FK143">
        <f t="shared" si="227"/>
        <v>-29.155856137962928</v>
      </c>
      <c r="FL143">
        <f t="shared" si="228"/>
        <v>-31.843432190980803</v>
      </c>
      <c r="FM143">
        <f t="shared" si="229"/>
        <v>20.382531111149991</v>
      </c>
      <c r="FN143">
        <f t="shared" si="230"/>
        <v>31.695561951934192</v>
      </c>
      <c r="FO143">
        <v>47.8873029275573</v>
      </c>
      <c r="FP143">
        <v>24.332273311741464</v>
      </c>
      <c r="FQ143">
        <v>1.1440588430318834</v>
      </c>
      <c r="FR143">
        <v>1.1634778813174087</v>
      </c>
      <c r="FS143">
        <v>1.2295505563523521</v>
      </c>
      <c r="FT143">
        <v>2.2322670766543529</v>
      </c>
      <c r="FU143">
        <v>1.5608556444443313</v>
      </c>
      <c r="FV143">
        <v>1.3363954612189155</v>
      </c>
      <c r="FW143">
        <v>51.540107083415187</v>
      </c>
      <c r="FX143">
        <v>71.456923124228084</v>
      </c>
      <c r="FY143">
        <v>15.136505635242893</v>
      </c>
      <c r="FZ143">
        <v>51.944744331069749</v>
      </c>
      <c r="GA143">
        <v>38.612976214840359</v>
      </c>
      <c r="GB143">
        <f t="shared" ref="GB143:GB206" si="246">R143/(AP143/10)*10000</f>
        <v>108.7616037940796</v>
      </c>
      <c r="GC143">
        <f t="shared" ref="GC143:GC206" si="247">U143/(AU143/10)*10000</f>
        <v>102.57254678965595</v>
      </c>
      <c r="GD143">
        <f t="shared" ref="GD143:GD206" si="248">W143/(BA143/10)*10000</f>
        <v>91.698473174724128</v>
      </c>
      <c r="GE143">
        <f t="shared" ref="GE143:GE206" si="249">(DI143/10)/R143</f>
        <v>2.8262288496835191</v>
      </c>
      <c r="GF143">
        <f t="shared" ref="GF143:GF206" si="250">(DN143/10)/U143</f>
        <v>2.9252405821904657</v>
      </c>
      <c r="GG143">
        <f t="shared" ref="GG143:GG206" si="251">(DT143/10)/W143</f>
        <v>3.2856800860240751</v>
      </c>
      <c r="GH143">
        <f t="shared" si="231"/>
        <v>53.670866654697775</v>
      </c>
      <c r="GK143">
        <f t="shared" ref="GK143:GK206" si="252">EY143/DN143*100</f>
        <v>72.225740970898983</v>
      </c>
      <c r="GL143">
        <f t="shared" ref="GL143:GL206" si="253">EZ143/DO143*100</f>
        <v>64.307208504647321</v>
      </c>
      <c r="GM143">
        <f t="shared" si="201"/>
        <v>35.692791495352679</v>
      </c>
      <c r="GN143">
        <f t="shared" si="232"/>
        <v>78.933907766547804</v>
      </c>
      <c r="GO143">
        <f t="shared" ref="GO143:GO206" si="254">(L143-N143)/L143*100</f>
        <v>29.914529914529915</v>
      </c>
      <c r="GP143">
        <f t="shared" si="233"/>
        <v>34.051666721557169</v>
      </c>
      <c r="GQ143">
        <f t="shared" si="234"/>
        <v>1.0148491329835816</v>
      </c>
      <c r="GR143">
        <v>39.200567060731736</v>
      </c>
      <c r="GS143">
        <f t="shared" si="235"/>
        <v>82.002578301809194</v>
      </c>
      <c r="GT143" s="23">
        <f t="shared" si="236"/>
        <v>198.35081451027955</v>
      </c>
      <c r="GU143">
        <v>21.56</v>
      </c>
      <c r="GV143">
        <v>16.96</v>
      </c>
      <c r="GW143">
        <v>1.2600000000000001E-3</v>
      </c>
      <c r="GX143">
        <v>38.521259999999998</v>
      </c>
      <c r="GY143">
        <v>5.2559999999999996E-2</v>
      </c>
      <c r="GZ143">
        <v>37.700000000000003</v>
      </c>
      <c r="HA143">
        <v>62.7</v>
      </c>
      <c r="HB143">
        <v>0.77900000000000003</v>
      </c>
      <c r="HC143">
        <v>0.13178000000000001</v>
      </c>
      <c r="HD143">
        <v>101.31077999999999</v>
      </c>
      <c r="HE143">
        <v>9.3450000000000006</v>
      </c>
      <c r="HF143">
        <v>49.5</v>
      </c>
      <c r="HG143">
        <v>78</v>
      </c>
      <c r="HH143">
        <v>26.317</v>
      </c>
      <c r="HI143">
        <v>0.315</v>
      </c>
      <c r="HJ143">
        <v>154.13200000000001</v>
      </c>
      <c r="HK143">
        <v>47.8</v>
      </c>
      <c r="HL143">
        <v>48.5</v>
      </c>
      <c r="HM143">
        <v>118.753</v>
      </c>
      <c r="HN143">
        <v>126.30119399999998</v>
      </c>
      <c r="HO143">
        <v>22.453000000000003</v>
      </c>
      <c r="HP143">
        <v>245.054194</v>
      </c>
      <c r="HQ143">
        <v>-10.099999999999994</v>
      </c>
      <c r="HR143">
        <v>14.200000000000003</v>
      </c>
      <c r="HS143">
        <v>4.1000000000000085</v>
      </c>
      <c r="HT143">
        <v>143.743414</v>
      </c>
      <c r="HU143">
        <v>58.657806117776545</v>
      </c>
      <c r="HV143">
        <v>0.66272245321273804</v>
      </c>
      <c r="HW143">
        <v>0.32095508804321288</v>
      </c>
      <c r="HX143">
        <v>9.5688453769683838E-5</v>
      </c>
      <c r="HY143">
        <v>0.98377322970972059</v>
      </c>
      <c r="HZ143">
        <v>4.0211783946990966E-3</v>
      </c>
      <c r="IA143">
        <v>1.1311861493587494</v>
      </c>
      <c r="IB143">
        <v>0.67296194279193877</v>
      </c>
      <c r="IC143">
        <v>3.0514895825386048E-2</v>
      </c>
      <c r="ID143">
        <v>5.1620705672264103E-3</v>
      </c>
      <c r="IE143">
        <v>1.8398250585433005</v>
      </c>
      <c r="IF143">
        <v>0.24291821186542514</v>
      </c>
      <c r="IG143">
        <v>1.4913946437835695</v>
      </c>
      <c r="IH143">
        <v>0.53579526543617251</v>
      </c>
      <c r="II143">
        <v>0.49947592340588576</v>
      </c>
      <c r="IJ143">
        <v>5.9784517943859104E-3</v>
      </c>
      <c r="IK143">
        <v>2.5326442844200137</v>
      </c>
      <c r="IL143">
        <v>0.31417857122421261</v>
      </c>
      <c r="IM143">
        <v>0.24019890308380126</v>
      </c>
      <c r="IN143">
        <v>0.69401144163250927</v>
      </c>
      <c r="IO143">
        <v>1.7374413574229548</v>
      </c>
      <c r="IP143">
        <v>0.13963396732449534</v>
      </c>
      <c r="IQ143">
        <v>2.4314527990554642</v>
      </c>
      <c r="IR143">
        <v>0.81700757813453673</v>
      </c>
      <c r="IS143">
        <v>0.43276303970813751</v>
      </c>
      <c r="IT143">
        <v>1.2497706178426742</v>
      </c>
      <c r="IU143">
        <v>65.372602497635668</v>
      </c>
      <c r="IV143">
        <v>34.627397502364339</v>
      </c>
      <c r="IW143">
        <v>0.59162774051216371</v>
      </c>
      <c r="IX143">
        <v>24.332273311741474</v>
      </c>
      <c r="IY143">
        <f t="shared" si="237"/>
        <v>1.4476795693457436</v>
      </c>
      <c r="IZ143">
        <f t="shared" si="238"/>
        <v>59.539694536045175</v>
      </c>
      <c r="JA143">
        <f t="shared" si="239"/>
        <v>-0.10119148536454947</v>
      </c>
      <c r="JB143">
        <f t="shared" si="240"/>
        <v>-4.1617705021400742</v>
      </c>
      <c r="JC143">
        <f t="shared" si="241"/>
        <v>1.5488710547102931</v>
      </c>
      <c r="JD143">
        <f t="shared" si="242"/>
        <v>83.322499672334388</v>
      </c>
      <c r="JE143">
        <f t="shared" si="243"/>
        <v>100.78509198089107</v>
      </c>
    </row>
    <row r="144" spans="1:265" x14ac:dyDescent="0.2">
      <c r="A144" s="5">
        <v>2017</v>
      </c>
      <c r="B144">
        <v>203</v>
      </c>
      <c r="C144">
        <v>2</v>
      </c>
      <c r="D144" t="s">
        <v>113</v>
      </c>
      <c r="E144">
        <v>1946</v>
      </c>
      <c r="F144" t="s">
        <v>118</v>
      </c>
      <c r="G144">
        <v>4</v>
      </c>
      <c r="H144">
        <v>33</v>
      </c>
      <c r="J144">
        <v>0</v>
      </c>
      <c r="K144">
        <v>0</v>
      </c>
      <c r="L144">
        <v>12.6</v>
      </c>
      <c r="M144">
        <v>12.4</v>
      </c>
      <c r="N144">
        <v>8.6</v>
      </c>
      <c r="O144">
        <v>0.19999999999999929</v>
      </c>
      <c r="P144">
        <v>3.8000000000000007</v>
      </c>
      <c r="Q144">
        <v>4</v>
      </c>
      <c r="R144">
        <v>2.6219999999999999</v>
      </c>
      <c r="U144">
        <v>3.6760000000000006</v>
      </c>
      <c r="W144">
        <v>3.38</v>
      </c>
      <c r="X144">
        <v>2.7939999999999996</v>
      </c>
      <c r="AB144">
        <v>2</v>
      </c>
      <c r="AC144">
        <v>66</v>
      </c>
      <c r="AD144">
        <v>55.4</v>
      </c>
      <c r="AF144">
        <v>56.6</v>
      </c>
      <c r="AG144">
        <v>44.2</v>
      </c>
      <c r="AH144">
        <v>155.52441796207634</v>
      </c>
      <c r="AI144">
        <v>9770.3549852135602</v>
      </c>
      <c r="AJ144">
        <v>224.87617968749998</v>
      </c>
      <c r="AK144">
        <v>0</v>
      </c>
      <c r="AL144">
        <v>512</v>
      </c>
      <c r="AM144">
        <v>512</v>
      </c>
      <c r="AN144">
        <v>10934.694976815788</v>
      </c>
      <c r="AO144">
        <f>AN144/AN$144</f>
        <v>1</v>
      </c>
      <c r="AP144">
        <v>1657.6842105263156</v>
      </c>
      <c r="AQ144">
        <v>1493.2314118629906</v>
      </c>
      <c r="AR144">
        <v>2.7956975772765246E-2</v>
      </c>
      <c r="AS144">
        <v>3150.9435793650791</v>
      </c>
      <c r="AT144">
        <v>3.3252355889724305</v>
      </c>
      <c r="AU144">
        <v>3116.3805346700083</v>
      </c>
      <c r="AV144">
        <v>5385.8291562238919</v>
      </c>
      <c r="AW144">
        <v>106.81209273182958</v>
      </c>
      <c r="AX144">
        <v>19.896321846282376</v>
      </c>
      <c r="AY144">
        <v>8628.918105472012</v>
      </c>
      <c r="AZ144">
        <v>721.28997493734335</v>
      </c>
      <c r="BA144">
        <v>4415.5576441102758</v>
      </c>
      <c r="BB144">
        <v>7696.3909774436088</v>
      </c>
      <c r="BC144">
        <v>1629.9739139515455</v>
      </c>
      <c r="BD144">
        <v>7.5648287385129489</v>
      </c>
      <c r="BE144">
        <v>13749.487364243943</v>
      </c>
      <c r="BF144">
        <v>365.19830174046217</v>
      </c>
      <c r="BG144">
        <v>365.75494705513796</v>
      </c>
      <c r="BH144">
        <f t="shared" si="244"/>
        <v>365.4670270647884</v>
      </c>
      <c r="BI144">
        <v>97.246421609579514</v>
      </c>
      <c r="BJ144">
        <v>92.7983649600191</v>
      </c>
      <c r="BK144">
        <v>259.50651629072678</v>
      </c>
      <c r="BL144">
        <v>165.04013008712263</v>
      </c>
      <c r="BM144">
        <v>0.90079365079365081</v>
      </c>
      <c r="BN144">
        <v>1.7282321899736144</v>
      </c>
      <c r="BO144">
        <v>1.7430167597765363</v>
      </c>
      <c r="BP144">
        <v>52.609136557765403</v>
      </c>
      <c r="BQ144">
        <v>36.115541908941765</v>
      </c>
      <c r="BR144">
        <v>32.114343808868824</v>
      </c>
      <c r="BS144">
        <v>47.389976184971218</v>
      </c>
      <c r="BT144">
        <v>62.416042085374279</v>
      </c>
      <c r="BU144">
        <v>55.975839488084198</v>
      </c>
      <c r="BV144">
        <v>4226.436925647452</v>
      </c>
      <c r="BW144">
        <v>4070.206766917293</v>
      </c>
      <c r="BX144">
        <v>10251.08297827903</v>
      </c>
      <c r="BY144">
        <v>9467.2683781954875</v>
      </c>
      <c r="BZ144">
        <v>1954.4392857142857</v>
      </c>
      <c r="CA144">
        <v>19718.351356474519</v>
      </c>
      <c r="CB144">
        <v>0.96303501945525283</v>
      </c>
      <c r="CC144">
        <v>21.434027872009199</v>
      </c>
      <c r="CD144">
        <v>20.64171944872481</v>
      </c>
      <c r="CE144">
        <v>-1110.0563909774437</v>
      </c>
      <c r="CF144">
        <v>1315.622389306599</v>
      </c>
      <c r="CG144">
        <v>205.56599832915526</v>
      </c>
      <c r="CH144">
        <f t="shared" si="216"/>
        <v>189.12071846282379</v>
      </c>
      <c r="CI144">
        <f t="shared" si="217"/>
        <v>3626.1842105263158</v>
      </c>
      <c r="CJ144">
        <f t="shared" si="218"/>
        <v>3815.3049289891396</v>
      </c>
      <c r="CK144">
        <v>11089.433251002507</v>
      </c>
      <c r="CL144">
        <v>56.239150274403102</v>
      </c>
      <c r="CM144">
        <v>3.043133020401001</v>
      </c>
      <c r="CN144">
        <v>2.2596211433410645</v>
      </c>
      <c r="CO144">
        <v>7.8121223449707031</v>
      </c>
      <c r="CP144">
        <v>2.671869241660048</v>
      </c>
      <c r="CQ144">
        <v>7.2221441268920898</v>
      </c>
      <c r="CR144">
        <v>2.8730719089508057</v>
      </c>
      <c r="CS144">
        <v>1.0606232881546021</v>
      </c>
      <c r="CT144">
        <v>3.2945692539215088</v>
      </c>
      <c r="CU144">
        <v>3.2945692539215088</v>
      </c>
      <c r="CV144">
        <v>1.7480025494959441</v>
      </c>
      <c r="CW144">
        <v>2.627622127532959</v>
      </c>
      <c r="CX144">
        <v>2.5739789009094238</v>
      </c>
      <c r="CY144">
        <v>0.78757667541503906</v>
      </c>
      <c r="CZ144">
        <v>1.867195725440979</v>
      </c>
      <c r="DA144">
        <v>1.867195725440979</v>
      </c>
      <c r="DB144">
        <v>1.4898486778688564</v>
      </c>
      <c r="DC144">
        <v>0.89599627256393433</v>
      </c>
      <c r="DD144">
        <v>0.66586273908615112</v>
      </c>
      <c r="DE144">
        <v>0.73857427859331393</v>
      </c>
      <c r="DF144">
        <v>1.3212707042694092</v>
      </c>
      <c r="DG144">
        <v>0.54957729578018188</v>
      </c>
      <c r="DH144">
        <v>1.0183412502412492</v>
      </c>
      <c r="DI144">
        <v>50.445535584499957</v>
      </c>
      <c r="DJ144">
        <v>33.741372701466432</v>
      </c>
      <c r="DK144">
        <v>2.1840331513222396E-3</v>
      </c>
      <c r="DL144">
        <v>84.189092319117705</v>
      </c>
      <c r="DM144">
        <v>0.24015330679429797</v>
      </c>
      <c r="DN144">
        <v>89.535853717614927</v>
      </c>
      <c r="DO144">
        <v>57.123358291131098</v>
      </c>
      <c r="DP144">
        <v>3.5189983666129878</v>
      </c>
      <c r="DQ144">
        <v>0.65549810220888749</v>
      </c>
      <c r="DR144">
        <v>150.83370847756788</v>
      </c>
      <c r="DS144">
        <v>18.952774985130571</v>
      </c>
      <c r="DT144">
        <v>113.65552211689172</v>
      </c>
      <c r="DU144">
        <v>60.614980187093401</v>
      </c>
      <c r="DV144">
        <v>30.434803247106281</v>
      </c>
      <c r="DW144">
        <v>0.14125015884244452</v>
      </c>
      <c r="DX144">
        <v>204.84655570993385</v>
      </c>
      <c r="DY144">
        <v>4.4429744105633455</v>
      </c>
      <c r="DZ144">
        <v>3.8580605165975692</v>
      </c>
      <c r="EA144">
        <f t="shared" si="245"/>
        <v>4.1606021858902116</v>
      </c>
      <c r="EB144">
        <v>2.6060212088743313</v>
      </c>
      <c r="EC144">
        <v>1.7228334570911994</v>
      </c>
      <c r="ED144">
        <v>1.5587990393109776</v>
      </c>
      <c r="EE144">
        <v>0.24940156399730742</v>
      </c>
      <c r="EF144">
        <v>0.66886736973873873</v>
      </c>
      <c r="EG144">
        <v>0.63799423269354361</v>
      </c>
      <c r="EH144">
        <v>0.5333219104369824</v>
      </c>
      <c r="EI144">
        <v>59.919324695040999</v>
      </c>
      <c r="EJ144">
        <v>59.360639356640078</v>
      </c>
      <c r="EK144">
        <v>55.48324780126147</v>
      </c>
      <c r="EL144">
        <v>40.078081105293521</v>
      </c>
      <c r="EM144">
        <v>37.871745558537754</v>
      </c>
      <c r="EN144">
        <v>29.590431714617271</v>
      </c>
      <c r="EO144">
        <v>37.868717316066913</v>
      </c>
      <c r="EP144">
        <v>27.101990264665361</v>
      </c>
      <c r="EQ144">
        <v>75.711862154826349</v>
      </c>
      <c r="ER144">
        <v>125.08824357565859</v>
      </c>
      <c r="ES144">
        <v>10.741154574094075</v>
      </c>
      <c r="ET144">
        <v>200.80010573048494</v>
      </c>
      <c r="EU144">
        <v>0.71568281646462173</v>
      </c>
      <c r="EV144">
        <v>18.858913036079038</v>
      </c>
      <c r="EW144">
        <v>13.496999997122415</v>
      </c>
      <c r="EX144">
        <f t="shared" si="219"/>
        <v>5.349177748198457</v>
      </c>
      <c r="EY144">
        <v>51.667136401548014</v>
      </c>
      <c r="EZ144">
        <v>30.021368026465737</v>
      </c>
      <c r="FA144">
        <f t="shared" si="220"/>
        <v>1.721012059010774</v>
      </c>
      <c r="FB144">
        <v>81.688504428013744</v>
      </c>
      <c r="FC144">
        <v>63.248968460523812</v>
      </c>
      <c r="FD144">
        <v>36.751031539476195</v>
      </c>
      <c r="FE144">
        <f t="shared" si="221"/>
        <v>98.558640149158776</v>
      </c>
      <c r="FF144">
        <f t="shared" si="222"/>
        <v>75.786804800824797</v>
      </c>
      <c r="FG144">
        <f t="shared" si="223"/>
        <v>33.512989922428041</v>
      </c>
      <c r="FH144">
        <f t="shared" si="224"/>
        <v>24.119668399276783</v>
      </c>
      <c r="FI144">
        <f t="shared" si="225"/>
        <v>-3.4916218959623038</v>
      </c>
      <c r="FJ144">
        <f t="shared" si="226"/>
        <v>-3.4916218959623038</v>
      </c>
      <c r="FK144">
        <f t="shared" si="227"/>
        <v>-24.11966839927679</v>
      </c>
      <c r="FL144">
        <f t="shared" si="228"/>
        <v>-26.938558574922688</v>
      </c>
      <c r="FM144">
        <f t="shared" si="229"/>
        <v>-6.11242405981654</v>
      </c>
      <c r="FN144">
        <f t="shared" si="230"/>
        <v>-11.630455657064722</v>
      </c>
      <c r="FO144">
        <v>49.966397252917062</v>
      </c>
      <c r="FP144">
        <v>24.88365086818343</v>
      </c>
      <c r="FQ144">
        <v>1.2015983278637914</v>
      </c>
      <c r="FR144">
        <v>1.1412137434797842</v>
      </c>
      <c r="FS144">
        <v>1.1556577874458049</v>
      </c>
      <c r="FT144">
        <v>2.223596005172638</v>
      </c>
      <c r="FU144">
        <v>1.5317047831600259</v>
      </c>
      <c r="FV144">
        <v>1.2891780716172636</v>
      </c>
      <c r="FW144">
        <v>48.012474303978316</v>
      </c>
      <c r="FX144">
        <v>62.29490921860009</v>
      </c>
      <c r="FY144">
        <v>29.851938190064441</v>
      </c>
      <c r="FZ144">
        <v>47.147726061969855</v>
      </c>
      <c r="GA144">
        <v>66.246967843236533</v>
      </c>
      <c r="GB144">
        <f t="shared" si="246"/>
        <v>158.1724663449327</v>
      </c>
      <c r="GC144">
        <f t="shared" si="247"/>
        <v>117.95735338172527</v>
      </c>
      <c r="GD144">
        <f t="shared" si="248"/>
        <v>76.547522927448085</v>
      </c>
      <c r="GE144">
        <f t="shared" si="249"/>
        <v>1.9239334700419513</v>
      </c>
      <c r="GF144">
        <f t="shared" si="250"/>
        <v>2.4356869890537247</v>
      </c>
      <c r="GG144">
        <f t="shared" si="251"/>
        <v>3.3625894117423587</v>
      </c>
      <c r="GH144">
        <f t="shared" si="231"/>
        <v>49.703158985526308</v>
      </c>
      <c r="GK144">
        <f t="shared" si="252"/>
        <v>57.705527178530971</v>
      </c>
      <c r="GL144">
        <f t="shared" si="253"/>
        <v>52.555327495734474</v>
      </c>
      <c r="GM144">
        <f t="shared" si="201"/>
        <v>47.444672504265533</v>
      </c>
      <c r="GN144">
        <f t="shared" si="232"/>
        <v>66.681146141654295</v>
      </c>
      <c r="GO144">
        <f t="shared" si="254"/>
        <v>31.746031746031743</v>
      </c>
      <c r="GP144">
        <f t="shared" si="233"/>
        <v>39.944918742659695</v>
      </c>
      <c r="GQ144">
        <f t="shared" si="234"/>
        <v>0.98604633161277833</v>
      </c>
      <c r="GR144">
        <v>45.061591740628117</v>
      </c>
      <c r="GS144">
        <f t="shared" si="235"/>
        <v>86.289181054720117</v>
      </c>
      <c r="GT144" s="23">
        <f t="shared" si="236"/>
        <v>197.1835135647452</v>
      </c>
      <c r="GU144">
        <v>20.16</v>
      </c>
      <c r="GV144">
        <v>18.16</v>
      </c>
      <c r="GW144">
        <v>3.3999999999999997E-4</v>
      </c>
      <c r="GX144">
        <v>38.320340000000002</v>
      </c>
      <c r="GY144">
        <v>4.0439999999999997E-2</v>
      </c>
      <c r="GZ144">
        <v>37.9</v>
      </c>
      <c r="HA144">
        <v>65.5</v>
      </c>
      <c r="HB144">
        <v>1.2989999999999999</v>
      </c>
      <c r="HC144">
        <v>0.24197000000000002</v>
      </c>
      <c r="HD144">
        <v>104.94096999999999</v>
      </c>
      <c r="HE144">
        <v>8.7720000000000002</v>
      </c>
      <c r="HF144">
        <v>53.7</v>
      </c>
      <c r="HG144">
        <v>93.6</v>
      </c>
      <c r="HH144">
        <v>19.823</v>
      </c>
      <c r="HI144">
        <v>9.1999999999999998E-2</v>
      </c>
      <c r="HJ144">
        <v>167.215</v>
      </c>
      <c r="HK144">
        <v>51.4</v>
      </c>
      <c r="HL144">
        <v>49.5</v>
      </c>
      <c r="HM144">
        <v>124.66900000000001</v>
      </c>
      <c r="HN144">
        <v>115.13660399999999</v>
      </c>
      <c r="HO144">
        <v>23.768999999999998</v>
      </c>
      <c r="HP144">
        <v>239.80560399999999</v>
      </c>
      <c r="HQ144">
        <v>-13.5</v>
      </c>
      <c r="HR144">
        <v>16</v>
      </c>
      <c r="HS144">
        <v>2.5</v>
      </c>
      <c r="HT144">
        <v>134.864634</v>
      </c>
      <c r="HU144">
        <v>56.239150274403094</v>
      </c>
      <c r="HV144">
        <v>0.61349561691284182</v>
      </c>
      <c r="HW144">
        <v>0.41034719963073735</v>
      </c>
      <c r="HX144">
        <v>2.6561215972900387E-5</v>
      </c>
      <c r="HY144">
        <v>1.023869377759552</v>
      </c>
      <c r="HZ144">
        <v>2.9206350849151608E-3</v>
      </c>
      <c r="IA144">
        <v>1.0888942534923554</v>
      </c>
      <c r="IB144">
        <v>0.69470825374126433</v>
      </c>
      <c r="IC144">
        <v>4.27964546084404E-2</v>
      </c>
      <c r="ID144">
        <v>7.971869223713875E-3</v>
      </c>
      <c r="IE144">
        <v>1.834370831065774</v>
      </c>
      <c r="IF144">
        <v>0.23049501302719119</v>
      </c>
      <c r="IG144">
        <v>1.3822266697883607</v>
      </c>
      <c r="IH144">
        <v>0.73717176818847652</v>
      </c>
      <c r="II144">
        <v>0.3701342086541653</v>
      </c>
      <c r="IJ144">
        <v>1.7178200674057007E-3</v>
      </c>
      <c r="IK144">
        <v>2.4912504666984083</v>
      </c>
      <c r="IL144">
        <v>0.46054208409786224</v>
      </c>
      <c r="IM144">
        <v>0.32960205584764479</v>
      </c>
      <c r="IN144">
        <v>0.92077316737949866</v>
      </c>
      <c r="IO144">
        <v>1.5212662185426806</v>
      </c>
      <c r="IP144">
        <v>0.13062902743399143</v>
      </c>
      <c r="IQ144">
        <v>2.4420393859221794</v>
      </c>
      <c r="IR144">
        <v>0.62835216939449312</v>
      </c>
      <c r="IS144">
        <v>0.36510619789361953</v>
      </c>
      <c r="IT144">
        <v>0.99345836728811265</v>
      </c>
      <c r="IU144">
        <v>63.248968460523805</v>
      </c>
      <c r="IV144">
        <v>36.751031539476195</v>
      </c>
      <c r="IW144">
        <v>0.60766855485640536</v>
      </c>
      <c r="IX144">
        <v>24.883650868183416</v>
      </c>
      <c r="IY144">
        <f t="shared" si="237"/>
        <v>1.4181700081626274</v>
      </c>
      <c r="IZ144">
        <f t="shared" si="238"/>
        <v>58.07318327206621</v>
      </c>
      <c r="JA144">
        <f t="shared" si="239"/>
        <v>-4.9211080776228933E-2</v>
      </c>
      <c r="JB144">
        <f t="shared" si="240"/>
        <v>-2.0151632713182268</v>
      </c>
      <c r="JC144">
        <f t="shared" si="241"/>
        <v>1.4673810889388563</v>
      </c>
      <c r="JD144">
        <f t="shared" si="242"/>
        <v>93.223000082206795</v>
      </c>
      <c r="JE144">
        <f t="shared" si="243"/>
        <v>98.198909232351724</v>
      </c>
    </row>
    <row r="145" spans="1:265" x14ac:dyDescent="0.2">
      <c r="A145" s="5">
        <v>2017</v>
      </c>
      <c r="B145">
        <v>204</v>
      </c>
      <c r="C145">
        <v>2</v>
      </c>
      <c r="D145">
        <v>3390</v>
      </c>
      <c r="E145">
        <v>1967</v>
      </c>
      <c r="F145" t="s">
        <v>118</v>
      </c>
      <c r="G145">
        <v>4</v>
      </c>
      <c r="H145">
        <v>32.5</v>
      </c>
      <c r="J145">
        <v>0</v>
      </c>
      <c r="K145">
        <v>0</v>
      </c>
      <c r="L145">
        <v>14.1</v>
      </c>
      <c r="M145">
        <v>14.1</v>
      </c>
      <c r="N145">
        <v>9</v>
      </c>
      <c r="O145">
        <v>0</v>
      </c>
      <c r="P145">
        <v>5.0999999999999996</v>
      </c>
      <c r="Q145">
        <v>5.0999999999999996</v>
      </c>
      <c r="R145">
        <v>2.8600000000000003</v>
      </c>
      <c r="U145">
        <v>3.94</v>
      </c>
      <c r="W145">
        <v>4.4560000000000004</v>
      </c>
      <c r="X145">
        <v>3.5799999999999996</v>
      </c>
      <c r="AB145">
        <v>0</v>
      </c>
      <c r="AC145">
        <v>68</v>
      </c>
      <c r="AD145">
        <v>56.2</v>
      </c>
      <c r="AF145">
        <v>58</v>
      </c>
      <c r="AG145">
        <v>39.200000000000003</v>
      </c>
      <c r="AH145">
        <v>207.46486943429582</v>
      </c>
      <c r="AI145">
        <v>13033.358027601333</v>
      </c>
      <c r="AJ145">
        <v>224.68785435630693</v>
      </c>
      <c r="AK145">
        <v>0</v>
      </c>
      <c r="AL145">
        <v>538.29999999999995</v>
      </c>
      <c r="AM145">
        <v>538.29999999999995</v>
      </c>
      <c r="AN145">
        <v>11133.313204654251</v>
      </c>
      <c r="AO145">
        <f>AN145/AN$145</f>
        <v>1</v>
      </c>
      <c r="AP145">
        <v>1399.468016194332</v>
      </c>
      <c r="AQ145">
        <v>1718.2534412955463</v>
      </c>
      <c r="AR145">
        <v>1.3548380566801618E-2</v>
      </c>
      <c r="AS145">
        <v>3117.7350058704451</v>
      </c>
      <c r="AT145">
        <v>0.9898287449392712</v>
      </c>
      <c r="AU145">
        <v>3148.0060728744934</v>
      </c>
      <c r="AV145">
        <v>5746.1072874493912</v>
      </c>
      <c r="AW145">
        <v>70.292186234817805</v>
      </c>
      <c r="AX145">
        <v>1.6879688259109307</v>
      </c>
      <c r="AY145">
        <v>8966.0935153846149</v>
      </c>
      <c r="AZ145">
        <v>427.33186234817811</v>
      </c>
      <c r="BA145">
        <v>4311.5728744939261</v>
      </c>
      <c r="BB145">
        <v>7611.002024291497</v>
      </c>
      <c r="BC145">
        <v>1500.7620850202429</v>
      </c>
      <c r="BD145">
        <v>1.5939271255060727</v>
      </c>
      <c r="BE145">
        <v>13424.930910931173</v>
      </c>
      <c r="BF145">
        <v>389.89056730094467</v>
      </c>
      <c r="BG145">
        <v>318.48838539618271</v>
      </c>
      <c r="BH145">
        <f t="shared" si="244"/>
        <v>355.42054845036989</v>
      </c>
      <c r="BI145">
        <v>116.56920377867742</v>
      </c>
      <c r="BJ145">
        <v>83.111914401388049</v>
      </c>
      <c r="BK145">
        <v>268.52358974358964</v>
      </c>
      <c r="BL145">
        <v>133.20676691729327</v>
      </c>
      <c r="BM145">
        <v>1.2277904328018221</v>
      </c>
      <c r="BN145">
        <v>1.8253164556962023</v>
      </c>
      <c r="BO145">
        <v>1.7652495378927913</v>
      </c>
      <c r="BP145">
        <v>44.887330499841902</v>
      </c>
      <c r="BQ145">
        <v>35.11011866509017</v>
      </c>
      <c r="BR145">
        <v>32.11616434452749</v>
      </c>
      <c r="BS145">
        <v>55.112234941719315</v>
      </c>
      <c r="BT145">
        <v>64.08707736083548</v>
      </c>
      <c r="BU145">
        <v>56.693044268066082</v>
      </c>
      <c r="BV145">
        <v>3952.9392712550598</v>
      </c>
      <c r="BW145">
        <v>5060.7186234817809</v>
      </c>
      <c r="BX145">
        <v>10484.454149797568</v>
      </c>
      <c r="BY145">
        <v>9639.2322118218617</v>
      </c>
      <c r="BZ145">
        <v>1470.7962550607283</v>
      </c>
      <c r="CA145">
        <v>20123.686361619431</v>
      </c>
      <c r="CB145">
        <v>1.2802419354838712</v>
      </c>
      <c r="CC145">
        <v>19.643216457568322</v>
      </c>
      <c r="CD145">
        <v>25.148069456765899</v>
      </c>
      <c r="CE145">
        <v>-804.93319838056641</v>
      </c>
      <c r="CF145">
        <v>685.38866396761023</v>
      </c>
      <c r="CG145">
        <v>-119.54453441295482</v>
      </c>
      <c r="CH145">
        <f t="shared" si="216"/>
        <v>358.63360323886627</v>
      </c>
      <c r="CI145">
        <f t="shared" si="217"/>
        <v>2550.2834008097161</v>
      </c>
      <c r="CJ145">
        <f t="shared" si="218"/>
        <v>2908.9170040485824</v>
      </c>
      <c r="CK145">
        <v>11157.592846234817</v>
      </c>
      <c r="CL145">
        <v>55.445074255952186</v>
      </c>
      <c r="CM145">
        <v>3.3609068393707275</v>
      </c>
      <c r="CN145">
        <v>2.2005844116210938</v>
      </c>
      <c r="CP145">
        <v>2.7214126118035979</v>
      </c>
      <c r="CQ145">
        <v>8.6589679718017578</v>
      </c>
      <c r="CR145">
        <v>3.0400567054748535</v>
      </c>
      <c r="CS145">
        <v>1.1391289234161377</v>
      </c>
      <c r="CT145">
        <v>3.3275420665740967</v>
      </c>
      <c r="CU145">
        <v>3.3275420665740967</v>
      </c>
      <c r="CV145">
        <v>1.8241155911170566</v>
      </c>
      <c r="CW145">
        <v>2.5398111343383789</v>
      </c>
      <c r="CX145">
        <v>2.3376708030700684</v>
      </c>
      <c r="CY145">
        <v>0.73876744508743286</v>
      </c>
      <c r="CZ145">
        <v>2.0651090145111084</v>
      </c>
      <c r="DA145">
        <v>2.0651090145111084</v>
      </c>
      <c r="DB145">
        <v>1.4007019933659606</v>
      </c>
      <c r="DC145">
        <v>0.89203983545303345</v>
      </c>
      <c r="DD145">
        <v>0.53538650274276733</v>
      </c>
      <c r="DE145">
        <v>0.66822860284522356</v>
      </c>
      <c r="DF145">
        <v>1.1801649332046509</v>
      </c>
      <c r="DG145">
        <v>0.52379274368286133</v>
      </c>
      <c r="DH145">
        <v>0.91344576024507473</v>
      </c>
      <c r="DI145">
        <v>47.034816271081141</v>
      </c>
      <c r="DJ145">
        <v>37.811617381292791</v>
      </c>
      <c r="DK145">
        <v>0</v>
      </c>
      <c r="DL145">
        <v>84.846433652373932</v>
      </c>
      <c r="DM145">
        <v>8.5708953999978812E-2</v>
      </c>
      <c r="DN145">
        <v>95.701169707176646</v>
      </c>
      <c r="DO145">
        <v>65.455570081858482</v>
      </c>
      <c r="DP145">
        <v>2.3390020664781694</v>
      </c>
      <c r="DQ145">
        <v>5.6167872752843101E-2</v>
      </c>
      <c r="DR145">
        <v>163.55190972826614</v>
      </c>
      <c r="DS145">
        <v>10.853422220494581</v>
      </c>
      <c r="DT145">
        <v>100.7903802401334</v>
      </c>
      <c r="DU145">
        <v>56.227605200411091</v>
      </c>
      <c r="DV145">
        <v>30.992373104117899</v>
      </c>
      <c r="DW145">
        <v>3.2916332753563697E-2</v>
      </c>
      <c r="DX145">
        <v>188.04327487741594</v>
      </c>
      <c r="DY145">
        <v>5.2470317383928142</v>
      </c>
      <c r="DZ145">
        <v>1.7493832249392713</v>
      </c>
      <c r="EA145">
        <f t="shared" si="245"/>
        <v>3.5585117663807591</v>
      </c>
      <c r="EB145">
        <v>3.2444235624063671</v>
      </c>
      <c r="EC145">
        <v>0.36351503806833968</v>
      </c>
      <c r="ED145">
        <v>1.8429301800377127</v>
      </c>
      <c r="EE145">
        <v>-0.65914034867481364</v>
      </c>
      <c r="EF145">
        <v>0.80390698590951792</v>
      </c>
      <c r="EG145">
        <v>0.68395788977436034</v>
      </c>
      <c r="EH145">
        <v>0.5578667831835602</v>
      </c>
      <c r="EI145">
        <v>55.435230741445721</v>
      </c>
      <c r="EJ145">
        <v>58.514247779912608</v>
      </c>
      <c r="EK145">
        <v>53.599566539052212</v>
      </c>
      <c r="EL145">
        <v>44.564769258554279</v>
      </c>
      <c r="EM145">
        <v>40.021281433283079</v>
      </c>
      <c r="EN145">
        <v>29.901417765174248</v>
      </c>
      <c r="EO145">
        <v>35.261792970861976</v>
      </c>
      <c r="EP145">
        <v>27.094404451911021</v>
      </c>
      <c r="EQ145">
        <v>70.060121481140357</v>
      </c>
      <c r="ER145">
        <v>113.75883839408867</v>
      </c>
      <c r="ES145">
        <v>7.703924058367364</v>
      </c>
      <c r="ET145">
        <v>183.81895987522904</v>
      </c>
      <c r="EU145">
        <v>0.76837852443578381</v>
      </c>
      <c r="EV145">
        <v>19.182892229831271</v>
      </c>
      <c r="EW145">
        <v>14.739722425968418</v>
      </c>
      <c r="EX145">
        <f t="shared" si="219"/>
        <v>4.1910388697643395</v>
      </c>
      <c r="EY145">
        <v>60.439376736314671</v>
      </c>
      <c r="EZ145">
        <v>38.361165629947465</v>
      </c>
      <c r="FA145">
        <f t="shared" si="220"/>
        <v>1.5755354599843383</v>
      </c>
      <c r="FB145">
        <v>98.800542366262135</v>
      </c>
      <c r="FC145">
        <v>61.173122423013318</v>
      </c>
      <c r="FD145">
        <v>38.826877576986682</v>
      </c>
      <c r="FE145">
        <f t="shared" si="221"/>
        <v>86.957863959404136</v>
      </c>
      <c r="FF145">
        <f t="shared" si="222"/>
        <v>65.528587269271426</v>
      </c>
      <c r="FG145">
        <f t="shared" si="223"/>
        <v>29.133200748500069</v>
      </c>
      <c r="FH145">
        <f t="shared" si="224"/>
        <v>5.0892105329567556</v>
      </c>
      <c r="FI145">
        <f t="shared" si="225"/>
        <v>9.2279648814473951</v>
      </c>
      <c r="FJ145">
        <f t="shared" si="226"/>
        <v>9.2279648814473916</v>
      </c>
      <c r="FK145">
        <f t="shared" si="227"/>
        <v>-5.0892105329567556</v>
      </c>
      <c r="FL145">
        <f t="shared" si="228"/>
        <v>-5.3178143470226731</v>
      </c>
      <c r="FM145">
        <f t="shared" si="229"/>
        <v>14.098058988573371</v>
      </c>
      <c r="FN145">
        <f t="shared" si="230"/>
        <v>24.055486140502953</v>
      </c>
      <c r="FO145">
        <v>20.267050146962902</v>
      </c>
      <c r="FP145">
        <v>11.025549356127129</v>
      </c>
      <c r="FQ145">
        <v>1.2190905921384896</v>
      </c>
      <c r="FR145">
        <v>1.2079157556088851</v>
      </c>
      <c r="FS145">
        <v>1.0769469028365153</v>
      </c>
      <c r="FT145">
        <v>2.2323300904404348</v>
      </c>
      <c r="FU145">
        <v>1.5101347777333678</v>
      </c>
      <c r="FV145">
        <v>1.3006230759164852</v>
      </c>
      <c r="FW145">
        <v>47.899932639608856</v>
      </c>
      <c r="FX145">
        <v>61.88634647443596</v>
      </c>
      <c r="FY145">
        <v>19.500233026078572</v>
      </c>
      <c r="FZ145">
        <v>52.438726768798453</v>
      </c>
      <c r="GA145">
        <v>48.61695801267318</v>
      </c>
      <c r="GB145">
        <f t="shared" si="246"/>
        <v>204.36337000236645</v>
      </c>
      <c r="GC145">
        <f t="shared" si="247"/>
        <v>125.15858955768547</v>
      </c>
      <c r="GD145">
        <f t="shared" si="248"/>
        <v>103.34975494350253</v>
      </c>
      <c r="GE145">
        <f t="shared" si="249"/>
        <v>1.6445739954923473</v>
      </c>
      <c r="GF145">
        <f t="shared" si="250"/>
        <v>2.4289636981516916</v>
      </c>
      <c r="GG145">
        <f t="shared" si="251"/>
        <v>2.2619026086205878</v>
      </c>
      <c r="GH145">
        <f t="shared" si="231"/>
        <v>50.605969112064777</v>
      </c>
      <c r="GK145">
        <f t="shared" si="252"/>
        <v>63.15427169933777</v>
      </c>
      <c r="GL145">
        <f t="shared" si="253"/>
        <v>58.606418952540082</v>
      </c>
      <c r="GM145">
        <f t="shared" si="201"/>
        <v>41.393581047459925</v>
      </c>
      <c r="GN145">
        <f t="shared" si="232"/>
        <v>65.014723739655864</v>
      </c>
      <c r="GO145">
        <f t="shared" si="254"/>
        <v>36.170212765957444</v>
      </c>
      <c r="GP145">
        <f t="shared" si="233"/>
        <v>17.815802651529232</v>
      </c>
      <c r="GQ145">
        <f t="shared" si="234"/>
        <v>0.99782393551053805</v>
      </c>
      <c r="GR145">
        <v>40.109940693935165</v>
      </c>
      <c r="GS145">
        <f t="shared" si="235"/>
        <v>89.66093515384614</v>
      </c>
      <c r="GT145" s="23">
        <f t="shared" si="236"/>
        <v>201.23686361619431</v>
      </c>
      <c r="GU145">
        <v>17.559999999999999</v>
      </c>
      <c r="GV145">
        <v>21.56</v>
      </c>
      <c r="GW145">
        <v>1.6999999999999999E-4</v>
      </c>
      <c r="GX145">
        <v>39.120170000000002</v>
      </c>
      <c r="GY145">
        <v>1.242E-2</v>
      </c>
      <c r="GZ145">
        <v>39.5</v>
      </c>
      <c r="HA145">
        <v>72.099999999999994</v>
      </c>
      <c r="HB145">
        <v>0.88200000000000001</v>
      </c>
      <c r="HC145">
        <v>2.1179999999999997E-2</v>
      </c>
      <c r="HD145">
        <v>112.50318</v>
      </c>
      <c r="HE145">
        <v>5.3620000000000001</v>
      </c>
      <c r="HF145">
        <v>54.1</v>
      </c>
      <c r="HG145">
        <v>95.5</v>
      </c>
      <c r="HH145">
        <v>18.831</v>
      </c>
      <c r="HI145">
        <v>0.02</v>
      </c>
      <c r="HJ145">
        <v>168.45099999999999</v>
      </c>
      <c r="HK145">
        <v>49.6</v>
      </c>
      <c r="HL145">
        <v>63.5</v>
      </c>
      <c r="HM145">
        <v>131.55500000000001</v>
      </c>
      <c r="HN145">
        <v>120.94947200000001</v>
      </c>
      <c r="HO145">
        <v>18.454999999999998</v>
      </c>
      <c r="HP145">
        <v>252.50447199999999</v>
      </c>
      <c r="HQ145">
        <v>-10.100000000000001</v>
      </c>
      <c r="HR145">
        <v>8.5999999999999943</v>
      </c>
      <c r="HS145">
        <v>-1.5</v>
      </c>
      <c r="HT145">
        <v>140.00129199999998</v>
      </c>
      <c r="HU145">
        <v>55.445074255952179</v>
      </c>
      <c r="HV145">
        <v>0.59017524099349972</v>
      </c>
      <c r="HW145">
        <v>0.47444599914550778</v>
      </c>
      <c r="HX145">
        <v>0</v>
      </c>
      <c r="HY145">
        <v>1.0646212401390076</v>
      </c>
      <c r="HZ145">
        <v>1.0754438220977785E-3</v>
      </c>
      <c r="IA145">
        <v>1.2008223986625672</v>
      </c>
      <c r="IB145">
        <v>0.82131195378303523</v>
      </c>
      <c r="IC145">
        <v>2.9348921027183537E-2</v>
      </c>
      <c r="ID145">
        <v>7.0477340970039363E-4</v>
      </c>
      <c r="IE145">
        <v>2.0521880468824865</v>
      </c>
      <c r="IF145">
        <v>0.13618467302322387</v>
      </c>
      <c r="IG145">
        <v>1.2646799044609072</v>
      </c>
      <c r="IH145">
        <v>0.70552291005849843</v>
      </c>
      <c r="II145">
        <v>0.38888067852258679</v>
      </c>
      <c r="IJ145">
        <v>4.1302180290222167E-4</v>
      </c>
      <c r="IK145">
        <v>2.3594965148448948</v>
      </c>
      <c r="IL145">
        <v>0.44245175838470463</v>
      </c>
      <c r="IM145">
        <v>0.33997042924165727</v>
      </c>
      <c r="IN145">
        <v>0.87908813847303391</v>
      </c>
      <c r="IO145">
        <v>1.4274032554401781</v>
      </c>
      <c r="IP145">
        <v>9.6665950846672039E-2</v>
      </c>
      <c r="IQ145">
        <v>2.3064913939132117</v>
      </c>
      <c r="IR145">
        <v>0.75837064027786261</v>
      </c>
      <c r="IS145">
        <v>0.48134152454137796</v>
      </c>
      <c r="IT145">
        <v>1.2397121648192404</v>
      </c>
      <c r="IU145">
        <v>61.173122423013318</v>
      </c>
      <c r="IV145">
        <v>38.826877576986689</v>
      </c>
      <c r="IW145">
        <v>0.25430334703072521</v>
      </c>
      <c r="IX145">
        <v>11.025549356127105</v>
      </c>
      <c r="IY145">
        <f t="shared" si="237"/>
        <v>1.2418701537742041</v>
      </c>
      <c r="IZ145">
        <f t="shared" si="238"/>
        <v>53.842392694439553</v>
      </c>
      <c r="JA145">
        <f t="shared" si="239"/>
        <v>-5.3005120931683081E-2</v>
      </c>
      <c r="JB145">
        <f t="shared" si="240"/>
        <v>-2.298084487614505</v>
      </c>
      <c r="JC145">
        <f t="shared" si="241"/>
        <v>1.2948752747058871</v>
      </c>
      <c r="JD145">
        <f t="shared" si="242"/>
        <v>87.002054187640198</v>
      </c>
      <c r="JE145">
        <f t="shared" si="243"/>
        <v>109.47557518157433</v>
      </c>
    </row>
    <row r="146" spans="1:265" x14ac:dyDescent="0.2">
      <c r="A146" s="5">
        <v>2017</v>
      </c>
      <c r="B146">
        <v>205</v>
      </c>
      <c r="C146">
        <v>2</v>
      </c>
      <c r="D146">
        <v>3382</v>
      </c>
      <c r="E146">
        <v>1976</v>
      </c>
      <c r="F146" t="s">
        <v>118</v>
      </c>
      <c r="G146">
        <v>4</v>
      </c>
      <c r="H146">
        <v>32.5</v>
      </c>
      <c r="J146">
        <v>0</v>
      </c>
      <c r="K146">
        <v>0</v>
      </c>
      <c r="L146">
        <v>13.3</v>
      </c>
      <c r="M146">
        <v>12.7</v>
      </c>
      <c r="N146">
        <v>8.8000000000000007</v>
      </c>
      <c r="O146">
        <v>0.60000000000000142</v>
      </c>
      <c r="P146">
        <v>3.8999999999999986</v>
      </c>
      <c r="Q146">
        <v>4.5</v>
      </c>
      <c r="R146">
        <v>2.39</v>
      </c>
      <c r="U146">
        <v>2.8220000000000001</v>
      </c>
      <c r="W146">
        <v>3.95</v>
      </c>
      <c r="X146">
        <v>3.4279999999999999</v>
      </c>
      <c r="AB146">
        <v>1</v>
      </c>
      <c r="AC146">
        <v>67</v>
      </c>
      <c r="AD146">
        <v>57.4</v>
      </c>
      <c r="AF146">
        <v>57.5</v>
      </c>
      <c r="AG146">
        <v>50.9</v>
      </c>
      <c r="AH146">
        <v>209.16563562821352</v>
      </c>
      <c r="AI146">
        <v>13140.20356143563</v>
      </c>
      <c r="AJ146">
        <v>210.26783157176951</v>
      </c>
      <c r="AK146">
        <v>0</v>
      </c>
      <c r="AL146">
        <v>586.6</v>
      </c>
      <c r="AM146">
        <v>586.6</v>
      </c>
      <c r="AN146">
        <v>11714.079089407895</v>
      </c>
      <c r="AO146">
        <f>AN146/AN$146</f>
        <v>1</v>
      </c>
      <c r="AP146">
        <v>1822.1370091896406</v>
      </c>
      <c r="AQ146">
        <v>1624.7936507936506</v>
      </c>
      <c r="AR146">
        <v>0.46046783625730997</v>
      </c>
      <c r="AS146">
        <v>3447.3911278195487</v>
      </c>
      <c r="AT146">
        <v>3.8843751044277357</v>
      </c>
      <c r="AU146">
        <v>3116.3805346700083</v>
      </c>
      <c r="AV146">
        <v>6125.8667502088556</v>
      </c>
      <c r="AW146">
        <v>71.208061821219715</v>
      </c>
      <c r="AX146">
        <v>13.599424185463658</v>
      </c>
      <c r="AY146">
        <v>9327.0547708855484</v>
      </c>
      <c r="AZ146">
        <v>590.22109440267332</v>
      </c>
      <c r="BA146">
        <v>4267.5501253132834</v>
      </c>
      <c r="BB146">
        <v>7778.6173767752716</v>
      </c>
      <c r="BC146">
        <v>1701.5931077694233</v>
      </c>
      <c r="BD146">
        <v>9.8671679197994973</v>
      </c>
      <c r="BE146">
        <v>13757.627777777778</v>
      </c>
      <c r="BF146">
        <v>391.97757620440001</v>
      </c>
      <c r="BG146">
        <v>316.46950049230207</v>
      </c>
      <c r="BH146">
        <f t="shared" si="244"/>
        <v>355.52540172269755</v>
      </c>
      <c r="BI146">
        <v>86.282901698691177</v>
      </c>
      <c r="BJ146">
        <v>82.226399331662506</v>
      </c>
      <c r="BK146">
        <v>300.07153996101368</v>
      </c>
      <c r="BL146">
        <v>118.05361618331543</v>
      </c>
      <c r="BM146">
        <v>0.89169675090252709</v>
      </c>
      <c r="BN146">
        <v>1.9656992084432718</v>
      </c>
      <c r="BO146">
        <v>1.8227360308285163</v>
      </c>
      <c r="BP146">
        <v>52.855534565993089</v>
      </c>
      <c r="BQ146">
        <v>33.412267979789362</v>
      </c>
      <c r="BR146">
        <v>31.019520183606875</v>
      </c>
      <c r="BS146">
        <v>47.13110843971225</v>
      </c>
      <c r="BT146">
        <v>65.678468720166421</v>
      </c>
      <c r="BU146">
        <v>56.540397097672646</v>
      </c>
      <c r="BV146">
        <v>4423.7802840434415</v>
      </c>
      <c r="BW146">
        <v>4810.2443609022557</v>
      </c>
      <c r="BX146">
        <v>10941.784732664997</v>
      </c>
      <c r="BY146">
        <v>10142.059817669173</v>
      </c>
      <c r="BZ146">
        <v>1707.7600877192979</v>
      </c>
      <c r="CA146">
        <v>21083.844550334172</v>
      </c>
      <c r="CB146">
        <v>1.0873605947955391</v>
      </c>
      <c r="CC146">
        <v>20.981848322218475</v>
      </c>
      <c r="CD146">
        <v>22.814835071557265</v>
      </c>
      <c r="CE146">
        <v>-1307.3997493734332</v>
      </c>
      <c r="CF146">
        <v>1315.6223893065999</v>
      </c>
      <c r="CG146">
        <v>8.2226399331666471</v>
      </c>
      <c r="CH146">
        <f t="shared" si="216"/>
        <v>-156.23015873015811</v>
      </c>
      <c r="CI146">
        <f t="shared" si="217"/>
        <v>2968.3730158730159</v>
      </c>
      <c r="CJ146">
        <f t="shared" si="218"/>
        <v>2812.1428571428578</v>
      </c>
      <c r="CK146">
        <v>11756.789779448623</v>
      </c>
      <c r="CL146">
        <v>55.762077695940334</v>
      </c>
      <c r="CM146">
        <v>3.0110824108123779</v>
      </c>
      <c r="CN146">
        <v>1.7906358242034912</v>
      </c>
      <c r="CO146">
        <v>7.1945295333862305</v>
      </c>
      <c r="CP146">
        <v>2.4364311894224588</v>
      </c>
      <c r="CQ146">
        <v>8.4389162063598633</v>
      </c>
      <c r="CR146">
        <v>2.7976193428039551</v>
      </c>
      <c r="CS146">
        <v>1.0908752679824829</v>
      </c>
      <c r="CT146">
        <v>3.4927053451538086</v>
      </c>
      <c r="CU146">
        <v>3.4927053451538086</v>
      </c>
      <c r="CV146">
        <v>1.6829761314121519</v>
      </c>
      <c r="CW146">
        <v>2.050062894821167</v>
      </c>
      <c r="CX146">
        <v>2.1681551933288574</v>
      </c>
      <c r="CY146">
        <v>0.61159998178482056</v>
      </c>
      <c r="CZ146">
        <v>1.8756036758422852</v>
      </c>
      <c r="DA146">
        <v>1.8756036758422852</v>
      </c>
      <c r="DB146">
        <v>1.2516790449071389</v>
      </c>
      <c r="DC146">
        <v>0.83121830224990845</v>
      </c>
      <c r="DD146">
        <v>0.60596293210983276</v>
      </c>
      <c r="DE146">
        <v>0.68842671002553613</v>
      </c>
      <c r="DF146">
        <v>1.2310054302215576</v>
      </c>
      <c r="DG146">
        <v>0.55081504583358765</v>
      </c>
      <c r="DH146" s="19">
        <v>0.94942587566087622</v>
      </c>
      <c r="DI146">
        <v>54.866046984611991</v>
      </c>
      <c r="DJ146">
        <v>29.094137180494883</v>
      </c>
      <c r="DK146">
        <v>3.3128494471276713E-2</v>
      </c>
      <c r="DL146">
        <v>83.993312659578152</v>
      </c>
      <c r="DM146">
        <v>0.32779916020336003</v>
      </c>
      <c r="DN146">
        <v>87.184464633305467</v>
      </c>
      <c r="DO146">
        <v>66.825565327590667</v>
      </c>
      <c r="DP146">
        <v>2.4870877814101693</v>
      </c>
      <c r="DQ146">
        <v>0.47498781543582896</v>
      </c>
      <c r="DR146">
        <v>156.97210555774214</v>
      </c>
      <c r="DS146">
        <v>12.099903653756616</v>
      </c>
      <c r="DT146">
        <v>92.527109669892127</v>
      </c>
      <c r="DU146">
        <v>47.574022459468445</v>
      </c>
      <c r="DV146">
        <v>31.915142877202282</v>
      </c>
      <c r="DW146">
        <v>0.18506896420529012</v>
      </c>
      <c r="DX146">
        <v>172.20134397076814</v>
      </c>
      <c r="DY146">
        <v>4.8652528598775993</v>
      </c>
      <c r="DZ146">
        <v>1.0878027437875712</v>
      </c>
      <c r="EA146">
        <f t="shared" si="245"/>
        <v>3.0416562521099992</v>
      </c>
      <c r="EB146">
        <v>2.1545611765795649</v>
      </c>
      <c r="EC146">
        <v>0.38161750261333288</v>
      </c>
      <c r="ED146">
        <v>2.515428543139719</v>
      </c>
      <c r="EE146">
        <v>-1.375110204865873</v>
      </c>
      <c r="EF146">
        <v>0.53027580406247909</v>
      </c>
      <c r="EG146">
        <v>0.76648478153368771</v>
      </c>
      <c r="EH146">
        <v>0.51416306668605261</v>
      </c>
      <c r="EI146">
        <v>65.321922957107418</v>
      </c>
      <c r="EJ146">
        <v>55.541374261068754</v>
      </c>
      <c r="EK146">
        <v>53.731932362617897</v>
      </c>
      <c r="EL146">
        <v>34.638635218987453</v>
      </c>
      <c r="EM146">
        <v>42.571618116576069</v>
      </c>
      <c r="EN146">
        <v>27.626975122531171</v>
      </c>
      <c r="EO146">
        <v>36.771271372292077</v>
      </c>
      <c r="EP146">
        <v>29.148297770971197</v>
      </c>
      <c r="EQ146">
        <v>75.326168653162043</v>
      </c>
      <c r="ER146">
        <v>124.84930709182612</v>
      </c>
      <c r="ES146">
        <v>9.4065995098987667</v>
      </c>
      <c r="ET146">
        <v>200.17547574498815</v>
      </c>
      <c r="EU146">
        <v>0.7926921393567874</v>
      </c>
      <c r="EV146">
        <v>18.369518661285227</v>
      </c>
      <c r="EW146">
        <v>14.561373046568612</v>
      </c>
      <c r="EX146">
        <f t="shared" si="219"/>
        <v>4.6991767972027825</v>
      </c>
      <c r="EY146">
        <v>50.41319326101339</v>
      </c>
      <c r="EZ146">
        <v>37.677267556619469</v>
      </c>
      <c r="FA146">
        <f t="shared" si="220"/>
        <v>1.338026787246581</v>
      </c>
      <c r="FB146">
        <v>88.090460817632859</v>
      </c>
      <c r="FC146">
        <v>57.228890385055522</v>
      </c>
      <c r="FD146">
        <v>42.771109614944478</v>
      </c>
      <c r="FE146">
        <f t="shared" si="221"/>
        <v>64.774963476198522</v>
      </c>
      <c r="FF146">
        <f t="shared" si="222"/>
        <v>55.75583829760005</v>
      </c>
      <c r="FG146">
        <f t="shared" si="223"/>
        <v>18.425724688497247</v>
      </c>
      <c r="FH146">
        <f t="shared" si="224"/>
        <v>5.34264503658666</v>
      </c>
      <c r="FI146">
        <f t="shared" si="225"/>
        <v>19.251542868122222</v>
      </c>
      <c r="FJ146">
        <f t="shared" si="226"/>
        <v>19.251542868122222</v>
      </c>
      <c r="FK146">
        <f t="shared" si="227"/>
        <v>-5.34264503658666</v>
      </c>
      <c r="FL146">
        <f t="shared" si="228"/>
        <v>-6.127978257431093</v>
      </c>
      <c r="FM146">
        <f t="shared" si="229"/>
        <v>28.808649464838453</v>
      </c>
      <c r="FN146">
        <f t="shared" si="230"/>
        <v>51.095910389977163</v>
      </c>
      <c r="FO146">
        <v>43.203370187246009</v>
      </c>
      <c r="FP146">
        <v>21.582748848957188</v>
      </c>
      <c r="FQ146">
        <v>1.1327830458620727</v>
      </c>
      <c r="FR146">
        <v>1.130848730081901</v>
      </c>
      <c r="FS146">
        <v>0.97112510155113385</v>
      </c>
      <c r="FT146">
        <v>2.1508365598535963</v>
      </c>
      <c r="FU146">
        <v>1.4882416070717639</v>
      </c>
      <c r="FV146">
        <v>1.2888957796558744</v>
      </c>
      <c r="FW146">
        <v>48.103465160050348</v>
      </c>
      <c r="FX146">
        <v>62.369931494943387</v>
      </c>
      <c r="FY146">
        <v>24.993221933933196</v>
      </c>
      <c r="FZ146">
        <v>50.665845953025553</v>
      </c>
      <c r="GA146">
        <v>54.64435982464876</v>
      </c>
      <c r="GB146">
        <f t="shared" si="246"/>
        <v>131.16467027157884</v>
      </c>
      <c r="GC146">
        <f t="shared" si="247"/>
        <v>90.553768020464815</v>
      </c>
      <c r="GD146">
        <f t="shared" si="248"/>
        <v>92.558959684393358</v>
      </c>
      <c r="GE146">
        <f t="shared" si="249"/>
        <v>2.2956505014482</v>
      </c>
      <c r="GF146">
        <f t="shared" si="250"/>
        <v>3.0894565780760268</v>
      </c>
      <c r="GG146">
        <f t="shared" si="251"/>
        <v>2.3424584726554967</v>
      </c>
      <c r="GH146">
        <f t="shared" si="231"/>
        <v>53.245814042763158</v>
      </c>
      <c r="GK146">
        <f t="shared" si="252"/>
        <v>57.823596753216712</v>
      </c>
      <c r="GL146">
        <f t="shared" si="253"/>
        <v>56.381517121357497</v>
      </c>
      <c r="GM146">
        <f t="shared" si="201"/>
        <v>43.618482878642503</v>
      </c>
      <c r="GN146">
        <f t="shared" si="232"/>
        <v>60.258921408568241</v>
      </c>
      <c r="GO146">
        <f t="shared" si="254"/>
        <v>33.834586466165412</v>
      </c>
      <c r="GP146">
        <f t="shared" si="233"/>
        <v>34.604413267163849</v>
      </c>
      <c r="GQ146">
        <f t="shared" si="234"/>
        <v>0.99636714691323403</v>
      </c>
      <c r="GR146">
        <v>45.737971886092723</v>
      </c>
      <c r="GS146">
        <f t="shared" si="235"/>
        <v>93.270547708855474</v>
      </c>
      <c r="GT146" s="23">
        <f t="shared" si="236"/>
        <v>210.83844550334172</v>
      </c>
      <c r="GU146">
        <v>22.16</v>
      </c>
      <c r="GV146">
        <v>19.759999999999998</v>
      </c>
      <c r="GW146">
        <v>5.5999999999999999E-3</v>
      </c>
      <c r="GX146">
        <v>41.925599999999996</v>
      </c>
      <c r="GY146">
        <v>4.7239999999999997E-2</v>
      </c>
      <c r="GZ146">
        <v>37.9</v>
      </c>
      <c r="HA146">
        <v>74.5</v>
      </c>
      <c r="HB146">
        <v>0.86599999999999999</v>
      </c>
      <c r="HC146">
        <v>0.16538999999999998</v>
      </c>
      <c r="HD146">
        <v>113.43139000000001</v>
      </c>
      <c r="HE146">
        <v>7.1779999999999999</v>
      </c>
      <c r="HF146">
        <v>51.9</v>
      </c>
      <c r="HG146">
        <v>94.6</v>
      </c>
      <c r="HH146">
        <v>20.693999999999999</v>
      </c>
      <c r="HI146">
        <v>0.12</v>
      </c>
      <c r="HJ146">
        <v>167.31400000000002</v>
      </c>
      <c r="HK146">
        <v>53.8</v>
      </c>
      <c r="HL146">
        <v>58.5</v>
      </c>
      <c r="HM146">
        <v>133.06900000000002</v>
      </c>
      <c r="HN146">
        <v>123.34311</v>
      </c>
      <c r="HO146">
        <v>20.768999999999998</v>
      </c>
      <c r="HP146">
        <v>256.41211000000004</v>
      </c>
      <c r="HQ146">
        <v>-15.899999999999999</v>
      </c>
      <c r="HR146">
        <v>16</v>
      </c>
      <c r="HS146">
        <v>0.10000000000000853</v>
      </c>
      <c r="HT146">
        <v>142.98072000000002</v>
      </c>
      <c r="HU146">
        <v>55.762077695940334</v>
      </c>
      <c r="HV146">
        <v>0.66725586223602296</v>
      </c>
      <c r="HW146">
        <v>0.35382963886260987</v>
      </c>
      <c r="HX146">
        <v>4.0289365386962889E-4</v>
      </c>
      <c r="HY146">
        <v>1.0214883947525024</v>
      </c>
      <c r="HZ146">
        <v>3.9865440158843987E-3</v>
      </c>
      <c r="IA146">
        <v>1.0602977309226989</v>
      </c>
      <c r="IB146">
        <v>0.81270207464694977</v>
      </c>
      <c r="IC146">
        <v>3.0246828289031982E-2</v>
      </c>
      <c r="ID146">
        <v>5.7765853703498835E-3</v>
      </c>
      <c r="IE146">
        <v>1.9090232192290306</v>
      </c>
      <c r="IF146">
        <v>0.14715351459026335</v>
      </c>
      <c r="IG146">
        <v>1.1252725453376771</v>
      </c>
      <c r="IH146">
        <v>0.57857358276844018</v>
      </c>
      <c r="II146">
        <v>0.38813742467880247</v>
      </c>
      <c r="IJ146">
        <v>2.2507244110107423E-3</v>
      </c>
      <c r="IK146">
        <v>2.0942342771959304</v>
      </c>
      <c r="IL146">
        <v>0.44719544661045074</v>
      </c>
      <c r="IM146">
        <v>0.35448831528425218</v>
      </c>
      <c r="IN146">
        <v>0.91608253876388079</v>
      </c>
      <c r="IO146">
        <v>1.5183603819041491</v>
      </c>
      <c r="IP146">
        <v>0.11439877686917781</v>
      </c>
      <c r="IQ146">
        <v>2.4344429206680296</v>
      </c>
      <c r="IR146">
        <v>0.61310228431224811</v>
      </c>
      <c r="IS146">
        <v>0.45821375936269759</v>
      </c>
      <c r="IT146">
        <v>1.0713160436749458</v>
      </c>
      <c r="IU146">
        <v>57.228890385055507</v>
      </c>
      <c r="IV146">
        <v>42.771109614944486</v>
      </c>
      <c r="IW146">
        <v>0.52541970143899897</v>
      </c>
      <c r="IX146">
        <v>21.582748848957188</v>
      </c>
      <c r="IY146">
        <f t="shared" si="237"/>
        <v>1.4129545259155272</v>
      </c>
      <c r="IZ146">
        <f t="shared" si="238"/>
        <v>58.040158342583027</v>
      </c>
      <c r="JA146">
        <f t="shared" si="239"/>
        <v>0.34020864347209923</v>
      </c>
      <c r="JB146">
        <f t="shared" si="240"/>
        <v>13.97480469078911</v>
      </c>
      <c r="JC146">
        <f t="shared" si="241"/>
        <v>1.0727458824434279</v>
      </c>
      <c r="JD146">
        <f t="shared" si="242"/>
        <v>93.057915812026508</v>
      </c>
      <c r="JE146">
        <f t="shared" si="243"/>
        <v>105.32681124831574</v>
      </c>
    </row>
    <row r="147" spans="1:265" x14ac:dyDescent="0.2">
      <c r="A147" s="5">
        <v>2017</v>
      </c>
      <c r="B147">
        <v>206</v>
      </c>
      <c r="C147">
        <v>2</v>
      </c>
      <c r="D147">
        <v>1311</v>
      </c>
      <c r="E147">
        <v>2015</v>
      </c>
      <c r="F147" t="s">
        <v>118</v>
      </c>
      <c r="G147">
        <v>4</v>
      </c>
      <c r="H147">
        <v>33</v>
      </c>
      <c r="J147">
        <v>0</v>
      </c>
      <c r="K147">
        <v>0</v>
      </c>
      <c r="L147">
        <v>13.2</v>
      </c>
      <c r="M147">
        <v>12.5</v>
      </c>
      <c r="N147">
        <v>12.2</v>
      </c>
      <c r="O147">
        <v>0.69999999999999929</v>
      </c>
      <c r="P147">
        <v>0.30000000000000071</v>
      </c>
      <c r="Q147">
        <v>1</v>
      </c>
      <c r="R147">
        <v>2.6459999999999999</v>
      </c>
      <c r="U147">
        <v>3.5400000000000005</v>
      </c>
      <c r="W147">
        <v>4.1059999999999999</v>
      </c>
      <c r="X147">
        <v>3.55</v>
      </c>
      <c r="AB147">
        <v>0</v>
      </c>
      <c r="AC147">
        <v>66</v>
      </c>
      <c r="AD147">
        <v>59.7</v>
      </c>
      <c r="AF147">
        <v>59.5</v>
      </c>
      <c r="AG147">
        <v>43.8</v>
      </c>
      <c r="AH147">
        <v>311.50877046696411</v>
      </c>
      <c r="AI147">
        <v>19569.60397827562</v>
      </c>
      <c r="AJ147">
        <v>334.27273651145606</v>
      </c>
      <c r="AK147">
        <v>0</v>
      </c>
      <c r="AL147">
        <v>541.20000000000005</v>
      </c>
      <c r="AM147">
        <v>541.20000000000005</v>
      </c>
      <c r="AN147">
        <v>16781.579579970934</v>
      </c>
      <c r="AO147">
        <f>AN147/AN$147</f>
        <v>1</v>
      </c>
      <c r="AP147">
        <v>2486.5263157894738</v>
      </c>
      <c r="AQ147">
        <v>1972.5157078743371</v>
      </c>
      <c r="AR147">
        <v>0.39675193798449609</v>
      </c>
      <c r="AS147">
        <v>4459.438775601795</v>
      </c>
      <c r="AT147">
        <v>7.645907792737658</v>
      </c>
      <c r="AU147">
        <v>3316.9747042023664</v>
      </c>
      <c r="AV147">
        <v>4794.7552019583845</v>
      </c>
      <c r="AW147">
        <v>78.22598939208487</v>
      </c>
      <c r="AX147">
        <v>18.71078926968584</v>
      </c>
      <c r="AY147">
        <v>8208.6666848225213</v>
      </c>
      <c r="AZ147">
        <v>1300.768094655243</v>
      </c>
      <c r="BA147">
        <v>4168.304773561812</v>
      </c>
      <c r="BB147">
        <v>6730.3263973888215</v>
      </c>
      <c r="BC147">
        <v>2528.0487352101181</v>
      </c>
      <c r="BD147">
        <v>9.9589555283557729</v>
      </c>
      <c r="BE147">
        <v>13436.638861689107</v>
      </c>
      <c r="BF147">
        <v>249.94852728138176</v>
      </c>
      <c r="BG147">
        <v>373.42658406189901</v>
      </c>
      <c r="BH147">
        <f t="shared" si="244"/>
        <v>309.55862365818319</v>
      </c>
      <c r="BI147">
        <v>55.363225894192844</v>
      </c>
      <c r="BJ147">
        <v>60.80929066853183</v>
      </c>
      <c r="BK147">
        <v>188.14929960560318</v>
      </c>
      <c r="BL147">
        <v>138.25508538788836</v>
      </c>
      <c r="BM147">
        <v>0.79328165374677007</v>
      </c>
      <c r="BN147">
        <v>1.4455205811138014</v>
      </c>
      <c r="BO147">
        <v>1.6146435452793835</v>
      </c>
      <c r="BP147">
        <v>55.758727519561482</v>
      </c>
      <c r="BQ147">
        <v>40.408203080474848</v>
      </c>
      <c r="BR147">
        <v>31.021930532393711</v>
      </c>
      <c r="BS147">
        <v>44.232375577533276</v>
      </c>
      <c r="BT147">
        <v>58.410889198652505</v>
      </c>
      <c r="BU147">
        <v>50.089359896234932</v>
      </c>
      <c r="BV147">
        <v>4867.0379436964504</v>
      </c>
      <c r="BW147">
        <v>4537.7498980008158</v>
      </c>
      <c r="BX147">
        <v>10932.44343125255</v>
      </c>
      <c r="BY147">
        <v>14529.506129844962</v>
      </c>
      <c r="BZ147">
        <v>1527.6555895552835</v>
      </c>
      <c r="CA147">
        <v>25461.949561097517</v>
      </c>
      <c r="CB147">
        <v>0.93234323432343236</v>
      </c>
      <c r="CC147">
        <v>19.114946135674696</v>
      </c>
      <c r="CD147">
        <v>17.821690704053143</v>
      </c>
      <c r="CE147">
        <v>-1550.063239494084</v>
      </c>
      <c r="CF147">
        <v>257.00530395756869</v>
      </c>
      <c r="CG147">
        <v>-1293.0579355365162</v>
      </c>
      <c r="CH147">
        <f t="shared" si="216"/>
        <v>-698.73317013463839</v>
      </c>
      <c r="CI147">
        <f t="shared" si="217"/>
        <v>2192.5764993880057</v>
      </c>
      <c r="CJ147">
        <f t="shared" si="218"/>
        <v>1493.8433292533673</v>
      </c>
      <c r="CK147">
        <v>17253.282876274996</v>
      </c>
      <c r="CL147">
        <v>67.761044121443575</v>
      </c>
      <c r="CM147">
        <v>3.2926404476165771</v>
      </c>
      <c r="CN147">
        <v>0.63694524765014648</v>
      </c>
      <c r="CO147">
        <v>7.4620218276977539</v>
      </c>
      <c r="CP147">
        <v>2.1183343183860384</v>
      </c>
      <c r="CQ147">
        <v>7.067683219909668</v>
      </c>
      <c r="CR147">
        <v>2.9890594482421875</v>
      </c>
      <c r="CS147">
        <v>0.91613513231277466</v>
      </c>
      <c r="CT147">
        <v>3.8509178161621094</v>
      </c>
      <c r="CU147">
        <v>3.8509178161621094</v>
      </c>
      <c r="CV147">
        <v>1.7884236749024864</v>
      </c>
      <c r="CW147">
        <v>2.0927507877349854</v>
      </c>
      <c r="CX147">
        <v>2.1826682090759277</v>
      </c>
      <c r="CY147">
        <v>0.51261132955551147</v>
      </c>
      <c r="CZ147">
        <v>1.7356302738189697</v>
      </c>
      <c r="DA147">
        <v>1.7356302738189697</v>
      </c>
      <c r="DB147">
        <v>1.2617077109565742</v>
      </c>
      <c r="DC147">
        <v>1.0317851305007935</v>
      </c>
      <c r="DD147">
        <v>0.32957449555397034</v>
      </c>
      <c r="DE147">
        <v>0.67131884226124083</v>
      </c>
      <c r="DF147">
        <v>1.1747380495071411</v>
      </c>
      <c r="DG147">
        <v>0.53800821304321289</v>
      </c>
      <c r="DH147">
        <v>0.9585879863623068</v>
      </c>
      <c r="DI147">
        <v>81.872371214314512</v>
      </c>
      <c r="DJ147">
        <v>12.563845060458235</v>
      </c>
      <c r="DK147">
        <v>2.9605716214216954E-2</v>
      </c>
      <c r="DL147">
        <v>94.465821990986967</v>
      </c>
      <c r="DM147">
        <v>0.54038854207708509</v>
      </c>
      <c r="DN147">
        <v>99.14634579176419</v>
      </c>
      <c r="DO147">
        <v>43.926436913535092</v>
      </c>
      <c r="DP147">
        <v>3.0124185623688784</v>
      </c>
      <c r="DQ147">
        <v>0.72053711753088034</v>
      </c>
      <c r="DR147">
        <v>146.80573838519905</v>
      </c>
      <c r="DS147">
        <v>27.221834547502958</v>
      </c>
      <c r="DT147">
        <v>90.980263149928007</v>
      </c>
      <c r="DU147">
        <v>34.500415629080393</v>
      </c>
      <c r="DV147">
        <v>43.877579185204375</v>
      </c>
      <c r="DW147">
        <v>0.17285064710631073</v>
      </c>
      <c r="DX147">
        <v>169.5311086113191</v>
      </c>
      <c r="DY147">
        <v>3.489327759614139</v>
      </c>
      <c r="DZ147">
        <v>1.6232407304371463</v>
      </c>
      <c r="EA147">
        <f t="shared" si="245"/>
        <v>2.5884581593217977</v>
      </c>
      <c r="EB147">
        <v>1.1515983051633119</v>
      </c>
      <c r="EC147">
        <v>-0.58329161727401313</v>
      </c>
      <c r="ED147">
        <v>2.0908394568717905</v>
      </c>
      <c r="EE147">
        <v>-0.67328723460390705</v>
      </c>
      <c r="EF147">
        <v>0.15345646979700009</v>
      </c>
      <c r="EG147">
        <v>0.44304645383293528</v>
      </c>
      <c r="EH147">
        <v>0.37920769224668588</v>
      </c>
      <c r="EI147">
        <v>86.668775530398705</v>
      </c>
      <c r="EJ147">
        <v>67.535742732083918</v>
      </c>
      <c r="EK147">
        <v>53.665822099067853</v>
      </c>
      <c r="EL147">
        <v>13.299884334523609</v>
      </c>
      <c r="EM147">
        <v>29.921471324423209</v>
      </c>
      <c r="EN147">
        <v>20.350492550708715</v>
      </c>
      <c r="EO147">
        <v>50.217373798891558</v>
      </c>
      <c r="EP147">
        <v>14.955266335836994</v>
      </c>
      <c r="EQ147">
        <v>73.391552673549697</v>
      </c>
      <c r="ER147">
        <v>170.68363691276122</v>
      </c>
      <c r="ES147">
        <v>8.2189125388211401</v>
      </c>
      <c r="ET147">
        <v>244.0751895863109</v>
      </c>
      <c r="EU147">
        <v>0.29781060227739548</v>
      </c>
      <c r="EV147">
        <v>20.574550770197593</v>
      </c>
      <c r="EW147">
        <v>6.1273193564593953</v>
      </c>
      <c r="EX147">
        <f t="shared" si="219"/>
        <v>3.3673691098024254</v>
      </c>
      <c r="EY147">
        <v>48.928971992872633</v>
      </c>
      <c r="EZ147">
        <v>28.971170577698096</v>
      </c>
      <c r="FA147">
        <f t="shared" si="220"/>
        <v>1.6888848816670867</v>
      </c>
      <c r="FB147">
        <v>77.900142570570722</v>
      </c>
      <c r="FC147">
        <v>62.809861931314515</v>
      </c>
      <c r="FD147">
        <v>37.190138068685492</v>
      </c>
      <c r="FE147">
        <f t="shared" si="221"/>
        <v>52.089126105458703</v>
      </c>
      <c r="FF147">
        <f t="shared" si="222"/>
        <v>40.762889351036449</v>
      </c>
      <c r="FG147">
        <f t="shared" si="223"/>
        <v>19.545149293243398</v>
      </c>
      <c r="FH147">
        <f t="shared" si="224"/>
        <v>-8.1660826418361836</v>
      </c>
      <c r="FI147">
        <f t="shared" si="225"/>
        <v>9.4260212844546984</v>
      </c>
      <c r="FJ147">
        <f t="shared" si="226"/>
        <v>9.4260212844546984</v>
      </c>
      <c r="FK147">
        <f t="shared" si="227"/>
        <v>8.1660826418361836</v>
      </c>
      <c r="FL147">
        <f t="shared" si="228"/>
        <v>8.2363929569197669</v>
      </c>
      <c r="FM147">
        <f t="shared" si="229"/>
        <v>21.458652116512209</v>
      </c>
      <c r="FN147">
        <f t="shared" si="230"/>
        <v>32.535866161068469</v>
      </c>
      <c r="FO147">
        <v>97.269451201111849</v>
      </c>
      <c r="FP147">
        <v>39.852248549300015</v>
      </c>
      <c r="FQ147">
        <v>1.0833012922934411</v>
      </c>
      <c r="FR147">
        <v>1.1462315631905566</v>
      </c>
      <c r="FS147">
        <v>0.9703923826805998</v>
      </c>
      <c r="FT147">
        <v>1.9554433595305183</v>
      </c>
      <c r="FU147">
        <v>1.5602638527283057</v>
      </c>
      <c r="FV147">
        <v>1.3002036428514088</v>
      </c>
      <c r="FW147">
        <v>57.063604242010278</v>
      </c>
      <c r="FX147">
        <v>69.93076076354059</v>
      </c>
      <c r="FY147">
        <v>35.078582071235736</v>
      </c>
      <c r="FZ147">
        <v>59.528812225738235</v>
      </c>
      <c r="GA147">
        <v>76.994325759905067</v>
      </c>
      <c r="GB147">
        <f t="shared" si="246"/>
        <v>106.41351282702564</v>
      </c>
      <c r="GC147">
        <f t="shared" si="247"/>
        <v>106.72375630465547</v>
      </c>
      <c r="GD147">
        <f t="shared" si="248"/>
        <v>98.50527307991031</v>
      </c>
      <c r="GE147">
        <f t="shared" si="249"/>
        <v>3.0941939234434814</v>
      </c>
      <c r="GF147">
        <f t="shared" si="250"/>
        <v>2.8007442314057673</v>
      </c>
      <c r="GG147">
        <f t="shared" si="251"/>
        <v>2.2157881916689726</v>
      </c>
      <c r="GH147">
        <f t="shared" si="231"/>
        <v>76.27990718168607</v>
      </c>
      <c r="GK147">
        <f t="shared" si="252"/>
        <v>49.350252500114863</v>
      </c>
      <c r="GL147">
        <f t="shared" si="253"/>
        <v>65.953836944992872</v>
      </c>
      <c r="GM147">
        <f t="shared" si="201"/>
        <v>34.046163055007113</v>
      </c>
      <c r="GN147">
        <f t="shared" si="232"/>
        <v>44.804101394895454</v>
      </c>
      <c r="GO147">
        <f t="shared" si="254"/>
        <v>7.5757575757575761</v>
      </c>
      <c r="GP147">
        <f t="shared" si="233"/>
        <v>56.988152444178134</v>
      </c>
      <c r="GQ147">
        <f t="shared" si="234"/>
        <v>0.97266008447860663</v>
      </c>
      <c r="GR147">
        <v>45.559957470921802</v>
      </c>
      <c r="GS147">
        <f t="shared" si="235"/>
        <v>82.086666848225221</v>
      </c>
      <c r="GT147" s="23">
        <f t="shared" si="236"/>
        <v>254.61949561097518</v>
      </c>
      <c r="GU147">
        <v>30.96</v>
      </c>
      <c r="GV147">
        <v>24.56</v>
      </c>
      <c r="GW147">
        <v>4.9399999999999999E-3</v>
      </c>
      <c r="GX147">
        <v>55.524940000000001</v>
      </c>
      <c r="GY147">
        <v>9.5199999999999993E-2</v>
      </c>
      <c r="GZ147">
        <v>41.3</v>
      </c>
      <c r="HA147">
        <v>59.7</v>
      </c>
      <c r="HB147">
        <v>0.97399999999999998</v>
      </c>
      <c r="HC147">
        <v>0.23296999999999998</v>
      </c>
      <c r="HD147">
        <v>102.20697</v>
      </c>
      <c r="HE147">
        <v>16.196000000000002</v>
      </c>
      <c r="HF147">
        <v>51.9</v>
      </c>
      <c r="HG147">
        <v>83.8</v>
      </c>
      <c r="HH147">
        <v>31.476999999999997</v>
      </c>
      <c r="HI147">
        <v>0.124</v>
      </c>
      <c r="HJ147">
        <v>167.30099999999999</v>
      </c>
      <c r="HK147">
        <v>60.6</v>
      </c>
      <c r="HL147">
        <v>56.5</v>
      </c>
      <c r="HM147">
        <v>136.12100000000001</v>
      </c>
      <c r="HN147">
        <v>180.90840500000002</v>
      </c>
      <c r="HO147">
        <v>19.020999999999997</v>
      </c>
      <c r="HP147">
        <v>317.02940500000005</v>
      </c>
      <c r="HQ147">
        <v>-19.300000000000004</v>
      </c>
      <c r="HR147">
        <v>3.2000000000000028</v>
      </c>
      <c r="HS147">
        <v>-16.099999999999994</v>
      </c>
      <c r="HT147">
        <v>214.82243500000004</v>
      </c>
      <c r="HU147">
        <v>67.761044121443561</v>
      </c>
      <c r="HV147">
        <v>1.0194014825820923</v>
      </c>
      <c r="HW147">
        <v>0.15643375282287597</v>
      </c>
      <c r="HX147">
        <v>3.6862387828826904E-4</v>
      </c>
      <c r="HY147">
        <v>1.1762038592832564</v>
      </c>
      <c r="HZ147">
        <v>6.728434425354003E-3</v>
      </c>
      <c r="IA147">
        <v>1.2344815521240233</v>
      </c>
      <c r="IB147">
        <v>0.54693267399072654</v>
      </c>
      <c r="IC147">
        <v>3.750793952941895E-2</v>
      </c>
      <c r="ID147">
        <v>8.9714832363128657E-3</v>
      </c>
      <c r="IE147">
        <v>1.8278936488804816</v>
      </c>
      <c r="IF147">
        <v>0.33894191758155828</v>
      </c>
      <c r="IG147">
        <v>1.1328048005104066</v>
      </c>
      <c r="IH147">
        <v>0.42956829416751863</v>
      </c>
      <c r="II147">
        <v>0.54632434128999707</v>
      </c>
      <c r="IJ147">
        <v>2.1521815395355226E-3</v>
      </c>
      <c r="IK147">
        <v>2.1108496175074576</v>
      </c>
      <c r="IL147">
        <v>0.62526178908348085</v>
      </c>
      <c r="IM147">
        <v>0.18620958998799325</v>
      </c>
      <c r="IN147">
        <v>0.91380592127442373</v>
      </c>
      <c r="IO147">
        <v>2.1251998682914794</v>
      </c>
      <c r="IP147">
        <v>0.10233454220294952</v>
      </c>
      <c r="IQ147">
        <v>3.0390057895659028</v>
      </c>
      <c r="IR147">
        <v>0.60921976304054248</v>
      </c>
      <c r="IS147">
        <v>0.36072308400273329</v>
      </c>
      <c r="IT147">
        <v>0.96994284704327582</v>
      </c>
      <c r="IU147">
        <v>62.809861931314494</v>
      </c>
      <c r="IV147">
        <v>37.190138068685499</v>
      </c>
      <c r="IW147">
        <v>1.2111121406854213</v>
      </c>
      <c r="IX147">
        <v>39.852248549300022</v>
      </c>
      <c r="IY147">
        <f t="shared" si="237"/>
        <v>1.8628019302826464</v>
      </c>
      <c r="IZ147">
        <f t="shared" si="238"/>
        <v>61.296425846846859</v>
      </c>
      <c r="JA147">
        <f t="shared" si="239"/>
        <v>0.92815617205844525</v>
      </c>
      <c r="JB147">
        <f t="shared" si="240"/>
        <v>30.541441389982506</v>
      </c>
      <c r="JC147">
        <f t="shared" si="241"/>
        <v>0.93464575822420115</v>
      </c>
      <c r="JD147">
        <f t="shared" si="242"/>
        <v>87.653023043908632</v>
      </c>
      <c r="JE147">
        <f t="shared" si="243"/>
        <v>104.32010563733908</v>
      </c>
    </row>
    <row r="148" spans="1:265" x14ac:dyDescent="0.2">
      <c r="A148" s="5">
        <v>2017</v>
      </c>
      <c r="B148">
        <v>207</v>
      </c>
      <c r="C148">
        <v>2</v>
      </c>
      <c r="D148" t="s">
        <v>119</v>
      </c>
      <c r="E148">
        <v>2003</v>
      </c>
      <c r="F148" t="s">
        <v>118</v>
      </c>
      <c r="G148">
        <v>4</v>
      </c>
      <c r="H148">
        <v>33.5</v>
      </c>
      <c r="J148">
        <v>0</v>
      </c>
      <c r="K148">
        <v>0</v>
      </c>
      <c r="L148">
        <v>12.2</v>
      </c>
      <c r="M148">
        <v>11.3</v>
      </c>
      <c r="N148">
        <v>8.8000000000000007</v>
      </c>
      <c r="O148">
        <v>0.89999999999999858</v>
      </c>
      <c r="P148">
        <v>2.5</v>
      </c>
      <c r="Q148">
        <v>3.3999999999999986</v>
      </c>
      <c r="R148">
        <v>2.4260000000000002</v>
      </c>
      <c r="U148">
        <v>3.4259999999999997</v>
      </c>
      <c r="W148">
        <v>4.3819999999999997</v>
      </c>
      <c r="X148">
        <v>3.3600000000000003</v>
      </c>
      <c r="AB148">
        <v>1</v>
      </c>
      <c r="AC148">
        <v>63</v>
      </c>
      <c r="AD148">
        <v>58.5</v>
      </c>
      <c r="AF148">
        <v>59.4</v>
      </c>
      <c r="AG148">
        <v>40.6</v>
      </c>
      <c r="AH148">
        <v>253.3433176361782</v>
      </c>
      <c r="AI148">
        <v>15915.533900539987</v>
      </c>
      <c r="AJ148">
        <v>276.85490662139222</v>
      </c>
      <c r="AK148">
        <v>0</v>
      </c>
      <c r="AL148">
        <v>530.1</v>
      </c>
      <c r="AM148">
        <v>530.1</v>
      </c>
      <c r="AN148">
        <v>13828.341954552627</v>
      </c>
      <c r="AO148">
        <f>AN148/AN$148</f>
        <v>1</v>
      </c>
      <c r="AP148">
        <v>1677.2631578947369</v>
      </c>
      <c r="AQ148">
        <v>1954.6315789473683</v>
      </c>
      <c r="AR148">
        <v>2.7410526315789472</v>
      </c>
      <c r="AS148">
        <v>3634.6357894736843</v>
      </c>
      <c r="AT148">
        <v>18.805578947368421</v>
      </c>
      <c r="AU148">
        <v>3483.4210526315787</v>
      </c>
      <c r="AV148">
        <v>5637.105263157895</v>
      </c>
      <c r="AW148">
        <v>163.15789473684208</v>
      </c>
      <c r="AX148">
        <v>9.3726052631578955</v>
      </c>
      <c r="AY148">
        <v>9293.0568157894741</v>
      </c>
      <c r="AZ148">
        <v>1311.3</v>
      </c>
      <c r="BA148">
        <v>4217.6315789473683</v>
      </c>
      <c r="BB148">
        <v>6607.894736842105</v>
      </c>
      <c r="BC148">
        <v>3333.9684210526316</v>
      </c>
      <c r="BD148">
        <v>3.8342105263157893</v>
      </c>
      <c r="BE148">
        <v>14163.328947368424</v>
      </c>
      <c r="BF148">
        <v>377.22806842105263</v>
      </c>
      <c r="BG148">
        <v>347.87658082706781</v>
      </c>
      <c r="BH148">
        <f t="shared" si="244"/>
        <v>363.05838475499098</v>
      </c>
      <c r="BI148">
        <v>120.41052631578945</v>
      </c>
      <c r="BJ148">
        <v>52.443609022556402</v>
      </c>
      <c r="BK148">
        <v>245.49824561403511</v>
      </c>
      <c r="BL148">
        <v>69.342105263157848</v>
      </c>
      <c r="BM148">
        <v>1.1653696498054473</v>
      </c>
      <c r="BN148">
        <v>1.6182669789227169</v>
      </c>
      <c r="BO148">
        <v>1.5667311411992262</v>
      </c>
      <c r="BP148">
        <v>46.146663793722617</v>
      </c>
      <c r="BQ148">
        <v>37.484125209619215</v>
      </c>
      <c r="BR148">
        <v>29.778532960861671</v>
      </c>
      <c r="BS148">
        <v>53.777921424980249</v>
      </c>
      <c r="BT148">
        <v>60.659322060531331</v>
      </c>
      <c r="BU148">
        <v>46.654954929009577</v>
      </c>
      <c r="BV148">
        <v>4682.6315789473683</v>
      </c>
      <c r="BW148">
        <v>4087.105263157895</v>
      </c>
      <c r="BX148">
        <v>9954.1</v>
      </c>
      <c r="BY148">
        <v>11972.590436842107</v>
      </c>
      <c r="BZ148">
        <v>1184.3631578947366</v>
      </c>
      <c r="CA148">
        <v>21926.690436842109</v>
      </c>
      <c r="CB148">
        <v>0.87282229965156799</v>
      </c>
      <c r="CC148">
        <v>21.355852094666425</v>
      </c>
      <c r="CD148">
        <v>18.639863936285504</v>
      </c>
      <c r="CE148">
        <v>-1199.2105263157896</v>
      </c>
      <c r="CF148">
        <v>1550</v>
      </c>
      <c r="CG148">
        <v>350.78947368420995</v>
      </c>
      <c r="CH148">
        <f t="shared" si="216"/>
        <v>-465</v>
      </c>
      <c r="CI148">
        <f t="shared" si="217"/>
        <v>2520.78947368421</v>
      </c>
      <c r="CJ148">
        <f t="shared" si="218"/>
        <v>2055.78947368421</v>
      </c>
      <c r="CK148">
        <v>12633.633621052635</v>
      </c>
      <c r="CL148">
        <v>57.617603794073247</v>
      </c>
      <c r="CM148">
        <v>3.0379197597503662</v>
      </c>
      <c r="CN148">
        <v>1.9625431299209595</v>
      </c>
      <c r="CO148">
        <v>7.9274487495422363</v>
      </c>
      <c r="CP148">
        <v>2.4632919883322186</v>
      </c>
      <c r="CQ148">
        <v>5.6074862480163574</v>
      </c>
      <c r="CR148">
        <v>2.7663800716400146</v>
      </c>
      <c r="CS148">
        <v>0.94796586036682129</v>
      </c>
      <c r="CT148">
        <v>3.1367263793945312</v>
      </c>
      <c r="CU148">
        <v>3.1367263793945312</v>
      </c>
      <c r="CV148">
        <v>1.6702180133158508</v>
      </c>
      <c r="CW148">
        <v>1.9367959499359131</v>
      </c>
      <c r="CX148">
        <v>2.2002854347229004</v>
      </c>
      <c r="CY148">
        <v>0.56267374753952026</v>
      </c>
      <c r="CZ148">
        <v>1.4344500303268433</v>
      </c>
      <c r="DA148">
        <v>1.4344500303268433</v>
      </c>
      <c r="DB148">
        <v>1.2557777468346505</v>
      </c>
      <c r="DC148">
        <v>1.1304718255996704</v>
      </c>
      <c r="DD148">
        <v>0.46775582432746887</v>
      </c>
      <c r="DE148">
        <v>0.78671150572109383</v>
      </c>
      <c r="DF148">
        <v>1.2130037546157837</v>
      </c>
      <c r="DG148">
        <v>0.52826249599456787</v>
      </c>
      <c r="DH148">
        <v>1.0194790780602749</v>
      </c>
      <c r="DI148">
        <v>50.953908896697193</v>
      </c>
      <c r="DJ148">
        <v>38.360487767897148</v>
      </c>
      <c r="DK148">
        <v>0.2172955425663998</v>
      </c>
      <c r="DL148">
        <v>89.531692207160745</v>
      </c>
      <c r="DM148">
        <v>1.0545202533335434</v>
      </c>
      <c r="DN148">
        <v>96.364665811312818</v>
      </c>
      <c r="DO148">
        <v>53.437833407678106</v>
      </c>
      <c r="DP148">
        <v>5.1178167242752872</v>
      </c>
      <c r="DQ148">
        <v>0.29399298172599392</v>
      </c>
      <c r="DR148">
        <v>155.21430892499222</v>
      </c>
      <c r="DS148">
        <v>25.397205291509628</v>
      </c>
      <c r="DT148">
        <v>92.799933321852436</v>
      </c>
      <c r="DU148">
        <v>37.180888949256193</v>
      </c>
      <c r="DV148">
        <v>47.824111026876849</v>
      </c>
      <c r="DW148">
        <v>5.4999834057531859E-2</v>
      </c>
      <c r="DX148">
        <v>177.85993313204301</v>
      </c>
      <c r="DY148">
        <v>4.3788411145220989</v>
      </c>
      <c r="DZ148">
        <v>1.6175445862179134</v>
      </c>
      <c r="EA148">
        <f t="shared" si="245"/>
        <v>3.0458014112028367</v>
      </c>
      <c r="EB148">
        <v>3.0273837943077084</v>
      </c>
      <c r="EC148">
        <v>-0.25462374924717018</v>
      </c>
      <c r="ED148">
        <v>1.0051563759853972</v>
      </c>
      <c r="EE148">
        <v>-1.1612103184587081</v>
      </c>
      <c r="EF148">
        <v>0.75284680996051423</v>
      </c>
      <c r="EG148">
        <v>0.55453763013418478</v>
      </c>
      <c r="EH148">
        <v>0.40065641879616387</v>
      </c>
      <c r="EI148">
        <v>56.91158922674969</v>
      </c>
      <c r="EJ148">
        <v>62.08491116491156</v>
      </c>
      <c r="EK148">
        <v>52.175850787573317</v>
      </c>
      <c r="EL148">
        <v>42.845708399141678</v>
      </c>
      <c r="EM148">
        <v>34.428419504481447</v>
      </c>
      <c r="EN148">
        <v>20.904589524192133</v>
      </c>
      <c r="EO148">
        <v>52.935830696632991</v>
      </c>
      <c r="EP148">
        <v>19.117672914815579</v>
      </c>
      <c r="EQ148">
        <v>78.310049990983401</v>
      </c>
      <c r="ER148">
        <v>145.22797152366502</v>
      </c>
      <c r="ES148">
        <v>6.2565463795348206</v>
      </c>
      <c r="ET148">
        <v>223.53802151464842</v>
      </c>
      <c r="EU148">
        <v>0.3611480666918403</v>
      </c>
      <c r="EV148">
        <v>23.680906871211665</v>
      </c>
      <c r="EW148">
        <v>8.5523137340476101</v>
      </c>
      <c r="EX148">
        <f t="shared" si="219"/>
        <v>2.7988734699992994</v>
      </c>
      <c r="EY148">
        <v>43.428835114679828</v>
      </c>
      <c r="EZ148">
        <v>34.320160492862527</v>
      </c>
      <c r="FA148">
        <f t="shared" si="220"/>
        <v>1.2654030310759068</v>
      </c>
      <c r="FB148">
        <v>77.748995607542355</v>
      </c>
      <c r="FC148">
        <v>55.857744238778096</v>
      </c>
      <c r="FD148">
        <v>44.142255761221897</v>
      </c>
      <c r="FE148">
        <f t="shared" si="221"/>
        <v>51.67077228012522</v>
      </c>
      <c r="FF148">
        <f t="shared" si="222"/>
        <v>39.864102625219445</v>
      </c>
      <c r="FG148">
        <f t="shared" si="223"/>
        <v>18.063216034440615</v>
      </c>
      <c r="FH148">
        <f t="shared" si="224"/>
        <v>-3.5647324894603827</v>
      </c>
      <c r="FI148">
        <f t="shared" si="225"/>
        <v>16.256944458421913</v>
      </c>
      <c r="FJ148">
        <f t="shared" si="226"/>
        <v>16.256944458421913</v>
      </c>
      <c r="FK148">
        <f t="shared" si="227"/>
        <v>3.5647324894603827</v>
      </c>
      <c r="FL148">
        <f t="shared" si="228"/>
        <v>3.6992111781307062</v>
      </c>
      <c r="FM148">
        <f t="shared" si="229"/>
        <v>30.422162392695483</v>
      </c>
      <c r="FN148">
        <f t="shared" si="230"/>
        <v>47.368497772039341</v>
      </c>
      <c r="FO148">
        <v>68.323712589656196</v>
      </c>
      <c r="FP148">
        <v>30.564694152121657</v>
      </c>
      <c r="FQ148">
        <v>1.1679049787011475</v>
      </c>
      <c r="FR148">
        <v>1.1207607814539804</v>
      </c>
      <c r="FS148">
        <v>0.98483855504661899</v>
      </c>
      <c r="FT148">
        <v>2.1091544545616197</v>
      </c>
      <c r="FU148">
        <v>1.4902537998778393</v>
      </c>
      <c r="FV148">
        <v>1.2751102608642348</v>
      </c>
      <c r="FW148">
        <v>54.602816012421449</v>
      </c>
      <c r="FX148">
        <v>64.967905924741416</v>
      </c>
      <c r="FY148">
        <v>27.743808516408219</v>
      </c>
      <c r="FZ148">
        <v>53.559525827947546</v>
      </c>
      <c r="GA148">
        <v>61.696006732326104</v>
      </c>
      <c r="GB148">
        <f t="shared" si="246"/>
        <v>144.64039161541359</v>
      </c>
      <c r="GC148">
        <f t="shared" si="247"/>
        <v>98.351590239480259</v>
      </c>
      <c r="GD148">
        <f t="shared" si="248"/>
        <v>103.89717351968552</v>
      </c>
      <c r="GE148">
        <f t="shared" si="249"/>
        <v>2.100326005634674</v>
      </c>
      <c r="GF148">
        <f t="shared" si="250"/>
        <v>2.8127456453973387</v>
      </c>
      <c r="GG148">
        <f t="shared" si="251"/>
        <v>2.1177529283854963</v>
      </c>
      <c r="GH148">
        <f t="shared" si="231"/>
        <v>62.856099793421031</v>
      </c>
      <c r="GK148">
        <f t="shared" si="252"/>
        <v>45.067177630975046</v>
      </c>
      <c r="GL148">
        <f t="shared" si="253"/>
        <v>64.224461031257491</v>
      </c>
      <c r="GM148">
        <f t="shared" si="201"/>
        <v>35.775538968742495</v>
      </c>
      <c r="GN148">
        <f t="shared" si="232"/>
        <v>42.957038004500689</v>
      </c>
      <c r="GO148">
        <f t="shared" si="254"/>
        <v>27.868852459016384</v>
      </c>
      <c r="GP148">
        <f t="shared" si="233"/>
        <v>47.045835504576189</v>
      </c>
      <c r="GQ148">
        <f t="shared" si="234"/>
        <v>1.0945656941886563</v>
      </c>
      <c r="GR148">
        <v>44.968564394738429</v>
      </c>
      <c r="GS148">
        <f t="shared" si="235"/>
        <v>92.93056815789474</v>
      </c>
      <c r="GT148" s="23">
        <f t="shared" si="236"/>
        <v>219.26690436842111</v>
      </c>
      <c r="GU148">
        <v>20.56</v>
      </c>
      <c r="GV148">
        <v>23.96</v>
      </c>
      <c r="GW148">
        <v>3.3600000000000005E-2</v>
      </c>
      <c r="GX148">
        <v>44.553600000000003</v>
      </c>
      <c r="GY148">
        <v>0.23052</v>
      </c>
      <c r="GZ148">
        <v>42.7</v>
      </c>
      <c r="HA148">
        <v>69.099999999999994</v>
      </c>
      <c r="HB148">
        <v>2</v>
      </c>
      <c r="HC148">
        <v>0.11489000000000001</v>
      </c>
      <c r="HD148">
        <v>113.91488999999999</v>
      </c>
      <c r="HE148">
        <v>16.074000000000002</v>
      </c>
      <c r="HF148">
        <v>51.7</v>
      </c>
      <c r="HG148">
        <v>81</v>
      </c>
      <c r="HH148">
        <v>40.868000000000002</v>
      </c>
      <c r="HI148">
        <v>4.7E-2</v>
      </c>
      <c r="HJ148">
        <v>173.61500000000001</v>
      </c>
      <c r="HK148">
        <v>57.4</v>
      </c>
      <c r="HL148">
        <v>50.1</v>
      </c>
      <c r="HM148">
        <v>122.018</v>
      </c>
      <c r="HN148">
        <v>146.760786</v>
      </c>
      <c r="HO148">
        <v>14.517999999999997</v>
      </c>
      <c r="HP148">
        <v>268.77878600000003</v>
      </c>
      <c r="HQ148">
        <v>-14.699999999999996</v>
      </c>
      <c r="HR148">
        <v>18.999999999999993</v>
      </c>
      <c r="HS148">
        <v>4.2999999999999972</v>
      </c>
      <c r="HT148">
        <v>154.86389600000004</v>
      </c>
      <c r="HU148">
        <v>57.617603794073247</v>
      </c>
      <c r="HV148">
        <v>0.62459630260467525</v>
      </c>
      <c r="HW148">
        <v>0.47022533392906185</v>
      </c>
      <c r="HX148">
        <v>2.6636227798461916E-3</v>
      </c>
      <c r="HY148">
        <v>1.0974852593135833</v>
      </c>
      <c r="HZ148">
        <v>1.2926377298927308E-2</v>
      </c>
      <c r="IA148">
        <v>1.1812442905902862</v>
      </c>
      <c r="IB148">
        <v>0.65504440951347342</v>
      </c>
      <c r="IC148">
        <v>6.2734527587890623E-2</v>
      </c>
      <c r="ID148">
        <v>3.6037849372863771E-3</v>
      </c>
      <c r="IE148">
        <v>1.9026270126289364</v>
      </c>
      <c r="IF148">
        <v>0.31132058099269871</v>
      </c>
      <c r="IG148">
        <v>1.1375475697517397</v>
      </c>
      <c r="IH148">
        <v>0.45576573550701144</v>
      </c>
      <c r="II148">
        <v>0.58623103839397428</v>
      </c>
      <c r="IJ148">
        <v>6.7419151425361634E-4</v>
      </c>
      <c r="IK148">
        <v>2.1802185351669787</v>
      </c>
      <c r="IL148">
        <v>0.64889082789421082</v>
      </c>
      <c r="IM148">
        <v>0.23434566798806192</v>
      </c>
      <c r="IN148">
        <v>0.95992964505076428</v>
      </c>
      <c r="IO148">
        <v>1.7802138444836355</v>
      </c>
      <c r="IP148">
        <v>7.6693149168491348E-2</v>
      </c>
      <c r="IQ148">
        <v>2.7401434895343995</v>
      </c>
      <c r="IR148">
        <v>0.53235346269607542</v>
      </c>
      <c r="IS148">
        <v>0.42069874152541153</v>
      </c>
      <c r="IT148">
        <v>0.95305220422148684</v>
      </c>
      <c r="IU148">
        <v>55.857744238778118</v>
      </c>
      <c r="IV148">
        <v>44.142255761221897</v>
      </c>
      <c r="IW148">
        <v>0.83751647690546305</v>
      </c>
      <c r="IX148">
        <v>30.564694152121664</v>
      </c>
      <c r="IY148">
        <f t="shared" si="237"/>
        <v>1.6426582302208161</v>
      </c>
      <c r="IZ148">
        <f t="shared" si="238"/>
        <v>59.947890922308375</v>
      </c>
      <c r="JA148">
        <f t="shared" si="239"/>
        <v>0.55992495436742074</v>
      </c>
      <c r="JB148">
        <f t="shared" si="240"/>
        <v>20.434147208201942</v>
      </c>
      <c r="JC148">
        <f t="shared" si="241"/>
        <v>1.0827332758533954</v>
      </c>
      <c r="JD148">
        <f t="shared" si="242"/>
        <v>92.273084793208184</v>
      </c>
      <c r="JE148">
        <f t="shared" si="243"/>
        <v>98.089310660760475</v>
      </c>
    </row>
    <row r="149" spans="1:265" x14ac:dyDescent="0.2">
      <c r="A149" s="5">
        <v>2017</v>
      </c>
      <c r="B149">
        <v>208</v>
      </c>
      <c r="C149">
        <v>2</v>
      </c>
      <c r="D149">
        <v>1311</v>
      </c>
      <c r="E149">
        <v>2015</v>
      </c>
      <c r="F149" t="s">
        <v>120</v>
      </c>
      <c r="G149">
        <v>2</v>
      </c>
      <c r="H149">
        <v>33</v>
      </c>
      <c r="J149">
        <v>0</v>
      </c>
      <c r="K149">
        <v>0</v>
      </c>
      <c r="L149">
        <v>12.5</v>
      </c>
      <c r="M149">
        <v>12.3</v>
      </c>
      <c r="N149">
        <v>11.1</v>
      </c>
      <c r="O149">
        <v>0.19999999999999929</v>
      </c>
      <c r="P149">
        <v>1.2000000000000011</v>
      </c>
      <c r="Q149">
        <v>1.4000000000000004</v>
      </c>
      <c r="R149">
        <v>2.6680000000000001</v>
      </c>
      <c r="U149">
        <v>3.6159999999999997</v>
      </c>
      <c r="W149">
        <v>4.5599999999999996</v>
      </c>
      <c r="X149">
        <v>3.1520000000000001</v>
      </c>
      <c r="AB149">
        <v>-1</v>
      </c>
      <c r="AC149">
        <v>65</v>
      </c>
      <c r="AD149">
        <v>56.1</v>
      </c>
      <c r="AF149">
        <v>55.3</v>
      </c>
      <c r="AG149">
        <v>43.9</v>
      </c>
      <c r="AH149">
        <v>291.0461222035438</v>
      </c>
      <c r="AI149">
        <v>18284.099489071028</v>
      </c>
      <c r="AJ149">
        <v>328.79476096417267</v>
      </c>
      <c r="AK149">
        <v>10</v>
      </c>
      <c r="AN149">
        <v>13829.614023449656</v>
      </c>
      <c r="AO149">
        <f>AN149/AN$147</f>
        <v>0.82409489270935543</v>
      </c>
      <c r="AP149">
        <v>1744.1720823798623</v>
      </c>
      <c r="AQ149">
        <v>1906.336842105263</v>
      </c>
      <c r="AR149">
        <v>0.21171510297482835</v>
      </c>
      <c r="AS149">
        <v>3650.7206395881003</v>
      </c>
      <c r="AT149">
        <v>4.7045798627002284</v>
      </c>
      <c r="AU149">
        <v>4063.1281464530889</v>
      </c>
      <c r="AV149">
        <v>7054.1670480549192</v>
      </c>
      <c r="AW149">
        <v>146.7591075514874</v>
      </c>
      <c r="AX149">
        <v>27.365303203661323</v>
      </c>
      <c r="AY149">
        <v>11291.419605263156</v>
      </c>
      <c r="AZ149">
        <v>1276.8672997711669</v>
      </c>
      <c r="BA149">
        <v>4855.9336384439357</v>
      </c>
      <c r="BB149">
        <v>7279.3958810068652</v>
      </c>
      <c r="BC149">
        <v>2752.7467963386725</v>
      </c>
      <c r="BD149">
        <v>11.441624713958809</v>
      </c>
      <c r="BE149">
        <v>14899.517940503431</v>
      </c>
      <c r="BF149">
        <v>509.37993104500373</v>
      </c>
      <c r="BG149">
        <v>257.72130966001959</v>
      </c>
      <c r="BH149">
        <f t="shared" si="244"/>
        <v>387.88956210052862</v>
      </c>
      <c r="BI149">
        <v>154.5970709382151</v>
      </c>
      <c r="BJ149">
        <v>56.628963713631912</v>
      </c>
      <c r="BK149">
        <v>343.18868039664375</v>
      </c>
      <c r="BL149">
        <v>16.087773782281861</v>
      </c>
      <c r="BM149">
        <v>1.0929752066115703</v>
      </c>
      <c r="BN149">
        <v>1.7361419068736141</v>
      </c>
      <c r="BO149">
        <v>1.4990723562152135</v>
      </c>
      <c r="BP149">
        <v>47.776103804443714</v>
      </c>
      <c r="BQ149">
        <v>35.984210032892442</v>
      </c>
      <c r="BR149">
        <v>32.591213070346228</v>
      </c>
      <c r="BS149">
        <v>52.21809692675771</v>
      </c>
      <c r="BT149">
        <v>62.473695023846517</v>
      </c>
      <c r="BU149">
        <v>48.85658656927599</v>
      </c>
      <c r="BV149">
        <v>4937.0160183066355</v>
      </c>
      <c r="BW149">
        <v>4747.8237986270015</v>
      </c>
      <c r="BX149">
        <v>11058.735697940503</v>
      </c>
      <c r="BY149">
        <v>11973.691795194509</v>
      </c>
      <c r="BZ149">
        <v>1373.895881006865</v>
      </c>
      <c r="CA149">
        <v>23032.427493135008</v>
      </c>
      <c r="CB149">
        <v>0.96167883211678828</v>
      </c>
      <c r="CC149">
        <v>21.435065929451643</v>
      </c>
      <c r="CD149">
        <v>20.613649169381414</v>
      </c>
      <c r="CE149">
        <v>-873.88787185354659</v>
      </c>
      <c r="CF149">
        <v>2306.3432494279177</v>
      </c>
      <c r="CG149">
        <v>1432.4553775743716</v>
      </c>
      <c r="CH149">
        <f t="shared" si="216"/>
        <v>-81.082379862699781</v>
      </c>
      <c r="CI149">
        <f t="shared" si="217"/>
        <v>2531.5720823798638</v>
      </c>
      <c r="CJ149">
        <f t="shared" si="218"/>
        <v>2450.489702517164</v>
      </c>
      <c r="CK149">
        <v>11741.007887871852</v>
      </c>
      <c r="CL149">
        <v>50.975989792527734</v>
      </c>
      <c r="CM149">
        <v>2.991523265838623</v>
      </c>
      <c r="CN149">
        <v>1.1387945413589478</v>
      </c>
      <c r="CO149">
        <v>6.6210231781005859</v>
      </c>
      <c r="CP149">
        <v>2.0242740691559007</v>
      </c>
      <c r="CQ149">
        <v>7.1537971496582031</v>
      </c>
      <c r="CR149">
        <v>2.4818754196166992</v>
      </c>
      <c r="CS149">
        <v>0.51090329885482788</v>
      </c>
      <c r="CT149">
        <v>3.6382443904876709</v>
      </c>
      <c r="CU149">
        <v>3.6382443904876709</v>
      </c>
      <c r="CV149">
        <v>1.2683686153121287</v>
      </c>
      <c r="CW149">
        <v>2.1063754558563232</v>
      </c>
      <c r="CX149">
        <v>1.9106243848800659</v>
      </c>
      <c r="CY149">
        <v>0.41846168041229248</v>
      </c>
      <c r="CZ149">
        <v>1.6533879041671753</v>
      </c>
      <c r="DA149">
        <v>1.6533879041671753</v>
      </c>
      <c r="DB149">
        <v>1.1338815941154787</v>
      </c>
      <c r="DC149">
        <v>0.77911412715911865</v>
      </c>
      <c r="DD149">
        <v>0.30582728981971741</v>
      </c>
      <c r="DE149">
        <v>0.54864252980517758</v>
      </c>
      <c r="DF149">
        <v>1.1286381483078003</v>
      </c>
      <c r="DG149">
        <v>0.55956184864044189</v>
      </c>
      <c r="DH149">
        <v>0.85016041282395793</v>
      </c>
      <c r="DI149">
        <v>52.177313640655576</v>
      </c>
      <c r="DJ149">
        <v>21.709259897809275</v>
      </c>
      <c r="DK149">
        <v>1.4017706039502909E-2</v>
      </c>
      <c r="DL149">
        <v>73.900591244504355</v>
      </c>
      <c r="DM149">
        <v>0.33655610012124276</v>
      </c>
      <c r="DN149">
        <v>100.8417787343468</v>
      </c>
      <c r="DO149">
        <v>36.039972155242815</v>
      </c>
      <c r="DP149">
        <v>5.3394549980217585</v>
      </c>
      <c r="DQ149">
        <v>0.99561660874715097</v>
      </c>
      <c r="DR149">
        <v>143.21682249635853</v>
      </c>
      <c r="DS149">
        <v>26.895619406235241</v>
      </c>
      <c r="DT149">
        <v>92.778652209703651</v>
      </c>
      <c r="DU149">
        <v>30.461482327524532</v>
      </c>
      <c r="DV149">
        <v>45.513582563013046</v>
      </c>
      <c r="DW149">
        <v>0.18917443906079714</v>
      </c>
      <c r="DX149">
        <v>168.94289153930202</v>
      </c>
      <c r="DY149">
        <v>4.6210820834569448</v>
      </c>
      <c r="DZ149">
        <v>1.8375763602102495</v>
      </c>
      <c r="EA149">
        <f t="shared" si="245"/>
        <v>3.2773206998206095</v>
      </c>
      <c r="EB149">
        <v>3.2442976729127486</v>
      </c>
      <c r="EC149">
        <v>-0.57593760890308232</v>
      </c>
      <c r="ED149">
        <v>0.955380817162236</v>
      </c>
      <c r="EE149">
        <v>-0.39846355912273446</v>
      </c>
      <c r="EF149">
        <v>0.41606702957765596</v>
      </c>
      <c r="EG149">
        <v>0.35739127777768526</v>
      </c>
      <c r="EH149">
        <v>0.3283242599674086</v>
      </c>
      <c r="EI149">
        <v>70.604730979788684</v>
      </c>
      <c r="EJ149">
        <v>70.411964863213498</v>
      </c>
      <c r="EK149">
        <v>54.917168378238692</v>
      </c>
      <c r="EL149">
        <v>29.376300692890183</v>
      </c>
      <c r="EM149">
        <v>25.164622093301347</v>
      </c>
      <c r="EN149">
        <v>18.030638667290791</v>
      </c>
      <c r="EO149">
        <v>38.464989258735621</v>
      </c>
      <c r="EP149">
        <v>14.520140848756515</v>
      </c>
      <c r="EQ149">
        <v>60.672927297649039</v>
      </c>
      <c r="ER149">
        <v>135.13965336136633</v>
      </c>
      <c r="ES149">
        <v>7.6877971901568989</v>
      </c>
      <c r="ET149">
        <v>195.81258065901537</v>
      </c>
      <c r="EU149">
        <v>0.37748979340892208</v>
      </c>
      <c r="EV149">
        <v>19.643778315611847</v>
      </c>
      <c r="EW149">
        <v>7.41532581813098</v>
      </c>
      <c r="EX149">
        <f t="shared" si="219"/>
        <v>3.9260997246874019</v>
      </c>
      <c r="EY149">
        <v>62.376789475611183</v>
      </c>
      <c r="EZ149">
        <v>21.519831306486299</v>
      </c>
      <c r="FA149">
        <f t="shared" si="220"/>
        <v>2.8985724184933632</v>
      </c>
      <c r="FB149">
        <v>83.896620782097486</v>
      </c>
      <c r="FC149">
        <v>74.349585113351353</v>
      </c>
      <c r="FD149">
        <v>25.650414886648655</v>
      </c>
      <c r="FE149">
        <f t="shared" si="221"/>
        <v>62.567207239579147</v>
      </c>
      <c r="FF149">
        <f t="shared" si="222"/>
        <v>54.31366295096803</v>
      </c>
      <c r="FG149">
        <f t="shared" si="223"/>
        <v>15.941341478768017</v>
      </c>
      <c r="FH149">
        <f t="shared" si="224"/>
        <v>-8.0631265246431525</v>
      </c>
      <c r="FI149">
        <f t="shared" si="225"/>
        <v>5.5784898277182826</v>
      </c>
      <c r="FJ149">
        <f t="shared" si="226"/>
        <v>5.5784898277182826</v>
      </c>
      <c r="FK149">
        <f t="shared" si="227"/>
        <v>8.0631265246431525</v>
      </c>
      <c r="FL149">
        <f t="shared" si="228"/>
        <v>7.995819417152787</v>
      </c>
      <c r="FM149">
        <f t="shared" si="229"/>
        <v>15.478618584078921</v>
      </c>
      <c r="FN149">
        <f t="shared" si="230"/>
        <v>25.922553705320489</v>
      </c>
      <c r="FO149">
        <v>52.595758162656836</v>
      </c>
      <c r="FP149">
        <v>26.860254834313313</v>
      </c>
      <c r="FQ149">
        <v>0.96132553260567044</v>
      </c>
      <c r="FR149">
        <v>0.91471022216333464</v>
      </c>
      <c r="FS149">
        <v>0.9060715811802178</v>
      </c>
      <c r="FT149">
        <v>2.1057113334638173</v>
      </c>
      <c r="FU149">
        <v>1.3866343510542329</v>
      </c>
      <c r="FV149">
        <v>1.2514260657403287</v>
      </c>
      <c r="FW149">
        <v>51.986234619704582</v>
      </c>
      <c r="FX149">
        <v>69.014796141569761</v>
      </c>
      <c r="FY149">
        <v>23.668696648689071</v>
      </c>
      <c r="FZ149">
        <v>61.148735974453494</v>
      </c>
      <c r="GA149">
        <v>55.448518203076702</v>
      </c>
      <c r="GB149">
        <f t="shared" si="246"/>
        <v>152.96655799923172</v>
      </c>
      <c r="GC149">
        <f t="shared" si="247"/>
        <v>88.995470230408301</v>
      </c>
      <c r="GD149">
        <f t="shared" si="248"/>
        <v>93.905731410720705</v>
      </c>
      <c r="GE149">
        <f t="shared" si="249"/>
        <v>1.9556714258116783</v>
      </c>
      <c r="GF149">
        <f t="shared" si="250"/>
        <v>2.7887660048215377</v>
      </c>
      <c r="GG149">
        <f t="shared" si="251"/>
        <v>2.0346195660022732</v>
      </c>
      <c r="GH149">
        <f t="shared" si="231"/>
        <v>62.861881924771161</v>
      </c>
      <c r="GK149">
        <f t="shared" si="252"/>
        <v>61.856097996777592</v>
      </c>
      <c r="GL149">
        <f t="shared" si="253"/>
        <v>59.711009802641492</v>
      </c>
      <c r="GM149">
        <f t="shared" si="201"/>
        <v>40.288990197358515</v>
      </c>
      <c r="GN149">
        <f t="shared" si="232"/>
        <v>58.541120890832907</v>
      </c>
      <c r="GO149">
        <f t="shared" si="254"/>
        <v>11.200000000000003</v>
      </c>
      <c r="GP149">
        <f t="shared" si="233"/>
        <v>38.919559769784705</v>
      </c>
      <c r="GQ149">
        <f t="shared" si="234"/>
        <v>1.1778898503028243</v>
      </c>
      <c r="GR149">
        <v>42.685895702395442</v>
      </c>
      <c r="GS149">
        <f t="shared" si="235"/>
        <v>112.91419605263157</v>
      </c>
      <c r="GT149" s="23">
        <f t="shared" si="236"/>
        <v>230.32427493135009</v>
      </c>
      <c r="GU149">
        <v>19.36</v>
      </c>
      <c r="GV149">
        <v>21.16</v>
      </c>
      <c r="GW149">
        <v>2.3500000000000001E-3</v>
      </c>
      <c r="GX149">
        <v>40.522350000000003</v>
      </c>
      <c r="GY149">
        <v>5.2220000000000003E-2</v>
      </c>
      <c r="GZ149">
        <v>45.1</v>
      </c>
      <c r="HA149">
        <v>78.3</v>
      </c>
      <c r="HB149">
        <v>1.629</v>
      </c>
      <c r="HC149">
        <v>0.30375000000000002</v>
      </c>
      <c r="HD149">
        <v>125.33274999999999</v>
      </c>
      <c r="HE149">
        <v>14.172999999999998</v>
      </c>
      <c r="HF149">
        <v>53.9</v>
      </c>
      <c r="HG149">
        <v>80.8</v>
      </c>
      <c r="HH149">
        <v>30.555</v>
      </c>
      <c r="HI149">
        <v>0.127</v>
      </c>
      <c r="HJ149">
        <v>165.38200000000001</v>
      </c>
      <c r="HK149">
        <v>54.8</v>
      </c>
      <c r="HL149">
        <v>52.7</v>
      </c>
      <c r="HM149">
        <v>122.75</v>
      </c>
      <c r="HN149">
        <v>132.90585000000002</v>
      </c>
      <c r="HO149">
        <v>15.25</v>
      </c>
      <c r="HP149">
        <v>255.65585000000002</v>
      </c>
      <c r="HQ149">
        <v>-9.6999999999999957</v>
      </c>
      <c r="HR149">
        <v>25.599999999999994</v>
      </c>
      <c r="HS149">
        <v>15.900000000000006</v>
      </c>
      <c r="HT149">
        <v>130.32310000000001</v>
      </c>
      <c r="HU149">
        <v>50.975989792527734</v>
      </c>
      <c r="HV149">
        <v>0.57915890426635741</v>
      </c>
      <c r="HW149">
        <v>0.24096892495155334</v>
      </c>
      <c r="HX149">
        <v>1.5559404468536378E-4</v>
      </c>
      <c r="HY149">
        <v>0.82028342326259607</v>
      </c>
      <c r="HZ149">
        <v>3.7357128715515137E-3</v>
      </c>
      <c r="IA149">
        <v>1.1193258142471314</v>
      </c>
      <c r="IB149">
        <v>0.40003728300333025</v>
      </c>
      <c r="IC149">
        <v>5.9267001121044161E-2</v>
      </c>
      <c r="ID149">
        <v>1.1051167336106301E-2</v>
      </c>
      <c r="IE149">
        <v>1.589681265707612</v>
      </c>
      <c r="IF149">
        <v>0.29853659335851662</v>
      </c>
      <c r="IG149">
        <v>1.0298265434503555</v>
      </c>
      <c r="IH149">
        <v>0.33811703777313235</v>
      </c>
      <c r="II149">
        <v>0.50519267411828039</v>
      </c>
      <c r="IJ149">
        <v>2.0998026382923127E-3</v>
      </c>
      <c r="IK149">
        <v>1.8752360579800607</v>
      </c>
      <c r="IL149">
        <v>0.42695454168319702</v>
      </c>
      <c r="IM149">
        <v>0.16117098173499109</v>
      </c>
      <c r="IN149">
        <v>0.6734587053358555</v>
      </c>
      <c r="IO149">
        <v>1.5000261244327429</v>
      </c>
      <c r="IP149">
        <v>8.5333181917667381E-2</v>
      </c>
      <c r="IQ149">
        <v>2.1734848297685989</v>
      </c>
      <c r="IR149">
        <v>0.69237127256393438</v>
      </c>
      <c r="IS149">
        <v>0.23886630126833916</v>
      </c>
      <c r="IT149">
        <v>0.93123757383227357</v>
      </c>
      <c r="IU149">
        <v>74.349585113351353</v>
      </c>
      <c r="IV149">
        <v>25.650414886648644</v>
      </c>
      <c r="IW149">
        <v>0.58380356406098688</v>
      </c>
      <c r="IX149">
        <v>26.860254834313331</v>
      </c>
      <c r="IY149">
        <f t="shared" si="237"/>
        <v>1.353201406506003</v>
      </c>
      <c r="IZ149">
        <f t="shared" si="238"/>
        <v>62.259528475755324</v>
      </c>
      <c r="JA149">
        <f t="shared" si="239"/>
        <v>0.29824877178853826</v>
      </c>
      <c r="JB149">
        <f t="shared" si="240"/>
        <v>13.722146467444702</v>
      </c>
      <c r="JC149">
        <f t="shared" si="241"/>
        <v>1.0549526347174645</v>
      </c>
      <c r="JD149">
        <f t="shared" si="242"/>
        <v>90.211855944691379</v>
      </c>
      <c r="JE149">
        <f t="shared" si="243"/>
        <v>117.62486054582611</v>
      </c>
    </row>
    <row r="150" spans="1:265" x14ac:dyDescent="0.2">
      <c r="A150" s="5">
        <v>2017</v>
      </c>
      <c r="B150">
        <v>209</v>
      </c>
      <c r="C150">
        <v>2</v>
      </c>
      <c r="D150">
        <v>3382</v>
      </c>
      <c r="E150">
        <v>1976</v>
      </c>
      <c r="F150" t="s">
        <v>120</v>
      </c>
      <c r="G150">
        <v>2</v>
      </c>
      <c r="H150">
        <v>32.5</v>
      </c>
      <c r="J150">
        <v>0</v>
      </c>
      <c r="K150">
        <v>0</v>
      </c>
      <c r="L150">
        <v>11.9</v>
      </c>
      <c r="M150">
        <v>12.9</v>
      </c>
      <c r="N150">
        <v>9.3000000000000007</v>
      </c>
      <c r="O150">
        <v>-1</v>
      </c>
      <c r="P150">
        <v>3.5999999999999996</v>
      </c>
      <c r="Q150">
        <v>2.5999999999999996</v>
      </c>
      <c r="R150">
        <v>2.1</v>
      </c>
      <c r="U150">
        <v>2.7</v>
      </c>
      <c r="W150">
        <v>3.8740000000000001</v>
      </c>
      <c r="X150">
        <v>3.2719999999999998</v>
      </c>
      <c r="AB150">
        <v>2</v>
      </c>
      <c r="AC150">
        <v>68</v>
      </c>
      <c r="AD150">
        <v>57.7</v>
      </c>
      <c r="AF150">
        <v>59.8</v>
      </c>
      <c r="AG150">
        <v>40.299999999999997</v>
      </c>
      <c r="AH150">
        <v>194.61018944473273</v>
      </c>
      <c r="AI150">
        <v>12225.801321297</v>
      </c>
      <c r="AJ150">
        <v>196.22793230888931</v>
      </c>
      <c r="AK150">
        <v>0</v>
      </c>
      <c r="AL150">
        <v>514.1</v>
      </c>
      <c r="AM150">
        <v>514.1</v>
      </c>
      <c r="AN150">
        <v>9357.9888544124824</v>
      </c>
      <c r="AO150">
        <f>AN150/AN$146</f>
        <v>0.79886679806303884</v>
      </c>
      <c r="AP150">
        <v>1699.4475724194206</v>
      </c>
      <c r="AQ150">
        <v>1860.0758873929008</v>
      </c>
      <c r="AR150">
        <v>2.8109955120359038E-2</v>
      </c>
      <c r="AS150">
        <v>3559.5515697674414</v>
      </c>
      <c r="AT150">
        <v>1.7636988984088124</v>
      </c>
      <c r="AU150">
        <v>2915.403916768666</v>
      </c>
      <c r="AV150">
        <v>5501.5197878416975</v>
      </c>
      <c r="AW150">
        <v>64.090697674418607</v>
      </c>
      <c r="AX150">
        <v>8.0715728274173806</v>
      </c>
      <c r="AY150">
        <v>8489.0859751122007</v>
      </c>
      <c r="AZ150">
        <v>376.5930844553244</v>
      </c>
      <c r="BA150">
        <v>3622.168502651979</v>
      </c>
      <c r="BB150">
        <v>7421.0281517747862</v>
      </c>
      <c r="BC150">
        <v>1526.7721338229294</v>
      </c>
      <c r="BD150">
        <v>6.826703386372909</v>
      </c>
      <c r="BE150">
        <v>12576.795491636067</v>
      </c>
      <c r="BF150">
        <v>328.6356270229839</v>
      </c>
      <c r="BG150">
        <v>291.97925118027615</v>
      </c>
      <c r="BH150">
        <f t="shared" si="244"/>
        <v>310.93944558167675</v>
      </c>
      <c r="BI150">
        <v>81.063756289949694</v>
      </c>
      <c r="BJ150">
        <v>50.483184705950926</v>
      </c>
      <c r="BK150">
        <v>242.76292669658645</v>
      </c>
      <c r="BL150">
        <v>137.10774028093491</v>
      </c>
      <c r="BM150">
        <v>1.0945179584120983</v>
      </c>
      <c r="BN150">
        <v>1.8870523415977962</v>
      </c>
      <c r="BO150">
        <v>2.0487804878048781</v>
      </c>
      <c r="BP150">
        <v>47.743305276244442</v>
      </c>
      <c r="BQ150">
        <v>34.342966078042728</v>
      </c>
      <c r="BR150">
        <v>28.80040869759571</v>
      </c>
      <c r="BS150">
        <v>52.255905018800618</v>
      </c>
      <c r="BT150">
        <v>64.806974554984222</v>
      </c>
      <c r="BU150">
        <v>59.005715380439995</v>
      </c>
      <c r="BV150">
        <v>4513.6556507547939</v>
      </c>
      <c r="BW150">
        <v>5533.6454508363931</v>
      </c>
      <c r="BX150">
        <v>11529.257935536516</v>
      </c>
      <c r="BY150">
        <v>8102.1548523051806</v>
      </c>
      <c r="BZ150">
        <v>1481.9568339453283</v>
      </c>
      <c r="CA150">
        <v>19631.412787841698</v>
      </c>
      <c r="CB150">
        <v>1.2259786476868326</v>
      </c>
      <c r="CC150">
        <v>22.992006227642626</v>
      </c>
      <c r="CD150">
        <v>28.187708702572539</v>
      </c>
      <c r="CE150">
        <v>-1598.2517339861279</v>
      </c>
      <c r="CF150">
        <v>-32.125662994695631</v>
      </c>
      <c r="CG150">
        <v>-1630.3773969808244</v>
      </c>
      <c r="CH150">
        <f t="shared" si="216"/>
        <v>-891.4871481028149</v>
      </c>
      <c r="CI150">
        <f t="shared" si="217"/>
        <v>1887.3827009383931</v>
      </c>
      <c r="CJ150">
        <f t="shared" si="218"/>
        <v>995.8955528355782</v>
      </c>
      <c r="CK150">
        <v>11142.326812729498</v>
      </c>
      <c r="CL150">
        <v>56.757641098710245</v>
      </c>
      <c r="CM150">
        <v>2.8734540939331055</v>
      </c>
      <c r="CN150">
        <v>1.1018389463424683</v>
      </c>
      <c r="CO150">
        <v>6.4544992446899414</v>
      </c>
      <c r="CP150">
        <v>1.9477088448004523</v>
      </c>
      <c r="CQ150">
        <v>8.4545583724975586</v>
      </c>
      <c r="CR150">
        <v>2.5177569389343262</v>
      </c>
      <c r="CS150">
        <v>0.74634718894958496</v>
      </c>
      <c r="CT150">
        <v>3.6118042469024658</v>
      </c>
      <c r="CU150">
        <v>3.6118042469024658</v>
      </c>
      <c r="CV150">
        <v>1.3790599246177049</v>
      </c>
      <c r="CW150">
        <v>2.3636388778686523</v>
      </c>
      <c r="CX150">
        <v>1.6580682992935181</v>
      </c>
      <c r="CY150">
        <v>0.4160265326499939</v>
      </c>
      <c r="CZ150">
        <v>1.9033129215240479</v>
      </c>
      <c r="DA150">
        <v>1.9033129215240479</v>
      </c>
      <c r="DB150">
        <v>0.95509749450173254</v>
      </c>
      <c r="DC150">
        <v>1.0960038900375366</v>
      </c>
      <c r="DD150">
        <v>0.44738870859146118</v>
      </c>
      <c r="DE150">
        <v>0.71378007276557509</v>
      </c>
      <c r="DF150">
        <v>1.2185268402099609</v>
      </c>
      <c r="DG150">
        <v>0.5443342924118042</v>
      </c>
      <c r="DH150" s="19">
        <v>0.92209602614248398</v>
      </c>
      <c r="DI150">
        <v>48.832845843932617</v>
      </c>
      <c r="DJ150">
        <v>20.495040558820254</v>
      </c>
      <c r="DK150">
        <v>1.8143568409262555E-3</v>
      </c>
      <c r="DL150">
        <v>69.329700759593791</v>
      </c>
      <c r="DM150">
        <v>0.14911295288106946</v>
      </c>
      <c r="DN150">
        <v>73.40278441240622</v>
      </c>
      <c r="DO150">
        <v>41.060438286061682</v>
      </c>
      <c r="DP150">
        <v>2.314830540474071</v>
      </c>
      <c r="DQ150">
        <v>0.29152941017248635</v>
      </c>
      <c r="DR150">
        <v>117.06958264911447</v>
      </c>
      <c r="DS150">
        <v>8.901300555550776</v>
      </c>
      <c r="DT150">
        <v>60.05802768946716</v>
      </c>
      <c r="DU150">
        <v>30.873446106808569</v>
      </c>
      <c r="DV150">
        <v>29.059251305280242</v>
      </c>
      <c r="DW150">
        <v>0.12993352766695532</v>
      </c>
      <c r="DX150">
        <v>120.12065862922292</v>
      </c>
      <c r="DY150">
        <v>3.1826587926347116</v>
      </c>
      <c r="DZ150">
        <v>0.21793399857917503</v>
      </c>
      <c r="EA150">
        <f t="shared" si="245"/>
        <v>1.7514123403320387</v>
      </c>
      <c r="EB150">
        <v>1.6379959045649068</v>
      </c>
      <c r="EC150">
        <v>-0.95319690878136143</v>
      </c>
      <c r="ED150">
        <v>1.3710265151494285</v>
      </c>
      <c r="EE150">
        <v>-0.7276422985180796</v>
      </c>
      <c r="EF150">
        <v>0.41969785304590684</v>
      </c>
      <c r="EG150">
        <v>0.55938529600413667</v>
      </c>
      <c r="EH150">
        <v>0.51406027294870826</v>
      </c>
      <c r="EI150">
        <v>70.435679526822653</v>
      </c>
      <c r="EJ150">
        <v>62.700133332167006</v>
      </c>
      <c r="EK150">
        <v>49.998083905657396</v>
      </c>
      <c r="EL150">
        <v>29.561703475237007</v>
      </c>
      <c r="EM150">
        <v>35.073532643513076</v>
      </c>
      <c r="EN150">
        <v>25.702028659454655</v>
      </c>
      <c r="EO150">
        <v>49.46984151517163</v>
      </c>
      <c r="EP150">
        <v>24.756904920527077</v>
      </c>
      <c r="EQ150">
        <v>82.293545681603391</v>
      </c>
      <c r="ER150">
        <v>98.726931510712348</v>
      </c>
      <c r="ES150">
        <v>8.0667992459046793</v>
      </c>
      <c r="ET150">
        <v>181.02047719231575</v>
      </c>
      <c r="EU150">
        <v>0.50044439525714912</v>
      </c>
      <c r="EV150">
        <v>27.328312400046862</v>
      </c>
      <c r="EW150">
        <v>13.676300772439903</v>
      </c>
      <c r="EX150">
        <f t="shared" si="219"/>
        <v>4.4562910069751558</v>
      </c>
      <c r="EY150">
        <v>23.932942897234589</v>
      </c>
      <c r="EZ150">
        <v>16.303533365534605</v>
      </c>
      <c r="FA150">
        <f t="shared" si="220"/>
        <v>1.4679604942465065</v>
      </c>
      <c r="FB150">
        <v>40.236476262769195</v>
      </c>
      <c r="FC150">
        <v>59.480712826186867</v>
      </c>
      <c r="FD150">
        <v>40.519287173813133</v>
      </c>
      <c r="FE150">
        <f t="shared" si="221"/>
        <v>8.6379281146723343</v>
      </c>
      <c r="FF150">
        <f t="shared" si="222"/>
        <v>10.588186174295529</v>
      </c>
      <c r="FG150">
        <f t="shared" si="223"/>
        <v>6.1165411862814913</v>
      </c>
      <c r="FH150">
        <f t="shared" si="224"/>
        <v>-13.34475672293906</v>
      </c>
      <c r="FI150">
        <f t="shared" si="225"/>
        <v>10.186992179253114</v>
      </c>
      <c r="FJ150">
        <f t="shared" si="226"/>
        <v>10.186992179253114</v>
      </c>
      <c r="FK150">
        <f t="shared" si="227"/>
        <v>13.34475672293906</v>
      </c>
      <c r="FL150">
        <f t="shared" si="228"/>
        <v>18.180177809009091</v>
      </c>
      <c r="FM150">
        <f t="shared" si="229"/>
        <v>24.809750223029585</v>
      </c>
      <c r="FN150">
        <f t="shared" si="230"/>
        <v>62.483339965974757</v>
      </c>
      <c r="FO150">
        <v>63.950894543201287</v>
      </c>
      <c r="FP150">
        <v>35.327989150785413</v>
      </c>
      <c r="FQ150">
        <v>0.91634998363581355</v>
      </c>
      <c r="FR150">
        <v>0.89491701606747898</v>
      </c>
      <c r="FS150">
        <v>0.71681929736818539</v>
      </c>
      <c r="FT150">
        <v>2.1255075894392479</v>
      </c>
      <c r="FU150">
        <v>1.5409919577545728</v>
      </c>
      <c r="FV150">
        <v>1.3324104108363011</v>
      </c>
      <c r="FW150">
        <v>41.271379395185861</v>
      </c>
      <c r="FX150">
        <v>54.539095820538066</v>
      </c>
      <c r="FY150">
        <v>16.63295568244142</v>
      </c>
      <c r="FZ150">
        <v>44.758222815297685</v>
      </c>
      <c r="GA150">
        <v>46.093021185062874</v>
      </c>
      <c r="GB150">
        <f t="shared" si="246"/>
        <v>123.56956660983266</v>
      </c>
      <c r="GC150">
        <f t="shared" si="247"/>
        <v>92.61152406602335</v>
      </c>
      <c r="GD150">
        <f t="shared" si="248"/>
        <v>106.95250641055605</v>
      </c>
      <c r="GE150">
        <f t="shared" si="249"/>
        <v>2.3253736116158388</v>
      </c>
      <c r="GF150">
        <f t="shared" si="250"/>
        <v>2.718621644903934</v>
      </c>
      <c r="GG150">
        <f t="shared" si="251"/>
        <v>1.5502846589950221</v>
      </c>
      <c r="GH150">
        <f t="shared" si="231"/>
        <v>42.53631297460219</v>
      </c>
      <c r="GK150">
        <f t="shared" si="252"/>
        <v>32.604952371792514</v>
      </c>
      <c r="GL150">
        <f t="shared" si="253"/>
        <v>39.706184458992929</v>
      </c>
      <c r="GM150">
        <f t="shared" si="201"/>
        <v>60.293815541007078</v>
      </c>
      <c r="GN150">
        <f t="shared" si="232"/>
        <v>17.629926558764534</v>
      </c>
      <c r="GO150">
        <f t="shared" si="254"/>
        <v>21.848739495798316</v>
      </c>
      <c r="GP150">
        <f t="shared" si="233"/>
        <v>64.775531422509886</v>
      </c>
      <c r="GQ150">
        <f t="shared" si="234"/>
        <v>0.83985948462052762</v>
      </c>
      <c r="GR150">
        <v>36.085626966521296</v>
      </c>
      <c r="GS150">
        <f t="shared" si="235"/>
        <v>84.890859751122008</v>
      </c>
      <c r="GT150" s="23">
        <f t="shared" si="236"/>
        <v>196.314127878417</v>
      </c>
      <c r="GU150">
        <v>21.16</v>
      </c>
      <c r="GV150">
        <v>23.16</v>
      </c>
      <c r="GW150">
        <v>3.5E-4</v>
      </c>
      <c r="GX150">
        <v>44.320349999999998</v>
      </c>
      <c r="GY150">
        <v>2.196E-2</v>
      </c>
      <c r="GZ150">
        <v>36.299999999999997</v>
      </c>
      <c r="HA150">
        <v>68.5</v>
      </c>
      <c r="HB150">
        <v>0.79800000000000004</v>
      </c>
      <c r="HC150">
        <v>0.10049999999999999</v>
      </c>
      <c r="HD150">
        <v>105.69850000000001</v>
      </c>
      <c r="HE150">
        <v>4.6890000000000001</v>
      </c>
      <c r="HF150">
        <v>45.1</v>
      </c>
      <c r="HG150">
        <v>92.4</v>
      </c>
      <c r="HH150">
        <v>19.009999999999998</v>
      </c>
      <c r="HI150">
        <v>8.4999999999999992E-2</v>
      </c>
      <c r="HJ150">
        <v>156.59499999999997</v>
      </c>
      <c r="HK150">
        <v>56.2</v>
      </c>
      <c r="HL150">
        <v>68.900000000000006</v>
      </c>
      <c r="HM150">
        <v>143.55199999999999</v>
      </c>
      <c r="HN150">
        <v>100.88077999999999</v>
      </c>
      <c r="HO150">
        <v>18.451999999999998</v>
      </c>
      <c r="HP150">
        <v>244.43278000000001</v>
      </c>
      <c r="HQ150">
        <v>-19.900000000000006</v>
      </c>
      <c r="HR150">
        <v>-0.40000000000000568</v>
      </c>
      <c r="HS150">
        <v>-20.300000000000011</v>
      </c>
      <c r="HT150">
        <v>138.73428000000001</v>
      </c>
      <c r="HU150">
        <v>56.757641098710252</v>
      </c>
      <c r="HV150">
        <v>0.60802288627624512</v>
      </c>
      <c r="HW150">
        <v>0.25518589997291563</v>
      </c>
      <c r="HX150">
        <v>2.2590747356414797E-5</v>
      </c>
      <c r="HY150">
        <v>0.8632313769965172</v>
      </c>
      <c r="HZ150">
        <v>1.856621018600464E-3</v>
      </c>
      <c r="IA150">
        <v>0.91394576883316037</v>
      </c>
      <c r="IB150">
        <v>0.51124782443046568</v>
      </c>
      <c r="IC150">
        <v>2.8822197890281676E-2</v>
      </c>
      <c r="ID150">
        <v>3.6298632681369776E-3</v>
      </c>
      <c r="IE150">
        <v>1.4576456544220446</v>
      </c>
      <c r="IF150">
        <v>0.11083102698326111</v>
      </c>
      <c r="IG150">
        <v>0.74778880298137673</v>
      </c>
      <c r="IH150">
        <v>0.38440851616859439</v>
      </c>
      <c r="II150">
        <v>0.36181978638172146</v>
      </c>
      <c r="IJ150">
        <v>1.6178159832954404E-3</v>
      </c>
      <c r="IK150">
        <v>1.4956349215149878</v>
      </c>
      <c r="IL150">
        <v>0.61595418620109565</v>
      </c>
      <c r="IM150">
        <v>0.30825082021951677</v>
      </c>
      <c r="IN150">
        <v>1.0246455700564383</v>
      </c>
      <c r="IO150">
        <v>1.229259380913162</v>
      </c>
      <c r="IP150">
        <v>0.1004405636358261</v>
      </c>
      <c r="IQ150">
        <v>2.2539049509696008</v>
      </c>
      <c r="IR150">
        <v>0.29799158263206471</v>
      </c>
      <c r="IS150">
        <v>0.20299700421094891</v>
      </c>
      <c r="IT150">
        <v>0.50098858684301351</v>
      </c>
      <c r="IU150">
        <v>59.480712826186874</v>
      </c>
      <c r="IV150">
        <v>40.519287173813147</v>
      </c>
      <c r="IW150">
        <v>0.79625929654755612</v>
      </c>
      <c r="IX150">
        <v>35.327989150785427</v>
      </c>
      <c r="IY150">
        <f t="shared" si="237"/>
        <v>1.3906735739730836</v>
      </c>
      <c r="IZ150">
        <f t="shared" si="238"/>
        <v>61.700630870651118</v>
      </c>
      <c r="JA150">
        <f t="shared" si="239"/>
        <v>0.75827002945461297</v>
      </c>
      <c r="JB150">
        <f t="shared" si="240"/>
        <v>33.642502498981379</v>
      </c>
      <c r="JC150">
        <f t="shared" si="241"/>
        <v>0.63240354451847058</v>
      </c>
      <c r="JD150">
        <f t="shared" si="242"/>
        <v>113.13101169421331</v>
      </c>
      <c r="JE150">
        <f t="shared" si="243"/>
        <v>108.44857494760291</v>
      </c>
    </row>
    <row r="151" spans="1:265" x14ac:dyDescent="0.2">
      <c r="A151" s="5">
        <v>2017</v>
      </c>
      <c r="B151">
        <v>210</v>
      </c>
      <c r="C151">
        <v>2</v>
      </c>
      <c r="D151" t="s">
        <v>115</v>
      </c>
      <c r="E151">
        <v>1958</v>
      </c>
      <c r="F151" t="s">
        <v>120</v>
      </c>
      <c r="G151">
        <v>2</v>
      </c>
      <c r="H151">
        <v>31</v>
      </c>
      <c r="J151">
        <v>0</v>
      </c>
      <c r="K151">
        <v>0</v>
      </c>
      <c r="L151">
        <v>10.7</v>
      </c>
      <c r="M151">
        <v>10.4</v>
      </c>
      <c r="N151">
        <v>5.5</v>
      </c>
      <c r="O151">
        <v>0.29999999999999893</v>
      </c>
      <c r="P151">
        <v>4.9000000000000004</v>
      </c>
      <c r="Q151">
        <v>5.1999999999999993</v>
      </c>
      <c r="R151">
        <v>3.0720000000000001</v>
      </c>
      <c r="U151">
        <v>3.1320000000000001</v>
      </c>
      <c r="W151">
        <v>4.1480000000000006</v>
      </c>
      <c r="X151">
        <v>3.1560000000000001</v>
      </c>
      <c r="AB151">
        <v>4</v>
      </c>
      <c r="AC151">
        <v>68</v>
      </c>
      <c r="AD151">
        <v>50</v>
      </c>
      <c r="AF151">
        <v>50.1</v>
      </c>
      <c r="AG151">
        <v>27.5</v>
      </c>
      <c r="AH151">
        <v>176.0722005903003</v>
      </c>
      <c r="AI151">
        <v>11061.207785483846</v>
      </c>
      <c r="AJ151">
        <v>232.00845921450147</v>
      </c>
      <c r="AK151">
        <v>0</v>
      </c>
      <c r="AL151">
        <v>397.2</v>
      </c>
      <c r="AM151">
        <v>397.2</v>
      </c>
      <c r="AN151">
        <v>8893.140977368419</v>
      </c>
      <c r="AO151">
        <f>AN151/AN$142</f>
        <v>0.87956870736225656</v>
      </c>
      <c r="AP151">
        <v>1951.7894736842104</v>
      </c>
      <c r="AQ151">
        <v>1901.6578947368419</v>
      </c>
      <c r="AR151">
        <v>0.11112499999999999</v>
      </c>
      <c r="AS151">
        <v>3853.5584934210519</v>
      </c>
      <c r="AT151">
        <v>10.378072368421051</v>
      </c>
      <c r="AU151">
        <v>3116.5131578947367</v>
      </c>
      <c r="AV151">
        <v>5138.4868421052624</v>
      </c>
      <c r="AW151">
        <v>118.97894736842105</v>
      </c>
      <c r="AX151">
        <v>8.3903552631578933</v>
      </c>
      <c r="AY151">
        <v>8382.3693026315777</v>
      </c>
      <c r="AZ151">
        <v>1036.1361842105262</v>
      </c>
      <c r="BA151">
        <v>4419.9342105263158</v>
      </c>
      <c r="BB151">
        <v>7285.78947368421</v>
      </c>
      <c r="BC151">
        <v>2318.1677631578946</v>
      </c>
      <c r="BD151">
        <v>34.173026315789471</v>
      </c>
      <c r="BE151">
        <v>14058.06447368421</v>
      </c>
      <c r="BF151">
        <v>301.92072061403508</v>
      </c>
      <c r="BG151">
        <v>405.40679793233085</v>
      </c>
      <c r="BH151">
        <f t="shared" si="244"/>
        <v>351.87951656079855</v>
      </c>
      <c r="BI151">
        <v>77.648245614035076</v>
      </c>
      <c r="BJ151">
        <v>93.101503759398511</v>
      </c>
      <c r="BK151">
        <v>215.78859649122805</v>
      </c>
      <c r="BL151">
        <v>153.37875939849624</v>
      </c>
      <c r="BM151">
        <v>0.97431506849315064</v>
      </c>
      <c r="BN151">
        <v>1.6487935656836459</v>
      </c>
      <c r="BO151">
        <v>1.6483931947069941</v>
      </c>
      <c r="BP151">
        <v>50.649016409544132</v>
      </c>
      <c r="BQ151">
        <v>37.179382646817203</v>
      </c>
      <c r="BR151">
        <v>31.440560105554699</v>
      </c>
      <c r="BS151">
        <v>49.348099892175703</v>
      </c>
      <c r="BT151">
        <v>61.301126884162407</v>
      </c>
      <c r="BU151">
        <v>51.826405315772583</v>
      </c>
      <c r="BV151">
        <v>4311.3157894736842</v>
      </c>
      <c r="BW151">
        <v>4252.8289473684208</v>
      </c>
      <c r="BX151">
        <v>10099.090131578947</v>
      </c>
      <c r="BY151">
        <v>7699.6891578947352</v>
      </c>
      <c r="BZ151">
        <v>1534.9453947368422</v>
      </c>
      <c r="CA151">
        <v>17798.779289473681</v>
      </c>
      <c r="CB151">
        <v>0.98643410852713176</v>
      </c>
      <c r="CC151">
        <v>24.222536384972344</v>
      </c>
      <c r="CD151">
        <v>23.893936085176204</v>
      </c>
      <c r="CE151">
        <v>-1194.8026315789475</v>
      </c>
      <c r="CF151">
        <v>885.65789473684163</v>
      </c>
      <c r="CG151">
        <v>-309.14473684210498</v>
      </c>
      <c r="CH151">
        <f t="shared" si="216"/>
        <v>108.61842105263167</v>
      </c>
      <c r="CI151">
        <f t="shared" si="217"/>
        <v>3032.9605263157891</v>
      </c>
      <c r="CJ151">
        <f t="shared" si="218"/>
        <v>3141.5789473684208</v>
      </c>
      <c r="CK151">
        <v>9416.4099868421035</v>
      </c>
      <c r="CL151">
        <v>52.904807873037853</v>
      </c>
      <c r="CM151">
        <v>2.6209657192230225</v>
      </c>
      <c r="CN151">
        <v>1.1054116487503052</v>
      </c>
      <c r="CO151">
        <v>6.3197360038757324</v>
      </c>
      <c r="CP151">
        <v>1.8731752439812972</v>
      </c>
      <c r="CQ151">
        <v>5.9157423973083496</v>
      </c>
      <c r="CR151">
        <v>2.4531736373901367</v>
      </c>
      <c r="CS151">
        <v>0.67219817638397217</v>
      </c>
      <c r="CT151">
        <v>3.3819835186004639</v>
      </c>
      <c r="CU151">
        <v>3.3819835186004639</v>
      </c>
      <c r="CV151">
        <v>1.3755287878832623</v>
      </c>
      <c r="CW151">
        <v>2.1574325561523438</v>
      </c>
      <c r="CX151">
        <v>2.0003180503845215</v>
      </c>
      <c r="CY151">
        <v>0.50866121053695679</v>
      </c>
      <c r="CZ151">
        <v>1.8664427995681763</v>
      </c>
      <c r="DA151">
        <v>1.8664427995681763</v>
      </c>
      <c r="DB151">
        <v>1.2048445386332942</v>
      </c>
      <c r="DC151">
        <v>0.65253347158432007</v>
      </c>
      <c r="DD151">
        <v>0.40855085849761963</v>
      </c>
      <c r="DE151">
        <v>0.53032199002954572</v>
      </c>
      <c r="DF151">
        <v>1.2325130701065063</v>
      </c>
      <c r="DG151">
        <v>0.52444523572921753</v>
      </c>
      <c r="DH151">
        <v>0.83408737517798104</v>
      </c>
      <c r="DI151">
        <v>51.155733016666609</v>
      </c>
      <c r="DJ151">
        <v>21.021147887800865</v>
      </c>
      <c r="DK151">
        <v>7.0228066343069068E-3</v>
      </c>
      <c r="DL151">
        <v>72.183903711101792</v>
      </c>
      <c r="DM151">
        <v>0.61394002712202689</v>
      </c>
      <c r="DN151">
        <v>76.453479195268528</v>
      </c>
      <c r="DO151">
        <v>34.540814846361933</v>
      </c>
      <c r="DP151">
        <v>4.0238483906043205</v>
      </c>
      <c r="DQ151">
        <v>0.28376043215202656</v>
      </c>
      <c r="DR151">
        <v>115.3019028643868</v>
      </c>
      <c r="DS151">
        <v>22.353939364232509</v>
      </c>
      <c r="DT151">
        <v>88.412741828278484</v>
      </c>
      <c r="DU151">
        <v>37.059984934016278</v>
      </c>
      <c r="DV151">
        <v>43.267275297371178</v>
      </c>
      <c r="DW151">
        <v>0.63781998906559068</v>
      </c>
      <c r="DX151">
        <v>169.37782204873156</v>
      </c>
      <c r="DY151">
        <v>2.8745332768856673</v>
      </c>
      <c r="DZ151">
        <v>3.8625656560246253</v>
      </c>
      <c r="EA151">
        <f t="shared" si="245"/>
        <v>3.3515144254355094</v>
      </c>
      <c r="EB151">
        <v>1.6865164119067946</v>
      </c>
      <c r="EC151">
        <v>0.85423304521499688</v>
      </c>
      <c r="ED151">
        <v>0.90131113057073786</v>
      </c>
      <c r="EE151">
        <v>0.17994072054673893</v>
      </c>
      <c r="EF151">
        <v>0.41092457576459995</v>
      </c>
      <c r="EG151">
        <v>0.45178865906340021</v>
      </c>
      <c r="EH151">
        <v>0.41917018031175662</v>
      </c>
      <c r="EI151">
        <v>70.868615282161471</v>
      </c>
      <c r="EJ151">
        <v>66.307213754477118</v>
      </c>
      <c r="EK151">
        <v>52.198535061362008</v>
      </c>
      <c r="EL151">
        <v>29.121655669846845</v>
      </c>
      <c r="EM151">
        <v>29.956847188365458</v>
      </c>
      <c r="EN151">
        <v>21.880069353680661</v>
      </c>
      <c r="EO151">
        <v>28.132778592015566</v>
      </c>
      <c r="EP151">
        <v>17.374969174908966</v>
      </c>
      <c r="EQ151">
        <v>53.557695760666931</v>
      </c>
      <c r="ER151">
        <v>94.899675228626208</v>
      </c>
      <c r="ES151">
        <v>8.0499479937423999</v>
      </c>
      <c r="ET151">
        <v>148.45737098929314</v>
      </c>
      <c r="EU151">
        <v>0.61760586918492999</v>
      </c>
      <c r="EV151">
        <v>18.950071932800512</v>
      </c>
      <c r="EW151">
        <v>11.703675647174204</v>
      </c>
      <c r="EX151">
        <f t="shared" si="219"/>
        <v>5.422396975036671</v>
      </c>
      <c r="EY151">
        <v>48.320700603252959</v>
      </c>
      <c r="EZ151">
        <v>17.165845671452967</v>
      </c>
      <c r="FA151">
        <f t="shared" si="220"/>
        <v>2.8149327174489827</v>
      </c>
      <c r="FB151">
        <v>65.48654627470593</v>
      </c>
      <c r="FC151">
        <v>73.787217912752794</v>
      </c>
      <c r="FD151">
        <v>26.212782087247206</v>
      </c>
      <c r="FE151">
        <f t="shared" si="221"/>
        <v>71.915031001627838</v>
      </c>
      <c r="FF151">
        <f t="shared" si="222"/>
        <v>60.279963236262915</v>
      </c>
      <c r="FG151">
        <f t="shared" si="223"/>
        <v>19.685015759107312</v>
      </c>
      <c r="FH151">
        <f t="shared" si="224"/>
        <v>11.959262633009956</v>
      </c>
      <c r="FI151">
        <f t="shared" si="225"/>
        <v>-2.519170087654345</v>
      </c>
      <c r="FJ151">
        <f t="shared" si="226"/>
        <v>-2.519170087654345</v>
      </c>
      <c r="FK151">
        <f t="shared" si="227"/>
        <v>-11.959262633009956</v>
      </c>
      <c r="FL151">
        <f t="shared" si="228"/>
        <v>-15.642535511647557</v>
      </c>
      <c r="FM151">
        <f t="shared" si="229"/>
        <v>-7.2933140079631933</v>
      </c>
      <c r="FN151">
        <f t="shared" si="230"/>
        <v>-14.675479063893478</v>
      </c>
      <c r="FO151">
        <v>33.155468124906335</v>
      </c>
      <c r="FP151">
        <v>22.333325657031562</v>
      </c>
      <c r="FQ151">
        <v>0.90754551731965583</v>
      </c>
      <c r="FR151">
        <v>0.88845713513090629</v>
      </c>
      <c r="FS151">
        <v>0.94228991436915355</v>
      </c>
      <c r="FT151">
        <v>2.064001428284866</v>
      </c>
      <c r="FU151">
        <v>1.5482218933168794</v>
      </c>
      <c r="FV151">
        <v>1.2786346540065818</v>
      </c>
      <c r="FW151">
        <v>43.259647376201713</v>
      </c>
      <c r="FX151">
        <v>63.923855444988611</v>
      </c>
      <c r="FY151">
        <v>9.3858512293052296</v>
      </c>
      <c r="FZ151">
        <v>51.864647114423455</v>
      </c>
      <c r="GA151">
        <v>25.405738733183249</v>
      </c>
      <c r="GB151">
        <f t="shared" si="246"/>
        <v>157.39402437708986</v>
      </c>
      <c r="GC151">
        <f t="shared" si="247"/>
        <v>100.49692850055943</v>
      </c>
      <c r="GD151">
        <f t="shared" si="248"/>
        <v>93.847550719676121</v>
      </c>
      <c r="GE151">
        <f t="shared" si="249"/>
        <v>1.6652256841362829</v>
      </c>
      <c r="GF151">
        <f t="shared" si="250"/>
        <v>2.4410433970392251</v>
      </c>
      <c r="GG151">
        <f t="shared" si="251"/>
        <v>2.1314547210288928</v>
      </c>
      <c r="GH151">
        <f t="shared" si="231"/>
        <v>40.423368078947362</v>
      </c>
      <c r="GK151">
        <f t="shared" si="252"/>
        <v>63.20274905977513</v>
      </c>
      <c r="GL151">
        <f t="shared" si="253"/>
        <v>49.697280587637863</v>
      </c>
      <c r="GM151">
        <f t="shared" si="201"/>
        <v>50.30271941236213</v>
      </c>
      <c r="GN151">
        <f t="shared" si="232"/>
        <v>68.180176284254316</v>
      </c>
      <c r="GO151">
        <f t="shared" si="254"/>
        <v>48.598130841121488</v>
      </c>
      <c r="GP151">
        <f t="shared" si="233"/>
        <v>34.937388399939522</v>
      </c>
      <c r="GQ151">
        <f t="shared" si="234"/>
        <v>0.94443009488702512</v>
      </c>
      <c r="GR151">
        <v>36.943823314399708</v>
      </c>
      <c r="GS151">
        <f t="shared" si="235"/>
        <v>83.82369302631578</v>
      </c>
      <c r="GT151" s="23">
        <f t="shared" si="236"/>
        <v>177.98779289473683</v>
      </c>
      <c r="GU151">
        <v>23.36</v>
      </c>
      <c r="GV151">
        <v>22.759999999999998</v>
      </c>
      <c r="GW151">
        <v>1.33E-3</v>
      </c>
      <c r="GX151">
        <v>46.12133</v>
      </c>
      <c r="GY151">
        <v>0.12421</v>
      </c>
      <c r="GZ151">
        <v>37.299999999999997</v>
      </c>
      <c r="HA151">
        <v>61.5</v>
      </c>
      <c r="HB151">
        <v>1.4239999999999999</v>
      </c>
      <c r="HC151">
        <v>0.10042</v>
      </c>
      <c r="HD151">
        <v>100.32442</v>
      </c>
      <c r="HE151">
        <v>12.401</v>
      </c>
      <c r="HF151">
        <v>52.9</v>
      </c>
      <c r="HG151">
        <v>87.2</v>
      </c>
      <c r="HH151">
        <v>27.744999999999997</v>
      </c>
      <c r="HI151">
        <v>0.40899999999999997</v>
      </c>
      <c r="HJ151">
        <v>168.25399999999999</v>
      </c>
      <c r="HK151">
        <v>51.6</v>
      </c>
      <c r="HL151">
        <v>50.9</v>
      </c>
      <c r="HM151">
        <v>120.87100000000001</v>
      </c>
      <c r="HN151">
        <v>92.153759999999991</v>
      </c>
      <c r="HO151">
        <v>18.371000000000002</v>
      </c>
      <c r="HP151">
        <v>213.02475999999996</v>
      </c>
      <c r="HQ151">
        <v>-14.300000000000004</v>
      </c>
      <c r="HR151">
        <v>10.600000000000001</v>
      </c>
      <c r="HS151">
        <v>-3.7000000000000028</v>
      </c>
      <c r="HT151">
        <v>112.70033999999995</v>
      </c>
      <c r="HU151">
        <v>52.904807873037853</v>
      </c>
      <c r="HV151">
        <v>0.61225759201049801</v>
      </c>
      <c r="HW151">
        <v>0.25159169125556941</v>
      </c>
      <c r="HX151">
        <v>8.4052488851547242E-5</v>
      </c>
      <c r="HY151">
        <v>0.86393333575491893</v>
      </c>
      <c r="HZ151">
        <v>7.347943631696701E-3</v>
      </c>
      <c r="IA151">
        <v>0.91503376674652093</v>
      </c>
      <c r="IB151">
        <v>0.4134018784761429</v>
      </c>
      <c r="IC151">
        <v>4.815944530487061E-2</v>
      </c>
      <c r="ID151">
        <v>3.3961878493785859E-3</v>
      </c>
      <c r="IE151">
        <v>1.379991278376913</v>
      </c>
      <c r="IF151">
        <v>0.26754321128845215</v>
      </c>
      <c r="IG151">
        <v>1.0581682486534119</v>
      </c>
      <c r="IH151">
        <v>0.44355257558822636</v>
      </c>
      <c r="II151">
        <v>0.51784455474019053</v>
      </c>
      <c r="IJ151">
        <v>7.6337510502338408E-3</v>
      </c>
      <c r="IK151">
        <v>2.0271991300320624</v>
      </c>
      <c r="IL151">
        <v>0.33670727133750916</v>
      </c>
      <c r="IM151">
        <v>0.20795238697528839</v>
      </c>
      <c r="IN151">
        <v>0.64100549256861228</v>
      </c>
      <c r="IO151">
        <v>1.1358071365945814</v>
      </c>
      <c r="IP151">
        <v>9.6345834255814555E-2</v>
      </c>
      <c r="IQ151">
        <v>1.7768126291631934</v>
      </c>
      <c r="IR151">
        <v>0.57832649540901171</v>
      </c>
      <c r="IS151">
        <v>0.20544949150085451</v>
      </c>
      <c r="IT151">
        <v>0.78377598690986616</v>
      </c>
      <c r="IU151">
        <v>73.787217912752794</v>
      </c>
      <c r="IV151">
        <v>26.21278208724722</v>
      </c>
      <c r="IW151">
        <v>0.39682135078628034</v>
      </c>
      <c r="IX151">
        <v>22.333325657031551</v>
      </c>
      <c r="IY151">
        <f t="shared" si="237"/>
        <v>0.91287929340827445</v>
      </c>
      <c r="IZ151">
        <f t="shared" si="238"/>
        <v>51.377352818468182</v>
      </c>
      <c r="JA151">
        <f t="shared" si="239"/>
        <v>-0.25038650086886904</v>
      </c>
      <c r="JB151">
        <f t="shared" si="240"/>
        <v>-14.091891106536705</v>
      </c>
      <c r="JC151">
        <f t="shared" si="241"/>
        <v>1.1632657942771436</v>
      </c>
      <c r="JD151">
        <f t="shared" si="242"/>
        <v>80.37273794081824</v>
      </c>
      <c r="JE151">
        <f t="shared" si="243"/>
        <v>119.89151613601821</v>
      </c>
    </row>
    <row r="152" spans="1:265" x14ac:dyDescent="0.2">
      <c r="A152" s="5">
        <v>2017</v>
      </c>
      <c r="B152">
        <v>211</v>
      </c>
      <c r="C152">
        <v>2</v>
      </c>
      <c r="D152">
        <v>3335</v>
      </c>
      <c r="E152">
        <v>1995</v>
      </c>
      <c r="F152" t="s">
        <v>120</v>
      </c>
      <c r="G152">
        <v>2</v>
      </c>
      <c r="H152">
        <v>31.5</v>
      </c>
      <c r="J152">
        <v>0</v>
      </c>
      <c r="K152">
        <v>1</v>
      </c>
      <c r="L152">
        <v>11.2</v>
      </c>
      <c r="M152">
        <v>11.1</v>
      </c>
      <c r="N152">
        <v>6.7</v>
      </c>
      <c r="O152">
        <v>9.9999999999999645E-2</v>
      </c>
      <c r="P152">
        <v>4.3999999999999995</v>
      </c>
      <c r="Q152">
        <v>4.4999999999999991</v>
      </c>
      <c r="R152">
        <v>2.4500000000000002</v>
      </c>
      <c r="U152">
        <v>2.84</v>
      </c>
      <c r="W152">
        <v>3.2659999999999996</v>
      </c>
      <c r="X152">
        <v>2.5859999999999999</v>
      </c>
      <c r="AB152">
        <v>0</v>
      </c>
      <c r="AC152">
        <v>66</v>
      </c>
      <c r="AD152">
        <v>54.9</v>
      </c>
      <c r="AF152">
        <v>56.2</v>
      </c>
      <c r="AG152">
        <v>10.4</v>
      </c>
      <c r="AH152">
        <v>226.25777436641732</v>
      </c>
      <c r="AI152">
        <v>14213.965901247069</v>
      </c>
      <c r="AJ152">
        <v>270.1325414917016</v>
      </c>
      <c r="AK152">
        <v>0</v>
      </c>
      <c r="AL152">
        <v>500.1</v>
      </c>
      <c r="AM152">
        <v>500.1</v>
      </c>
      <c r="AN152">
        <v>12246.828334723683</v>
      </c>
      <c r="AO152">
        <f>AN152/AN$143</f>
        <v>1.0371996017805827</v>
      </c>
      <c r="AP152">
        <v>2006.174641148325</v>
      </c>
      <c r="AQ152">
        <v>1660.8237639553429</v>
      </c>
      <c r="AR152">
        <v>0.17424521531100479</v>
      </c>
      <c r="AS152">
        <v>3667.1726503189784</v>
      </c>
      <c r="AT152">
        <v>5.227356459330144</v>
      </c>
      <c r="AU152">
        <v>3178.7978468899519</v>
      </c>
      <c r="AV152">
        <v>5768.9294258373193</v>
      </c>
      <c r="AW152">
        <v>133.90195374800635</v>
      </c>
      <c r="AX152">
        <v>21.418033492822964</v>
      </c>
      <c r="AY152">
        <v>9103.0472599681016</v>
      </c>
      <c r="AZ152">
        <v>1034.5613437001593</v>
      </c>
      <c r="BA152">
        <v>4073.5705741626789</v>
      </c>
      <c r="BB152">
        <v>6310.5023923444969</v>
      </c>
      <c r="BC152">
        <v>2330.2550438596486</v>
      </c>
      <c r="BD152">
        <v>45.994457735247209</v>
      </c>
      <c r="BE152">
        <v>12760.322468102069</v>
      </c>
      <c r="BF152">
        <v>362.39164064327485</v>
      </c>
      <c r="BG152">
        <v>261.23394343814056</v>
      </c>
      <c r="BH152">
        <f t="shared" si="244"/>
        <v>313.55689026838246</v>
      </c>
      <c r="BI152">
        <v>78.174880382775129</v>
      </c>
      <c r="BJ152">
        <v>63.912337662337642</v>
      </c>
      <c r="BK152">
        <v>273.87371079213176</v>
      </c>
      <c r="BL152">
        <v>38.683783321941256</v>
      </c>
      <c r="BM152">
        <v>0.82785602503912381</v>
      </c>
      <c r="BN152">
        <v>1.8148148148148147</v>
      </c>
      <c r="BO152">
        <v>1.5491329479768787</v>
      </c>
      <c r="BP152">
        <v>54.706304623367643</v>
      </c>
      <c r="BQ152">
        <v>34.920150979212764</v>
      </c>
      <c r="BR152">
        <v>31.92372751037983</v>
      </c>
      <c r="BS152">
        <v>45.288943890080574</v>
      </c>
      <c r="BT152">
        <v>63.373607332645378</v>
      </c>
      <c r="BU152">
        <v>49.454098108565283</v>
      </c>
      <c r="BV152">
        <v>4128.5127591706541</v>
      </c>
      <c r="BW152">
        <v>4246.2460127591703</v>
      </c>
      <c r="BX152">
        <v>10128.827272727271</v>
      </c>
      <c r="BY152">
        <v>10603.314575518341</v>
      </c>
      <c r="BZ152">
        <v>1754.068500797448</v>
      </c>
      <c r="CA152">
        <v>20732.14184824561</v>
      </c>
      <c r="CB152">
        <v>1.0285171102661597</v>
      </c>
      <c r="CC152">
        <v>19.91358533715616</v>
      </c>
      <c r="CD152">
        <v>20.481463246010421</v>
      </c>
      <c r="CE152">
        <v>-949.71491228070226</v>
      </c>
      <c r="CF152">
        <v>1522.683413078149</v>
      </c>
      <c r="CG152">
        <v>572.96850079744763</v>
      </c>
      <c r="CH152">
        <f t="shared" si="216"/>
        <v>-54.94218500797524</v>
      </c>
      <c r="CI152">
        <f t="shared" si="217"/>
        <v>2064.2563795853266</v>
      </c>
      <c r="CJ152">
        <f t="shared" si="218"/>
        <v>2009.3141945773514</v>
      </c>
      <c r="CK152">
        <v>11629.094588277509</v>
      </c>
      <c r="CL152">
        <v>56.092104102893657</v>
      </c>
      <c r="CM152">
        <v>2.8039267063140869</v>
      </c>
      <c r="CN152">
        <v>1.0907937288284302</v>
      </c>
      <c r="CO152">
        <v>6.6825084686279297</v>
      </c>
      <c r="CP152">
        <v>2.0282511636689784</v>
      </c>
      <c r="CQ152">
        <v>6.8165740966796875</v>
      </c>
      <c r="CR152">
        <v>2.4068994522094727</v>
      </c>
      <c r="CS152">
        <v>0.50779354572296143</v>
      </c>
      <c r="CT152">
        <v>3.6054961681365967</v>
      </c>
      <c r="CU152">
        <v>3.6054961681365967</v>
      </c>
      <c r="CV152">
        <v>1.2238184890414827</v>
      </c>
      <c r="CW152">
        <v>2.4459714889526367</v>
      </c>
      <c r="CX152">
        <v>2.2635681629180908</v>
      </c>
      <c r="CY152">
        <v>0.38520058989524841</v>
      </c>
      <c r="CZ152">
        <v>1.6445391178131104</v>
      </c>
      <c r="DA152">
        <v>1.6445391178131104</v>
      </c>
      <c r="DB152">
        <v>1.2193617522670697</v>
      </c>
      <c r="DC152">
        <v>0.95195508003234863</v>
      </c>
      <c r="DD152">
        <v>0.35147860646247864</v>
      </c>
      <c r="DE152">
        <v>0.63699903393695567</v>
      </c>
      <c r="DF152">
        <v>1.2312263250350952</v>
      </c>
      <c r="DG152">
        <v>0.58688122034072876</v>
      </c>
      <c r="DH152">
        <v>0.94091258724909776</v>
      </c>
      <c r="DI152">
        <v>56.251666538458686</v>
      </c>
      <c r="DJ152">
        <v>18.11616146411717</v>
      </c>
      <c r="DK152">
        <v>1.1643951269336863E-2</v>
      </c>
      <c r="DL152">
        <v>74.379471953845197</v>
      </c>
      <c r="DM152">
        <v>0.35632662634781109</v>
      </c>
      <c r="DN152">
        <v>76.510467963640764</v>
      </c>
      <c r="DO152">
        <v>29.294251281714601</v>
      </c>
      <c r="DP152">
        <v>4.8278298114444071</v>
      </c>
      <c r="DQ152">
        <v>0.77222637687394491</v>
      </c>
      <c r="DR152">
        <v>111.40477543367371</v>
      </c>
      <c r="DS152">
        <v>25.30507550263119</v>
      </c>
      <c r="DT152">
        <v>92.208046610746067</v>
      </c>
      <c r="DU152">
        <v>24.308092440664765</v>
      </c>
      <c r="DV152">
        <v>38.32195574108497</v>
      </c>
      <c r="DW152">
        <v>0.75639684948215835</v>
      </c>
      <c r="DX152">
        <v>155.59449164197798</v>
      </c>
      <c r="DY152">
        <v>2.4683535653219004</v>
      </c>
      <c r="DZ152">
        <v>3.1564083005931627</v>
      </c>
      <c r="EA152">
        <f t="shared" si="245"/>
        <v>2.8005179202804409</v>
      </c>
      <c r="EB152">
        <v>1.3505867616788052</v>
      </c>
      <c r="EC152">
        <v>1.1212556176503787</v>
      </c>
      <c r="ED152">
        <v>0.74520598783982872</v>
      </c>
      <c r="EE152">
        <v>-0.35615420293213113</v>
      </c>
      <c r="EF152">
        <v>0.32205555104276484</v>
      </c>
      <c r="EG152">
        <v>0.3828789976246883</v>
      </c>
      <c r="EH152">
        <v>0.26362224701799358</v>
      </c>
      <c r="EI152">
        <v>75.627945534978551</v>
      </c>
      <c r="EJ152">
        <v>68.677906908211739</v>
      </c>
      <c r="EK152">
        <v>59.261767969856059</v>
      </c>
      <c r="EL152">
        <v>24.356399673499723</v>
      </c>
      <c r="EM152">
        <v>26.295328155977764</v>
      </c>
      <c r="EN152">
        <v>15.622720434472415</v>
      </c>
      <c r="EO152">
        <v>39.301586940708724</v>
      </c>
      <c r="EP152">
        <v>14.924646312614493</v>
      </c>
      <c r="EQ152">
        <v>64.520531876415603</v>
      </c>
      <c r="ER152">
        <v>130.55080038006508</v>
      </c>
      <c r="ES152">
        <v>10.294298623092388</v>
      </c>
      <c r="ET152">
        <v>195.07133225648067</v>
      </c>
      <c r="EU152">
        <v>0.3797466584524985</v>
      </c>
      <c r="EV152">
        <v>20.147289961107571</v>
      </c>
      <c r="EW152">
        <v>7.6508660396041694</v>
      </c>
      <c r="EX152">
        <f t="shared" si="219"/>
        <v>5.2771970663313041</v>
      </c>
      <c r="EY152">
        <v>37.20888102293204</v>
      </c>
      <c r="EZ152">
        <v>14.369604969100108</v>
      </c>
      <c r="FA152">
        <f t="shared" si="220"/>
        <v>2.5894157217922626</v>
      </c>
      <c r="FB152">
        <v>51.578485992032149</v>
      </c>
      <c r="FC152">
        <v>72.140312588237038</v>
      </c>
      <c r="FD152">
        <v>27.85968741176297</v>
      </c>
      <c r="FE152">
        <f t="shared" si="221"/>
        <v>51.995607174995229</v>
      </c>
      <c r="FF152">
        <f t="shared" si="222"/>
        <v>52.906459670037343</v>
      </c>
      <c r="FG152">
        <f t="shared" si="223"/>
        <v>9.3834461280502719</v>
      </c>
      <c r="FH152">
        <f t="shared" si="224"/>
        <v>15.697578647105303</v>
      </c>
      <c r="FI152">
        <f t="shared" si="225"/>
        <v>4.9861588410498356</v>
      </c>
      <c r="FJ152">
        <f t="shared" si="226"/>
        <v>4.9861588410498356</v>
      </c>
      <c r="FK152">
        <f t="shared" si="227"/>
        <v>-15.697578647105303</v>
      </c>
      <c r="FL152">
        <f t="shared" si="228"/>
        <v>-20.516903196259488</v>
      </c>
      <c r="FM152">
        <f t="shared" si="229"/>
        <v>17.020946509604716</v>
      </c>
      <c r="FN152">
        <f t="shared" si="230"/>
        <v>34.699345262252486</v>
      </c>
      <c r="FO152">
        <v>83.666556822806967</v>
      </c>
      <c r="FP152">
        <v>42.890237050722455</v>
      </c>
      <c r="FQ152">
        <v>0.96481804807120197</v>
      </c>
      <c r="FR152">
        <v>0.81496171691838015</v>
      </c>
      <c r="FS152">
        <v>0.92007337160540881</v>
      </c>
      <c r="FT152">
        <v>2.1022110518389647</v>
      </c>
      <c r="FU152">
        <v>1.5016883169299231</v>
      </c>
      <c r="FV152">
        <v>1.3252875149939851</v>
      </c>
      <c r="FW152">
        <v>51.144327745450056</v>
      </c>
      <c r="FX152">
        <v>66.924646932956961</v>
      </c>
      <c r="FY152">
        <v>16.83423936549249</v>
      </c>
      <c r="FZ152">
        <v>54.356088374774899</v>
      </c>
      <c r="GA152">
        <v>37.838701028649716</v>
      </c>
      <c r="GB152">
        <f t="shared" si="246"/>
        <v>122.12296725062936</v>
      </c>
      <c r="GC152">
        <f t="shared" si="247"/>
        <v>89.341950535752929</v>
      </c>
      <c r="GD152">
        <f t="shared" si="248"/>
        <v>80.175363125292719</v>
      </c>
      <c r="GE152">
        <f t="shared" si="249"/>
        <v>2.295986389324844</v>
      </c>
      <c r="GF152">
        <f t="shared" si="250"/>
        <v>2.6940305621000271</v>
      </c>
      <c r="GG152">
        <f t="shared" si="251"/>
        <v>2.8232714822641172</v>
      </c>
      <c r="GH152">
        <f t="shared" si="231"/>
        <v>55.667401521471284</v>
      </c>
      <c r="GK152">
        <f t="shared" si="252"/>
        <v>48.632405490728942</v>
      </c>
      <c r="GL152">
        <f t="shared" si="253"/>
        <v>49.0526445988042</v>
      </c>
      <c r="GM152">
        <f t="shared" si="201"/>
        <v>50.947355401195807</v>
      </c>
      <c r="GN152">
        <f t="shared" si="232"/>
        <v>57.377269787940108</v>
      </c>
      <c r="GO152">
        <f t="shared" si="254"/>
        <v>40.178571428571423</v>
      </c>
      <c r="GP152">
        <f t="shared" si="233"/>
        <v>64.087356476738023</v>
      </c>
      <c r="GQ152">
        <f t="shared" si="234"/>
        <v>1.053119676837857</v>
      </c>
      <c r="GR152">
        <v>44.489474817717394</v>
      </c>
      <c r="GS152">
        <f t="shared" si="235"/>
        <v>91.030472599681005</v>
      </c>
      <c r="GT152" s="23">
        <f t="shared" si="236"/>
        <v>207.3214184824561</v>
      </c>
      <c r="GU152">
        <v>25.56</v>
      </c>
      <c r="GV152">
        <v>21.16</v>
      </c>
      <c r="GW152">
        <v>2.2200000000000002E-3</v>
      </c>
      <c r="GX152">
        <v>46.72222</v>
      </c>
      <c r="GY152">
        <v>6.6600000000000006E-2</v>
      </c>
      <c r="GZ152">
        <v>40.5</v>
      </c>
      <c r="HA152">
        <v>73.5</v>
      </c>
      <c r="HB152">
        <v>1.706</v>
      </c>
      <c r="HC152">
        <v>0.27288000000000001</v>
      </c>
      <c r="HD152">
        <v>115.97888</v>
      </c>
      <c r="HE152">
        <v>13.181000000000001</v>
      </c>
      <c r="HF152">
        <v>51.9</v>
      </c>
      <c r="HG152">
        <v>80.400000000000006</v>
      </c>
      <c r="HH152">
        <v>29.689</v>
      </c>
      <c r="HI152">
        <v>0.58600000000000008</v>
      </c>
      <c r="HJ152">
        <v>162.57499999999999</v>
      </c>
      <c r="HK152">
        <v>52.6</v>
      </c>
      <c r="HL152">
        <v>54.1</v>
      </c>
      <c r="HM152">
        <v>129.048</v>
      </c>
      <c r="HN152">
        <v>135.09328399999998</v>
      </c>
      <c r="HO152">
        <v>22.347999999999999</v>
      </c>
      <c r="HP152">
        <v>264.14128399999998</v>
      </c>
      <c r="HQ152">
        <v>-12.100000000000001</v>
      </c>
      <c r="HR152">
        <v>19.399999999999999</v>
      </c>
      <c r="HS152">
        <v>7.2999999999999972</v>
      </c>
      <c r="HT152">
        <v>148.16240399999998</v>
      </c>
      <c r="HU152">
        <v>56.092104102893657</v>
      </c>
      <c r="HV152">
        <v>0.71668366613388057</v>
      </c>
      <c r="HW152">
        <v>0.23081195302009583</v>
      </c>
      <c r="HX152">
        <v>1.4835168800354003E-4</v>
      </c>
      <c r="HY152">
        <v>0.94764397084197993</v>
      </c>
      <c r="HZ152">
        <v>4.539838348388673E-3</v>
      </c>
      <c r="IA152">
        <v>0.97479427814483632</v>
      </c>
      <c r="IB152">
        <v>0.37322825610637661</v>
      </c>
      <c r="IC152">
        <v>6.1509764628410339E-2</v>
      </c>
      <c r="ID152">
        <v>9.8386779436111464E-3</v>
      </c>
      <c r="IE152">
        <v>1.4193709768232343</v>
      </c>
      <c r="IF152">
        <v>0.32240350195884704</v>
      </c>
      <c r="IG152">
        <v>1.1747918765544889</v>
      </c>
      <c r="IH152">
        <v>0.30970127427577976</v>
      </c>
      <c r="II152">
        <v>0.48824721868753435</v>
      </c>
      <c r="IJ152">
        <v>9.6369992303848278E-3</v>
      </c>
      <c r="IK152">
        <v>1.982377368748188</v>
      </c>
      <c r="IL152">
        <v>0.50072837209701537</v>
      </c>
      <c r="IM152">
        <v>0.19014992609620093</v>
      </c>
      <c r="IN152">
        <v>0.82203451331496258</v>
      </c>
      <c r="IO152">
        <v>1.663304075962424</v>
      </c>
      <c r="IP152">
        <v>0.13115621512174605</v>
      </c>
      <c r="IQ152">
        <v>2.4853385892773869</v>
      </c>
      <c r="IR152">
        <v>0.47406590604782095</v>
      </c>
      <c r="IS152">
        <v>0.18307833001017568</v>
      </c>
      <c r="IT152">
        <v>0.65714423605799654</v>
      </c>
      <c r="IU152">
        <v>72.140312588237038</v>
      </c>
      <c r="IV152">
        <v>27.859687411762984</v>
      </c>
      <c r="IW152">
        <v>1.0659676124541526</v>
      </c>
      <c r="IX152">
        <v>42.890237050722455</v>
      </c>
      <c r="IY152">
        <f t="shared" si="237"/>
        <v>1.537694618435407</v>
      </c>
      <c r="IZ152">
        <f t="shared" si="238"/>
        <v>61.87062901890129</v>
      </c>
      <c r="JA152">
        <f t="shared" si="239"/>
        <v>0.50296122052919889</v>
      </c>
      <c r="JB152">
        <f t="shared" si="240"/>
        <v>20.237130775627438</v>
      </c>
      <c r="JC152">
        <f t="shared" si="241"/>
        <v>1.0347333979062081</v>
      </c>
      <c r="JD152">
        <f t="shared" si="242"/>
        <v>92.448196373574291</v>
      </c>
      <c r="JE152">
        <f t="shared" si="243"/>
        <v>106.27979830981467</v>
      </c>
    </row>
    <row r="153" spans="1:265" x14ac:dyDescent="0.2">
      <c r="A153" s="5">
        <v>2017</v>
      </c>
      <c r="B153">
        <v>212</v>
      </c>
      <c r="C153">
        <v>2</v>
      </c>
      <c r="D153">
        <v>3390</v>
      </c>
      <c r="E153">
        <v>1967</v>
      </c>
      <c r="F153" t="s">
        <v>120</v>
      </c>
      <c r="G153">
        <v>2</v>
      </c>
      <c r="H153">
        <v>33.5</v>
      </c>
      <c r="J153">
        <v>0</v>
      </c>
      <c r="K153">
        <v>0</v>
      </c>
      <c r="L153">
        <v>13.7</v>
      </c>
      <c r="M153">
        <v>13.7</v>
      </c>
      <c r="N153">
        <v>11.444444444444445</v>
      </c>
      <c r="O153">
        <v>0</v>
      </c>
      <c r="P153">
        <v>2.2555555555555546</v>
      </c>
      <c r="Q153">
        <v>2.2555555555555546</v>
      </c>
      <c r="R153">
        <v>2.67</v>
      </c>
      <c r="U153">
        <v>3.8840000000000003</v>
      </c>
      <c r="W153">
        <v>4.9219999999999997</v>
      </c>
      <c r="X153">
        <v>3.0759999999999996</v>
      </c>
      <c r="AB153">
        <v>2</v>
      </c>
      <c r="AC153">
        <v>69</v>
      </c>
      <c r="AD153">
        <v>53.3</v>
      </c>
      <c r="AF153">
        <v>53.3</v>
      </c>
      <c r="AG153">
        <v>43.2</v>
      </c>
      <c r="AH153">
        <v>165.46672243806347</v>
      </c>
      <c r="AI153">
        <v>10394.950437004023</v>
      </c>
      <c r="AJ153">
        <v>234.31799770510619</v>
      </c>
      <c r="AK153">
        <v>0</v>
      </c>
      <c r="AL153">
        <v>522.9</v>
      </c>
      <c r="AM153">
        <v>522.9</v>
      </c>
      <c r="AN153">
        <v>11023.930100000693</v>
      </c>
      <c r="AO153">
        <f>AN153/AN$145</f>
        <v>0.99017515247771615</v>
      </c>
      <c r="AP153">
        <v>1648.3363672338739</v>
      </c>
      <c r="AQ153">
        <v>2380.5840918084687</v>
      </c>
      <c r="AR153">
        <v>0.27264542936288089</v>
      </c>
      <c r="AS153">
        <v>4029.1931044717053</v>
      </c>
      <c r="AT153">
        <v>6.3876929165017804E-2</v>
      </c>
      <c r="AU153">
        <v>3076.9984170953699</v>
      </c>
      <c r="AV153">
        <v>5819.0324495449149</v>
      </c>
      <c r="AW153">
        <v>101.50199841709536</v>
      </c>
      <c r="AX153">
        <v>8.8874620102888802</v>
      </c>
      <c r="AY153">
        <v>9006.4203270676699</v>
      </c>
      <c r="AZ153">
        <v>537.5788880094974</v>
      </c>
      <c r="BA153">
        <v>3731.3474475662838</v>
      </c>
      <c r="BB153">
        <v>6434.4321329639888</v>
      </c>
      <c r="BC153">
        <v>1117.456766917293</v>
      </c>
      <c r="BD153">
        <v>3.8949347051840122</v>
      </c>
      <c r="BE153">
        <v>11287.13128215275</v>
      </c>
      <c r="BF153">
        <v>331.8151481730643</v>
      </c>
      <c r="BG153">
        <v>162.90792536322002</v>
      </c>
      <c r="BH153">
        <f t="shared" si="244"/>
        <v>250.27373026486359</v>
      </c>
      <c r="BI153">
        <v>95.24413665743306</v>
      </c>
      <c r="BJ153">
        <v>46.739216462208141</v>
      </c>
      <c r="BK153">
        <v>229.22989051576309</v>
      </c>
      <c r="BL153">
        <v>43.95712024421956</v>
      </c>
      <c r="BM153">
        <v>1.4442344045368622</v>
      </c>
      <c r="BN153">
        <v>1.8911392405063292</v>
      </c>
      <c r="BO153">
        <v>1.7244258872651359</v>
      </c>
      <c r="BP153">
        <v>40.909837888000617</v>
      </c>
      <c r="BQ153">
        <v>34.164499383265913</v>
      </c>
      <c r="BR153">
        <v>33.058421615652712</v>
      </c>
      <c r="BS153">
        <v>59.083395361876136</v>
      </c>
      <c r="BT153">
        <v>64.60982541594845</v>
      </c>
      <c r="BU153">
        <v>57.006798026156872</v>
      </c>
      <c r="BV153">
        <v>4066.311832212109</v>
      </c>
      <c r="BW153">
        <v>3544.3905817174509</v>
      </c>
      <c r="BX153">
        <v>8933.1106450336356</v>
      </c>
      <c r="BY153">
        <v>9544.5282251088265</v>
      </c>
      <c r="BZ153">
        <v>1322.4082311040761</v>
      </c>
      <c r="CA153">
        <v>18477.638870142462</v>
      </c>
      <c r="CB153">
        <v>0.87164750957854398</v>
      </c>
      <c r="CC153">
        <v>22.006663626177676</v>
      </c>
      <c r="CD153">
        <v>19.1820535438905</v>
      </c>
      <c r="CE153">
        <v>-989.31341511673918</v>
      </c>
      <c r="CF153">
        <v>2274.641867827464</v>
      </c>
      <c r="CG153">
        <v>1285.3284527107253</v>
      </c>
      <c r="CH153">
        <f t="shared" si="216"/>
        <v>-334.96438464582525</v>
      </c>
      <c r="CI153">
        <f t="shared" si="217"/>
        <v>2890.0415512465379</v>
      </c>
      <c r="CJ153">
        <f t="shared" si="218"/>
        <v>2555.0771666007126</v>
      </c>
      <c r="CK153">
        <v>9471.2185430747923</v>
      </c>
      <c r="CL153">
        <v>51.257731627059179</v>
      </c>
      <c r="CM153">
        <v>2.8394491672515869</v>
      </c>
      <c r="CN153">
        <v>1.2600270509719849</v>
      </c>
      <c r="CO153">
        <v>7.2656636238098145</v>
      </c>
      <c r="CP153">
        <v>1.9065724647293933</v>
      </c>
      <c r="CR153">
        <v>2.7825331687927246</v>
      </c>
      <c r="CS153">
        <v>0.63151669502258301</v>
      </c>
      <c r="CT153">
        <v>3.3305959701538086</v>
      </c>
      <c r="CU153">
        <v>3.3305959701538086</v>
      </c>
      <c r="CV153">
        <v>1.3994826502625588</v>
      </c>
      <c r="CW153">
        <v>2.3795802593231201</v>
      </c>
      <c r="CX153">
        <v>2.360790491104126</v>
      </c>
      <c r="CY153">
        <v>0.53653514385223389</v>
      </c>
      <c r="CZ153">
        <v>2.05415940284729</v>
      </c>
      <c r="DA153">
        <v>2.05415940284729</v>
      </c>
      <c r="DB153">
        <v>1.2903778046866277</v>
      </c>
      <c r="DC153">
        <v>0.87671244144439697</v>
      </c>
      <c r="DD153">
        <v>0.48601210117340088</v>
      </c>
      <c r="DE153">
        <v>0.67482587056537702</v>
      </c>
      <c r="DF153">
        <v>1.1559710502624512</v>
      </c>
      <c r="DG153">
        <v>0.56010788679122925</v>
      </c>
      <c r="DH153">
        <v>0.92335890989294866</v>
      </c>
      <c r="DI153">
        <v>46.803673252927297</v>
      </c>
      <c r="DJ153">
        <v>29.996003527922454</v>
      </c>
      <c r="DK153">
        <v>1.980949978319892E-2</v>
      </c>
      <c r="DL153">
        <v>76.819486280632944</v>
      </c>
      <c r="DM153">
        <v>0</v>
      </c>
      <c r="DN153">
        <v>85.618501558905763</v>
      </c>
      <c r="DO153">
        <v>36.748161407657705</v>
      </c>
      <c r="DP153">
        <v>3.3806214689053609</v>
      </c>
      <c r="DQ153">
        <v>0.29600545156363212</v>
      </c>
      <c r="DR153">
        <v>126.04328988703246</v>
      </c>
      <c r="DS153">
        <v>12.792121097362743</v>
      </c>
      <c r="DT153">
        <v>88.089295732201336</v>
      </c>
      <c r="DU153">
        <v>34.522989700672703</v>
      </c>
      <c r="DV153">
        <v>22.954343250384898</v>
      </c>
      <c r="DW153">
        <v>8.0008167481299769E-2</v>
      </c>
      <c r="DX153">
        <v>145.64663685074026</v>
      </c>
      <c r="DY153">
        <v>3.2815869070933008</v>
      </c>
      <c r="DZ153">
        <v>1.400239068836272</v>
      </c>
      <c r="EA153">
        <f t="shared" si="245"/>
        <v>2.373350019658873</v>
      </c>
      <c r="EB153">
        <v>2.5876552203985645</v>
      </c>
      <c r="EC153">
        <v>0.17648529809254093</v>
      </c>
      <c r="ED153">
        <v>0.45014385864901668</v>
      </c>
      <c r="EE153">
        <v>-0.15894083621321439</v>
      </c>
      <c r="EF153">
        <v>0.64088994395426813</v>
      </c>
      <c r="EG153">
        <v>0.42920818209338629</v>
      </c>
      <c r="EH153">
        <v>0.39190902156404356</v>
      </c>
      <c r="EI153">
        <v>60.926824063814436</v>
      </c>
      <c r="EJ153">
        <v>67.92785370458212</v>
      </c>
      <c r="EK153">
        <v>60.481517209680504</v>
      </c>
      <c r="EL153">
        <v>39.047388859569587</v>
      </c>
      <c r="EM153">
        <v>29.155190602049192</v>
      </c>
      <c r="EN153">
        <v>23.703252232354746</v>
      </c>
      <c r="EO153">
        <v>35.649861740929175</v>
      </c>
      <c r="EP153">
        <v>17.226167139997109</v>
      </c>
      <c r="EQ153">
        <v>60.2829416789166</v>
      </c>
      <c r="ER153">
        <v>110.33198316638659</v>
      </c>
      <c r="ES153">
        <v>7.4069127979903158</v>
      </c>
      <c r="ET153">
        <v>170.61492484530319</v>
      </c>
      <c r="EU153">
        <v>0.48320431829950006</v>
      </c>
      <c r="EV153">
        <v>20.8949256773714</v>
      </c>
      <c r="EW153">
        <v>10.096518317852967</v>
      </c>
      <c r="EX153">
        <f t="shared" si="219"/>
        <v>4.3413041413030973</v>
      </c>
      <c r="EY153">
        <v>49.968639817976587</v>
      </c>
      <c r="EZ153">
        <v>19.521994267660595</v>
      </c>
      <c r="FA153">
        <f t="shared" si="220"/>
        <v>2.5596073399505483</v>
      </c>
      <c r="FB153">
        <v>69.490634085637183</v>
      </c>
      <c r="FC153">
        <v>71.907013765909014</v>
      </c>
      <c r="FD153">
        <v>28.09298623409099</v>
      </c>
      <c r="FE153">
        <f t="shared" si="221"/>
        <v>62.329343753957446</v>
      </c>
      <c r="FF153">
        <f t="shared" si="222"/>
        <v>52.439433991272161</v>
      </c>
      <c r="FG153">
        <f t="shared" si="223"/>
        <v>17.296822560675594</v>
      </c>
      <c r="FH153">
        <f t="shared" si="224"/>
        <v>2.4707941732955732</v>
      </c>
      <c r="FI153">
        <f t="shared" si="225"/>
        <v>2.2251717069850017</v>
      </c>
      <c r="FJ153">
        <f t="shared" si="226"/>
        <v>2.2251717069850017</v>
      </c>
      <c r="FK153">
        <f t="shared" si="227"/>
        <v>-2.4707941732955732</v>
      </c>
      <c r="FL153">
        <f t="shared" si="228"/>
        <v>-2.8858180513655216</v>
      </c>
      <c r="FM153">
        <f t="shared" si="229"/>
        <v>6.0551919381776553</v>
      </c>
      <c r="FN153">
        <f t="shared" si="230"/>
        <v>11.398280710855129</v>
      </c>
      <c r="FO153">
        <v>44.571634958270735</v>
      </c>
      <c r="FP153">
        <v>26.124112529243209</v>
      </c>
      <c r="FQ153">
        <v>0.93908540265812102</v>
      </c>
      <c r="FR153">
        <v>0.9282670181299163</v>
      </c>
      <c r="FS153">
        <v>0.93045182175143437</v>
      </c>
      <c r="FT153">
        <v>2.030243957932643</v>
      </c>
      <c r="FU153">
        <v>1.5076294028866306</v>
      </c>
      <c r="FV153">
        <v>1.3868292527577486</v>
      </c>
      <c r="FW153">
        <v>51.654479731885992</v>
      </c>
      <c r="FX153">
        <v>64.667251863472529</v>
      </c>
      <c r="FY153">
        <v>19.077447371109663</v>
      </c>
      <c r="FZ153">
        <v>55.941930248850532</v>
      </c>
      <c r="GA153">
        <v>42.722299517170576</v>
      </c>
      <c r="GB153">
        <f t="shared" si="246"/>
        <v>161.98150165676515</v>
      </c>
      <c r="GC153">
        <f t="shared" si="247"/>
        <v>126.22690926394512</v>
      </c>
      <c r="GD153">
        <f t="shared" si="248"/>
        <v>131.90945279594109</v>
      </c>
      <c r="GE153">
        <f t="shared" si="249"/>
        <v>1.7529465637800488</v>
      </c>
      <c r="GF153">
        <f t="shared" si="250"/>
        <v>2.2043898444620433</v>
      </c>
      <c r="GG153">
        <f t="shared" si="251"/>
        <v>1.7897053175985644</v>
      </c>
      <c r="GH153">
        <f t="shared" si="231"/>
        <v>50.108773181821327</v>
      </c>
      <c r="GK153">
        <f t="shared" si="252"/>
        <v>58.361964888626346</v>
      </c>
      <c r="GL153">
        <f t="shared" si="253"/>
        <v>53.123730602730333</v>
      </c>
      <c r="GM153">
        <f t="shared" si="201"/>
        <v>46.876269397269667</v>
      </c>
      <c r="GN153">
        <f t="shared" si="232"/>
        <v>59.52985950834745</v>
      </c>
      <c r="GO153">
        <f t="shared" si="254"/>
        <v>16.463909164639084</v>
      </c>
      <c r="GP153">
        <f t="shared" si="233"/>
        <v>40.397746581835932</v>
      </c>
      <c r="GQ153">
        <f t="shared" si="234"/>
        <v>1.1639399988358645</v>
      </c>
      <c r="GR153">
        <v>44.654542444379011</v>
      </c>
      <c r="GS153">
        <f t="shared" si="235"/>
        <v>90.064203270676714</v>
      </c>
      <c r="GT153" s="23">
        <f t="shared" si="236"/>
        <v>184.77638870142462</v>
      </c>
      <c r="GU153">
        <v>21.16</v>
      </c>
      <c r="GV153">
        <v>30.560000000000002</v>
      </c>
      <c r="GW153">
        <v>3.5000000000000005E-3</v>
      </c>
      <c r="GX153">
        <v>51.723500000000001</v>
      </c>
      <c r="GY153">
        <v>8.2000000000000009E-4</v>
      </c>
      <c r="GZ153">
        <v>39.5</v>
      </c>
      <c r="HA153">
        <v>74.7</v>
      </c>
      <c r="HB153">
        <v>1.3029999999999999</v>
      </c>
      <c r="HC153">
        <v>0.11409</v>
      </c>
      <c r="HD153">
        <v>115.61709</v>
      </c>
      <c r="HE153">
        <v>6.9010000000000007</v>
      </c>
      <c r="HF153">
        <v>47.9</v>
      </c>
      <c r="HG153">
        <v>82.6</v>
      </c>
      <c r="HH153">
        <v>14.344999999999999</v>
      </c>
      <c r="HI153">
        <v>0.05</v>
      </c>
      <c r="HJ153">
        <v>144.89500000000001</v>
      </c>
      <c r="HK153">
        <v>52.2</v>
      </c>
      <c r="HL153">
        <v>45.5</v>
      </c>
      <c r="HM153">
        <v>114.676</v>
      </c>
      <c r="HN153">
        <v>122.52488100000002</v>
      </c>
      <c r="HO153">
        <v>16.976000000000003</v>
      </c>
      <c r="HP153">
        <v>237.20088100000004</v>
      </c>
      <c r="HQ153">
        <v>-12.700000000000003</v>
      </c>
      <c r="HR153">
        <v>29.200000000000003</v>
      </c>
      <c r="HS153">
        <v>16.5</v>
      </c>
      <c r="HT153">
        <v>121.58379100000003</v>
      </c>
      <c r="HU153">
        <v>51.257731627059179</v>
      </c>
      <c r="HV153">
        <v>0.60082744379043584</v>
      </c>
      <c r="HW153">
        <v>0.38506426677703859</v>
      </c>
      <c r="HX153">
        <v>2.5429822683334358E-4</v>
      </c>
      <c r="HY153">
        <v>0.9861460087943078</v>
      </c>
      <c r="HZ153">
        <v>0</v>
      </c>
      <c r="IA153">
        <v>1.0991006016731262</v>
      </c>
      <c r="IB153">
        <v>0.47174297118186953</v>
      </c>
      <c r="IC153">
        <v>4.3397665491104125E-2</v>
      </c>
      <c r="ID153">
        <v>3.7998769423484803E-3</v>
      </c>
      <c r="IE153">
        <v>1.6180411152884482</v>
      </c>
      <c r="IF153">
        <v>0.16421483369588855</v>
      </c>
      <c r="IG153">
        <v>1.1308186452388762</v>
      </c>
      <c r="IH153">
        <v>0.44317802882194518</v>
      </c>
      <c r="II153">
        <v>0.29466916633844376</v>
      </c>
      <c r="IJ153">
        <v>1.027079701423645E-3</v>
      </c>
      <c r="IK153">
        <v>1.8696929201006887</v>
      </c>
      <c r="IL153">
        <v>0.45764389443397524</v>
      </c>
      <c r="IM153">
        <v>0.22113550603389739</v>
      </c>
      <c r="IN153">
        <v>0.77386331532955177</v>
      </c>
      <c r="IO153">
        <v>1.4163521537285189</v>
      </c>
      <c r="IP153">
        <v>9.5083914861679081E-2</v>
      </c>
      <c r="IQ153">
        <v>2.1902154690580709</v>
      </c>
      <c r="IR153">
        <v>0.64145670723915094</v>
      </c>
      <c r="IS153">
        <v>0.25060746514797216</v>
      </c>
      <c r="IT153">
        <v>0.89206417238712299</v>
      </c>
      <c r="IU153">
        <v>71.907013765909028</v>
      </c>
      <c r="IV153">
        <v>28.09298623409099</v>
      </c>
      <c r="IW153">
        <v>0.57217435376962267</v>
      </c>
      <c r="IX153">
        <v>26.12411252924322</v>
      </c>
      <c r="IY153">
        <f t="shared" si="237"/>
        <v>1.2040694602637632</v>
      </c>
      <c r="IZ153">
        <f t="shared" si="238"/>
        <v>54.974931794340222</v>
      </c>
      <c r="JA153">
        <f t="shared" si="239"/>
        <v>0.32052254895738219</v>
      </c>
      <c r="JB153">
        <f t="shared" si="240"/>
        <v>14.634292994708273</v>
      </c>
      <c r="JC153">
        <f t="shared" si="241"/>
        <v>0.88354691130638086</v>
      </c>
      <c r="JD153">
        <f t="shared" si="242"/>
        <v>85.012011814581157</v>
      </c>
      <c r="JE153">
        <f t="shared" si="243"/>
        <v>108.30024915403014</v>
      </c>
    </row>
    <row r="154" spans="1:265" x14ac:dyDescent="0.2">
      <c r="A154" s="5">
        <v>2017</v>
      </c>
      <c r="B154">
        <v>213</v>
      </c>
      <c r="C154">
        <v>2</v>
      </c>
      <c r="D154" t="s">
        <v>113</v>
      </c>
      <c r="E154">
        <v>1946</v>
      </c>
      <c r="F154" t="s">
        <v>120</v>
      </c>
      <c r="G154">
        <v>2</v>
      </c>
      <c r="H154">
        <v>32</v>
      </c>
      <c r="J154">
        <v>0</v>
      </c>
      <c r="K154">
        <v>0</v>
      </c>
      <c r="L154">
        <v>11.888888888888889</v>
      </c>
      <c r="M154">
        <v>11.333333333333334</v>
      </c>
      <c r="N154">
        <v>8.2222222222222214</v>
      </c>
      <c r="O154">
        <v>0.55555555555555536</v>
      </c>
      <c r="P154">
        <v>3.1111111111111125</v>
      </c>
      <c r="Q154">
        <v>3.6666666666666679</v>
      </c>
      <c r="R154">
        <v>2.7879999999999998</v>
      </c>
      <c r="U154">
        <v>3.6179999999999999</v>
      </c>
      <c r="W154">
        <v>4.3899999999999997</v>
      </c>
      <c r="X154">
        <v>4.2924999999999995</v>
      </c>
      <c r="AB154">
        <v>2</v>
      </c>
      <c r="AC154">
        <v>68</v>
      </c>
      <c r="AD154">
        <v>54.5</v>
      </c>
      <c r="AF154">
        <v>53.7</v>
      </c>
      <c r="AG154">
        <v>37</v>
      </c>
      <c r="AH154">
        <v>153.9617373786696</v>
      </c>
      <c r="AI154">
        <v>9672.184265602782</v>
      </c>
      <c r="AJ154">
        <v>236.40328698304916</v>
      </c>
      <c r="AK154">
        <v>20</v>
      </c>
      <c r="AN154">
        <v>7316.6775748656701</v>
      </c>
      <c r="AO154">
        <f>AN154/AN$144</f>
        <v>0.66912498157276501</v>
      </c>
      <c r="AP154">
        <v>1790.670070699136</v>
      </c>
      <c r="AQ154">
        <v>1744.2796543597799</v>
      </c>
      <c r="AR154">
        <v>8.427592301649646E-2</v>
      </c>
      <c r="AS154">
        <v>3535.034000981932</v>
      </c>
      <c r="AT154">
        <v>1.7272698350353495</v>
      </c>
      <c r="AU154">
        <v>2837.5471327572659</v>
      </c>
      <c r="AV154">
        <v>5311.7026708562444</v>
      </c>
      <c r="AW154">
        <v>128.88804006284369</v>
      </c>
      <c r="AX154">
        <v>9.455913197172034</v>
      </c>
      <c r="AY154">
        <v>8287.5937568735262</v>
      </c>
      <c r="AZ154">
        <v>926.95783582089553</v>
      </c>
      <c r="BA154">
        <v>3734.4285153181459</v>
      </c>
      <c r="BB154">
        <v>6541.0487038491747</v>
      </c>
      <c r="BC154">
        <v>1183.2648860958366</v>
      </c>
      <c r="BD154">
        <v>35.024764336213671</v>
      </c>
      <c r="BE154">
        <v>11493.766869599369</v>
      </c>
      <c r="BF154">
        <v>316.83731705943961</v>
      </c>
      <c r="BG154">
        <v>229.01236519470305</v>
      </c>
      <c r="BH154">
        <f t="shared" si="244"/>
        <v>274.43906443508405</v>
      </c>
      <c r="BI154">
        <v>69.791804137208658</v>
      </c>
      <c r="BJ154">
        <v>64.062955897205711</v>
      </c>
      <c r="BK154">
        <v>237.8282010997643</v>
      </c>
      <c r="BL154">
        <v>87.810430928066452</v>
      </c>
      <c r="BM154">
        <v>0.97409326424870457</v>
      </c>
      <c r="BN154">
        <v>1.8719346049046321</v>
      </c>
      <c r="BO154">
        <v>1.7515527950310559</v>
      </c>
      <c r="BP154">
        <v>50.654960325749023</v>
      </c>
      <c r="BQ154">
        <v>34.238492088296127</v>
      </c>
      <c r="BR154">
        <v>32.490901874785585</v>
      </c>
      <c r="BS154">
        <v>49.342655654097491</v>
      </c>
      <c r="BT154">
        <v>64.092218159834985</v>
      </c>
      <c r="BU154">
        <v>56.909529991860467</v>
      </c>
      <c r="BV154">
        <v>4035.9662215239587</v>
      </c>
      <c r="BW154">
        <v>3765.3554595443829</v>
      </c>
      <c r="BX154">
        <v>10651.394226237233</v>
      </c>
      <c r="BY154">
        <v>6334.7857791044762</v>
      </c>
      <c r="BZ154">
        <v>2850.0725451688922</v>
      </c>
      <c r="CA154">
        <v>16986.180005341706</v>
      </c>
      <c r="CB154">
        <v>0.93295019157088122</v>
      </c>
      <c r="CC154">
        <v>23.760293487145159</v>
      </c>
      <c r="CD154">
        <v>22.167170360612438</v>
      </c>
      <c r="CE154">
        <v>-1198.4190887666928</v>
      </c>
      <c r="CF154">
        <v>1546.3472113118614</v>
      </c>
      <c r="CG154">
        <v>347.92812254516866</v>
      </c>
      <c r="CH154">
        <f t="shared" si="216"/>
        <v>-301.53770620581281</v>
      </c>
      <c r="CI154">
        <f t="shared" si="217"/>
        <v>2775.6932443047917</v>
      </c>
      <c r="CJ154">
        <f t="shared" si="218"/>
        <v>2474.1555380989789</v>
      </c>
      <c r="CK154">
        <v>8698.5862484681802</v>
      </c>
      <c r="CL154">
        <v>51.209784929470338</v>
      </c>
      <c r="CM154">
        <v>2.5511946678161621</v>
      </c>
      <c r="CN154">
        <v>1.2866659164428711</v>
      </c>
      <c r="CO154">
        <v>6.6646175384521484</v>
      </c>
      <c r="CP154">
        <v>1.9273406652092155</v>
      </c>
      <c r="CQ154">
        <v>7.244269847869873</v>
      </c>
      <c r="CR154">
        <v>2.6779663562774658</v>
      </c>
      <c r="CS154">
        <v>0.63362675905227661</v>
      </c>
      <c r="CT154">
        <v>3.27054762840271</v>
      </c>
      <c r="CU154">
        <v>3.27054762840271</v>
      </c>
      <c r="CV154">
        <v>1.3775956601430868</v>
      </c>
      <c r="CW154">
        <v>2.3536770343780518</v>
      </c>
      <c r="CX154">
        <v>1.9790306091308594</v>
      </c>
      <c r="CY154">
        <v>0.62975239753723145</v>
      </c>
      <c r="CZ154">
        <v>1.9218693971633911</v>
      </c>
      <c r="DA154">
        <v>1.9218693971633911</v>
      </c>
      <c r="DB154">
        <v>1.2051038790220028</v>
      </c>
      <c r="DC154">
        <v>0.96362024545669556</v>
      </c>
      <c r="DD154">
        <v>0.51134252548217773</v>
      </c>
      <c r="DE154">
        <v>0.67025580751506686</v>
      </c>
      <c r="DF154">
        <v>1.2112354040145874</v>
      </c>
      <c r="DG154">
        <v>0.46477192640304565</v>
      </c>
      <c r="DH154">
        <v>0.87200745818715109</v>
      </c>
      <c r="DI154">
        <v>45.683479361856257</v>
      </c>
      <c r="DJ154">
        <v>22.443051800094807</v>
      </c>
      <c r="DK154">
        <v>5.6166679460498544E-3</v>
      </c>
      <c r="DL154">
        <v>68.132147829897107</v>
      </c>
      <c r="DM154">
        <v>0.12512808785081753</v>
      </c>
      <c r="DN154">
        <v>75.98855755875546</v>
      </c>
      <c r="DO154">
        <v>33.656369483839633</v>
      </c>
      <c r="DP154">
        <v>4.215344737570069</v>
      </c>
      <c r="DQ154">
        <v>0.30926014481392883</v>
      </c>
      <c r="DR154">
        <v>114.1695319249791</v>
      </c>
      <c r="DS154">
        <v>21.817593700084224</v>
      </c>
      <c r="DT154">
        <v>73.905483394257203</v>
      </c>
      <c r="DU154">
        <v>41.192411036568181</v>
      </c>
      <c r="DV154">
        <v>22.740805733256142</v>
      </c>
      <c r="DW154">
        <v>0.67313022720628812</v>
      </c>
      <c r="DX154">
        <v>138.51183039128782</v>
      </c>
      <c r="DY154">
        <v>3.0691589396721328</v>
      </c>
      <c r="DZ154">
        <v>1.7387356047363371</v>
      </c>
      <c r="EA154">
        <f t="shared" si="245"/>
        <v>2.4268856055651971</v>
      </c>
      <c r="EB154">
        <v>2.0203385464599468</v>
      </c>
      <c r="EC154">
        <v>-0.14879101174987547</v>
      </c>
      <c r="ED154">
        <v>0.74755451224965508</v>
      </c>
      <c r="EE154">
        <v>0.5382886823377534</v>
      </c>
      <c r="EF154">
        <v>0.49127282145750462</v>
      </c>
      <c r="EG154">
        <v>0.44291365127987903</v>
      </c>
      <c r="EH154">
        <v>0.55736609984434549</v>
      </c>
      <c r="EI154">
        <v>67.051283156245759</v>
      </c>
      <c r="EJ154">
        <v>66.557650081886649</v>
      </c>
      <c r="EK154">
        <v>53.356802220776764</v>
      </c>
      <c r="EL154">
        <v>32.940473058514911</v>
      </c>
      <c r="EM154">
        <v>29.479291818376957</v>
      </c>
      <c r="EN154">
        <v>29.73927275396046</v>
      </c>
      <c r="EO154">
        <v>38.891387610398489</v>
      </c>
      <c r="EP154">
        <v>19.253863700215305</v>
      </c>
      <c r="EQ154">
        <v>71.391588382679572</v>
      </c>
      <c r="ER154">
        <v>76.729168124994729</v>
      </c>
      <c r="ES154">
        <v>13.246337072065772</v>
      </c>
      <c r="ET154">
        <v>148.12075650767429</v>
      </c>
      <c r="EU154">
        <v>0.49506754279621923</v>
      </c>
      <c r="EV154">
        <v>26.256541302760283</v>
      </c>
      <c r="EW154">
        <v>12.998761385084975</v>
      </c>
      <c r="EX154">
        <f t="shared" si="219"/>
        <v>8.9429310141144658</v>
      </c>
      <c r="EY154">
        <v>37.097169948356971</v>
      </c>
      <c r="EZ154">
        <v>14.402505783624328</v>
      </c>
      <c r="FA154">
        <f t="shared" si="220"/>
        <v>2.5757441451984358</v>
      </c>
      <c r="FB154">
        <v>51.499675731981299</v>
      </c>
      <c r="FC154">
        <v>72.03379326390521</v>
      </c>
      <c r="FD154">
        <v>27.96620673609479</v>
      </c>
      <c r="FE154">
        <f t="shared" si="221"/>
        <v>43.706306048145819</v>
      </c>
      <c r="FF154">
        <f t="shared" si="222"/>
        <v>35.014095783858714</v>
      </c>
      <c r="FG154">
        <f t="shared" si="223"/>
        <v>21.938547336352876</v>
      </c>
      <c r="FH154">
        <f t="shared" si="224"/>
        <v>-2.0830741644982567</v>
      </c>
      <c r="FI154">
        <f t="shared" si="225"/>
        <v>-7.5360415527285483</v>
      </c>
      <c r="FJ154">
        <f t="shared" si="226"/>
        <v>-7.5360415527285483</v>
      </c>
      <c r="FK154">
        <f t="shared" si="227"/>
        <v>2.0830741644982567</v>
      </c>
      <c r="FL154">
        <f t="shared" si="228"/>
        <v>2.7412997843623934</v>
      </c>
      <c r="FM154">
        <f t="shared" si="229"/>
        <v>-22.391130321846024</v>
      </c>
      <c r="FN154">
        <f t="shared" si="230"/>
        <v>-52.324516760805885</v>
      </c>
      <c r="FO154">
        <v>33.95122458269519</v>
      </c>
      <c r="FP154">
        <v>22.921314597077515</v>
      </c>
      <c r="FQ154">
        <v>0.90445132215322532</v>
      </c>
      <c r="FR154">
        <v>0.88605642093113179</v>
      </c>
      <c r="FS154">
        <v>0.87481586286121427</v>
      </c>
      <c r="FT154">
        <v>2.1309501329721092</v>
      </c>
      <c r="FU154">
        <v>1.5547493676479542</v>
      </c>
      <c r="FV154">
        <v>1.3775514713239572</v>
      </c>
      <c r="FW154">
        <v>37.293763383599803</v>
      </c>
      <c r="FX154">
        <v>51.801766298040285</v>
      </c>
      <c r="FY154">
        <v>15.867640872693856</v>
      </c>
      <c r="FZ154">
        <v>42.767711483949007</v>
      </c>
      <c r="GA154">
        <v>42.729401225910351</v>
      </c>
      <c r="GB154">
        <f t="shared" si="246"/>
        <v>155.69590655588908</v>
      </c>
      <c r="GC154">
        <f t="shared" si="247"/>
        <v>127.50448999535602</v>
      </c>
      <c r="GD154">
        <f t="shared" si="248"/>
        <v>117.55480074107146</v>
      </c>
      <c r="GE154">
        <f t="shared" si="249"/>
        <v>1.6385752999231085</v>
      </c>
      <c r="GF154">
        <f t="shared" si="250"/>
        <v>2.1002918064885421</v>
      </c>
      <c r="GG154">
        <f t="shared" si="251"/>
        <v>1.6834962048805742</v>
      </c>
      <c r="GH154">
        <f t="shared" si="231"/>
        <v>33.257625340298503</v>
      </c>
      <c r="GK154">
        <f t="shared" si="252"/>
        <v>48.819415896495862</v>
      </c>
      <c r="GL154">
        <f t="shared" si="253"/>
        <v>42.792808625837679</v>
      </c>
      <c r="GM154">
        <f t="shared" si="201"/>
        <v>57.207191374162313</v>
      </c>
      <c r="GN154">
        <f t="shared" si="232"/>
        <v>47.376857813204523</v>
      </c>
      <c r="GO154">
        <f t="shared" si="254"/>
        <v>30.841121495327112</v>
      </c>
      <c r="GP154">
        <f t="shared" si="233"/>
        <v>44.248133287965999</v>
      </c>
      <c r="GQ154">
        <f t="shared" si="234"/>
        <v>0.84113410683881373</v>
      </c>
      <c r="GR154">
        <v>37.135181906251475</v>
      </c>
      <c r="GS154">
        <f t="shared" si="235"/>
        <v>82.875937568735267</v>
      </c>
      <c r="GT154" s="23">
        <f t="shared" si="236"/>
        <v>169.86180005341706</v>
      </c>
      <c r="GU154">
        <v>23.16</v>
      </c>
      <c r="GV154">
        <v>22.56</v>
      </c>
      <c r="GW154">
        <v>1.09E-3</v>
      </c>
      <c r="GX154">
        <v>45.721089999999997</v>
      </c>
      <c r="GY154">
        <v>2.2339999999999999E-2</v>
      </c>
      <c r="GZ154">
        <v>36.700000000000003</v>
      </c>
      <c r="HA154">
        <v>68.7</v>
      </c>
      <c r="HB154">
        <v>1.6670000000000003</v>
      </c>
      <c r="HC154">
        <v>0.12230000000000001</v>
      </c>
      <c r="HD154">
        <v>107.1893</v>
      </c>
      <c r="HE154">
        <v>11.989000000000001</v>
      </c>
      <c r="HF154">
        <v>48.3</v>
      </c>
      <c r="HG154">
        <v>84.6</v>
      </c>
      <c r="HH154">
        <v>15.303999999999998</v>
      </c>
      <c r="HI154">
        <v>0.45300000000000001</v>
      </c>
      <c r="HJ154">
        <v>148.65699999999998</v>
      </c>
      <c r="HK154">
        <v>52.2</v>
      </c>
      <c r="HL154">
        <v>48.7</v>
      </c>
      <c r="HM154">
        <v>137.762</v>
      </c>
      <c r="HN154">
        <v>81.932255999999981</v>
      </c>
      <c r="HO154">
        <v>36.862000000000002</v>
      </c>
      <c r="HP154">
        <v>219.69425599999994</v>
      </c>
      <c r="HQ154">
        <v>-15.5</v>
      </c>
      <c r="HR154">
        <v>20</v>
      </c>
      <c r="HS154">
        <v>4.5</v>
      </c>
      <c r="HT154">
        <v>112.50495599999994</v>
      </c>
      <c r="HU154">
        <v>51.209784929470324</v>
      </c>
      <c r="HV154">
        <v>0.59085668506622313</v>
      </c>
      <c r="HW154">
        <v>0.29027183074951168</v>
      </c>
      <c r="HX154">
        <v>7.264433116912842E-5</v>
      </c>
      <c r="HY154">
        <v>0.88120116014690397</v>
      </c>
      <c r="HZ154">
        <v>1.6183698840141296E-3</v>
      </c>
      <c r="IA154">
        <v>0.98281365275383004</v>
      </c>
      <c r="IB154">
        <v>0.43530158346891401</v>
      </c>
      <c r="IC154">
        <v>5.4520028965473179E-2</v>
      </c>
      <c r="ID154">
        <v>3.999879749536514E-3</v>
      </c>
      <c r="IE154">
        <v>1.4766351449377537</v>
      </c>
      <c r="IF154">
        <v>0.28218233965158462</v>
      </c>
      <c r="IG154">
        <v>0.95587178421020502</v>
      </c>
      <c r="IH154">
        <v>0.53277052831649774</v>
      </c>
      <c r="II154">
        <v>0.29412289254188534</v>
      </c>
      <c r="IJ154">
        <v>8.7060683691501627E-3</v>
      </c>
      <c r="IK154">
        <v>1.7914712734377383</v>
      </c>
      <c r="IL154">
        <v>0.50300976812839504</v>
      </c>
      <c r="IM154">
        <v>0.24902380990982056</v>
      </c>
      <c r="IN154">
        <v>0.92335780554890645</v>
      </c>
      <c r="IO154">
        <v>0.99239249197986579</v>
      </c>
      <c r="IP154">
        <v>0.17132422751069068</v>
      </c>
      <c r="IQ154">
        <v>1.9157502975287721</v>
      </c>
      <c r="IR154">
        <v>0.479803884625435</v>
      </c>
      <c r="IS154">
        <v>0.18627777355909345</v>
      </c>
      <c r="IT154">
        <v>0.66608165818452847</v>
      </c>
      <c r="IU154">
        <v>72.03379326390521</v>
      </c>
      <c r="IV154">
        <v>27.966206736094783</v>
      </c>
      <c r="IW154">
        <v>0.43911515259101841</v>
      </c>
      <c r="IX154">
        <v>22.921314597077515</v>
      </c>
      <c r="IY154">
        <f t="shared" si="237"/>
        <v>1.0345491373818683</v>
      </c>
      <c r="IZ154">
        <f t="shared" si="238"/>
        <v>54.002295534881974</v>
      </c>
      <c r="JA154">
        <f t="shared" si="239"/>
        <v>0.12427902409103386</v>
      </c>
      <c r="JB154">
        <f t="shared" si="240"/>
        <v>6.4872245746926387</v>
      </c>
      <c r="JC154">
        <f t="shared" si="241"/>
        <v>0.91027011329083429</v>
      </c>
      <c r="JD154">
        <f t="shared" si="242"/>
        <v>104.24798109041495</v>
      </c>
      <c r="JE154">
        <f t="shared" si="243"/>
        <v>114.67791824612802</v>
      </c>
    </row>
    <row r="155" spans="1:265" x14ac:dyDescent="0.2">
      <c r="A155" s="5">
        <v>2017</v>
      </c>
      <c r="B155">
        <v>214</v>
      </c>
      <c r="C155">
        <v>2</v>
      </c>
      <c r="D155" t="s">
        <v>119</v>
      </c>
      <c r="E155">
        <v>2003</v>
      </c>
      <c r="F155" t="s">
        <v>120</v>
      </c>
      <c r="G155">
        <v>2</v>
      </c>
      <c r="H155">
        <v>33</v>
      </c>
      <c r="J155">
        <v>0</v>
      </c>
      <c r="K155">
        <v>0</v>
      </c>
      <c r="L155">
        <v>11.777777777777779</v>
      </c>
      <c r="M155">
        <v>11.4</v>
      </c>
      <c r="N155">
        <v>8.6999999999999993</v>
      </c>
      <c r="O155">
        <v>0.37777777777777821</v>
      </c>
      <c r="P155">
        <v>2.7000000000000011</v>
      </c>
      <c r="Q155">
        <v>3.0777777777777793</v>
      </c>
      <c r="R155">
        <v>2.2800000000000002</v>
      </c>
      <c r="U155">
        <v>2.5439999999999996</v>
      </c>
      <c r="W155">
        <v>3.8540000000000001</v>
      </c>
      <c r="X155">
        <v>3.5460000000000003</v>
      </c>
      <c r="AB155">
        <v>1</v>
      </c>
      <c r="AC155">
        <v>63</v>
      </c>
      <c r="AD155">
        <v>57.5</v>
      </c>
      <c r="AF155">
        <v>54.8</v>
      </c>
      <c r="AG155">
        <v>39.700000000000003</v>
      </c>
      <c r="AH155">
        <v>278.5486391327874</v>
      </c>
      <c r="AI155">
        <v>17498.98260759997</v>
      </c>
      <c r="AJ155">
        <v>280.75262258287296</v>
      </c>
      <c r="AK155">
        <v>0</v>
      </c>
      <c r="AL155">
        <v>579.20000000000005</v>
      </c>
      <c r="AM155">
        <v>579.20000000000005</v>
      </c>
      <c r="AN155">
        <v>15084.345358914019</v>
      </c>
      <c r="AO155">
        <f>AN155/AN$148</f>
        <v>1.0908281996850595</v>
      </c>
      <c r="AP155">
        <v>1924.3272133822929</v>
      </c>
      <c r="AQ155">
        <v>1811.8873929008569</v>
      </c>
      <c r="AR155">
        <v>0.57344308445532444</v>
      </c>
      <c r="AS155">
        <v>3736.7880493676053</v>
      </c>
      <c r="AT155">
        <v>10.155725214198286</v>
      </c>
      <c r="AU155">
        <v>3847.0481436148511</v>
      </c>
      <c r="AV155">
        <v>5597.8967768257862</v>
      </c>
      <c r="AW155">
        <v>326.63767849857203</v>
      </c>
      <c r="AX155">
        <v>16.788068339453286</v>
      </c>
      <c r="AY155">
        <v>9788.3706672786629</v>
      </c>
      <c r="AZ155">
        <v>1120.3021827825378</v>
      </c>
      <c r="BA155">
        <v>4023.7392900856794</v>
      </c>
      <c r="BB155">
        <v>6537.572419420645</v>
      </c>
      <c r="BC155">
        <v>2765.618013055896</v>
      </c>
      <c r="BD155">
        <v>6.7463892288861693</v>
      </c>
      <c r="BE155">
        <v>13333.676111791105</v>
      </c>
      <c r="BF155">
        <v>403.43884119407051</v>
      </c>
      <c r="BG155">
        <v>253.23610317946012</v>
      </c>
      <c r="BH155">
        <f t="shared" si="244"/>
        <v>330.92717456632755</v>
      </c>
      <c r="BI155">
        <v>128.18139534883721</v>
      </c>
      <c r="BJ155">
        <v>12.620796176487731</v>
      </c>
      <c r="BK155">
        <v>252.40062559499529</v>
      </c>
      <c r="BL155">
        <v>67.119688756775631</v>
      </c>
      <c r="BM155">
        <v>0.94156928213689484</v>
      </c>
      <c r="BN155">
        <v>1.455114822546973</v>
      </c>
      <c r="BO155">
        <v>1.6247504990019961</v>
      </c>
      <c r="BP155">
        <v>51.496825293796263</v>
      </c>
      <c r="BQ155">
        <v>39.30223194831666</v>
      </c>
      <c r="BR155">
        <v>30.177268866816455</v>
      </c>
      <c r="BS155">
        <v>48.48782882420884</v>
      </c>
      <c r="BT155">
        <v>57.189260267174767</v>
      </c>
      <c r="BU155">
        <v>49.030532649877429</v>
      </c>
      <c r="BV155">
        <v>4995.5405956752347</v>
      </c>
      <c r="BW155">
        <v>4296.8074255405954</v>
      </c>
      <c r="BX155">
        <v>10669.494879640963</v>
      </c>
      <c r="BY155">
        <v>13060.039271787029</v>
      </c>
      <c r="BZ155">
        <v>1377.1468584251325</v>
      </c>
      <c r="CA155">
        <v>23729.534151427993</v>
      </c>
      <c r="CB155">
        <v>0.86012861736334401</v>
      </c>
      <c r="CC155">
        <v>21.051996064468099</v>
      </c>
      <c r="CD155">
        <v>18.107424267669504</v>
      </c>
      <c r="CE155">
        <v>-1148.4924520603836</v>
      </c>
      <c r="CF155">
        <v>1301.0893512851908</v>
      </c>
      <c r="CG155">
        <v>152.5968992248072</v>
      </c>
      <c r="CH155">
        <f t="shared" si="216"/>
        <v>-971.80130558955534</v>
      </c>
      <c r="CI155">
        <f t="shared" si="217"/>
        <v>2240.7649938800496</v>
      </c>
      <c r="CJ155">
        <f t="shared" si="218"/>
        <v>1268.9636882904942</v>
      </c>
      <c r="CK155">
        <v>13941.163484149331</v>
      </c>
      <c r="CL155">
        <v>58.750261994967914</v>
      </c>
      <c r="CM155">
        <v>2.8211281299591064</v>
      </c>
      <c r="CN155">
        <v>1.2085762023925781</v>
      </c>
      <c r="CO155">
        <v>7.0891098976135254</v>
      </c>
      <c r="CP155">
        <v>2.0398916710647965</v>
      </c>
      <c r="CQ155">
        <v>5.7110104560852051</v>
      </c>
      <c r="CR155">
        <v>2.0617387294769287</v>
      </c>
      <c r="CS155">
        <v>0.59438848495483398</v>
      </c>
      <c r="CT155">
        <v>2.7038428783416748</v>
      </c>
      <c r="CU155">
        <v>2.7038428783416748</v>
      </c>
      <c r="CV155">
        <v>1.2451002531537347</v>
      </c>
      <c r="CW155">
        <v>1.3858170509338379</v>
      </c>
      <c r="CX155">
        <v>1.3076728582382202</v>
      </c>
      <c r="CY155">
        <v>0.47070571780204773</v>
      </c>
      <c r="CZ155">
        <v>2.2162723541259766</v>
      </c>
      <c r="DA155">
        <v>2.2162723541259766</v>
      </c>
      <c r="DB155">
        <v>1.0862212217812186</v>
      </c>
      <c r="DC155">
        <v>0.83836525678634644</v>
      </c>
      <c r="DD155">
        <v>0.32661008834838867</v>
      </c>
      <c r="DE155">
        <v>0.58976319610941985</v>
      </c>
      <c r="DF155">
        <v>1.2799052000045776</v>
      </c>
      <c r="DG155">
        <v>0.50902855396270752</v>
      </c>
      <c r="DH155">
        <v>0.96959710336031946</v>
      </c>
      <c r="DI155">
        <v>54.287736329186068</v>
      </c>
      <c r="DJ155">
        <v>21.898039844751068</v>
      </c>
      <c r="DK155">
        <v>4.0652010457302691E-2</v>
      </c>
      <c r="DL155">
        <v>76.22642818439445</v>
      </c>
      <c r="DM155">
        <v>0.57999452887414571</v>
      </c>
      <c r="DN155">
        <v>79.316081518530595</v>
      </c>
      <c r="DO155">
        <v>33.273253841110275</v>
      </c>
      <c r="DP155">
        <v>8.8317696080642154</v>
      </c>
      <c r="DQ155">
        <v>0.45392299020744115</v>
      </c>
      <c r="DR155">
        <v>121.87502795791254</v>
      </c>
      <c r="DS155">
        <v>15.525338670984379</v>
      </c>
      <c r="DT155">
        <v>52.617346582717673</v>
      </c>
      <c r="DU155">
        <v>30.772727183662646</v>
      </c>
      <c r="DV155">
        <v>61.293627444085963</v>
      </c>
      <c r="DW155">
        <v>0.14951835938153682</v>
      </c>
      <c r="DX155">
        <v>144.83321956984781</v>
      </c>
      <c r="DY155">
        <v>3.0432399849012057</v>
      </c>
      <c r="DZ155">
        <v>1.6398708294239484</v>
      </c>
      <c r="EA155">
        <f t="shared" si="245"/>
        <v>2.3657514270845987</v>
      </c>
      <c r="EB155">
        <v>1.6685563459563018</v>
      </c>
      <c r="EC155">
        <v>-1.9070524954152088</v>
      </c>
      <c r="ED155">
        <v>0.7583475997572805</v>
      </c>
      <c r="EE155">
        <v>-0.17860904696054497</v>
      </c>
      <c r="EF155">
        <v>0.4033699197175456</v>
      </c>
      <c r="EG155">
        <v>0.41950198754254714</v>
      </c>
      <c r="EH155">
        <v>0.58483996594708643</v>
      </c>
      <c r="EI155">
        <v>71.219047805653574</v>
      </c>
      <c r="EJ155">
        <v>65.07984682959092</v>
      </c>
      <c r="EK155">
        <v>36.329611907399624</v>
      </c>
      <c r="EL155">
        <v>28.727621595726522</v>
      </c>
      <c r="EM155">
        <v>27.30112509397793</v>
      </c>
      <c r="EN155">
        <v>21.247008990794463</v>
      </c>
      <c r="EO155">
        <v>41.880876742798861</v>
      </c>
      <c r="EP155">
        <v>14.033806528718264</v>
      </c>
      <c r="EQ155">
        <v>62.924754010901438</v>
      </c>
      <c r="ER155">
        <v>167.15612176224215</v>
      </c>
      <c r="ES155">
        <v>7.0100707393843074</v>
      </c>
      <c r="ET155">
        <v>230.08087577314359</v>
      </c>
      <c r="EU155">
        <v>0.33508865191393788</v>
      </c>
      <c r="EV155">
        <v>18.20267616857161</v>
      </c>
      <c r="EW155">
        <v>6.0995102185526253</v>
      </c>
      <c r="EX155">
        <f t="shared" si="219"/>
        <v>3.046785490462117</v>
      </c>
      <c r="EY155">
        <v>37.435204775731734</v>
      </c>
      <c r="EZ155">
        <v>19.239447312392009</v>
      </c>
      <c r="FA155">
        <f t="shared" si="220"/>
        <v>1.9457526075408595</v>
      </c>
      <c r="FB155">
        <v>56.674652088123743</v>
      </c>
      <c r="FC155">
        <v>66.052817964411176</v>
      </c>
      <c r="FD155">
        <v>33.947182035588824</v>
      </c>
      <c r="FE155">
        <f t="shared" si="221"/>
        <v>20.465319755478873</v>
      </c>
      <c r="FF155">
        <f t="shared" si="222"/>
        <v>10.736469839918811</v>
      </c>
      <c r="FG155">
        <f t="shared" si="223"/>
        <v>16.73892065494438</v>
      </c>
      <c r="FH155">
        <f t="shared" si="224"/>
        <v>-26.698734935812922</v>
      </c>
      <c r="FI155">
        <f t="shared" si="225"/>
        <v>2.5005266574476295</v>
      </c>
      <c r="FJ155">
        <f t="shared" si="226"/>
        <v>2.5005266574476295</v>
      </c>
      <c r="FK155">
        <f t="shared" si="227"/>
        <v>26.698734935812922</v>
      </c>
      <c r="FL155">
        <f t="shared" si="228"/>
        <v>33.661187522955608</v>
      </c>
      <c r="FM155">
        <f t="shared" si="229"/>
        <v>7.5151251193778368</v>
      </c>
      <c r="FN155">
        <f t="shared" si="230"/>
        <v>12.996873646349789</v>
      </c>
      <c r="FO155">
        <v>108.20584781523105</v>
      </c>
      <c r="FP155">
        <v>47.029483633363974</v>
      </c>
      <c r="FQ155">
        <v>0.97713061333193829</v>
      </c>
      <c r="FR155">
        <v>0.8517031528687653</v>
      </c>
      <c r="FS155">
        <v>0.83304954202630788</v>
      </c>
      <c r="FT155">
        <v>2.0876345938123122</v>
      </c>
      <c r="FU155">
        <v>1.4618946154653791</v>
      </c>
      <c r="FV155">
        <v>1.3039095119590325</v>
      </c>
      <c r="FW155">
        <v>55.037065575942222</v>
      </c>
      <c r="FX155">
        <v>72.651028122413635</v>
      </c>
      <c r="FY155">
        <v>32.598490815269479</v>
      </c>
      <c r="FZ155">
        <v>56.762819716767936</v>
      </c>
      <c r="GA155">
        <v>64.616923812011436</v>
      </c>
      <c r="GB155">
        <f t="shared" si="246"/>
        <v>118.48296818463422</v>
      </c>
      <c r="GC155">
        <f t="shared" si="247"/>
        <v>66.128623948270857</v>
      </c>
      <c r="GD155">
        <f t="shared" si="248"/>
        <v>95.781553479274621</v>
      </c>
      <c r="GE155">
        <f t="shared" si="249"/>
        <v>2.3810410670695643</v>
      </c>
      <c r="GF155">
        <f t="shared" si="250"/>
        <v>3.1177704999422411</v>
      </c>
      <c r="GG155">
        <f t="shared" si="251"/>
        <v>1.3652658687783517</v>
      </c>
      <c r="GH155">
        <f t="shared" si="231"/>
        <v>68.565206176881901</v>
      </c>
      <c r="GK155">
        <f t="shared" si="252"/>
        <v>47.197496471110661</v>
      </c>
      <c r="GL155">
        <f t="shared" si="253"/>
        <v>57.822560439282903</v>
      </c>
      <c r="GM155">
        <f t="shared" si="201"/>
        <v>42.17743956071709</v>
      </c>
      <c r="GN155">
        <f t="shared" si="232"/>
        <v>20.404810461204896</v>
      </c>
      <c r="GO155">
        <f t="shared" si="254"/>
        <v>26.132075471698123</v>
      </c>
      <c r="GP155">
        <f t="shared" si="233"/>
        <v>64.733404122129485</v>
      </c>
      <c r="GQ155">
        <f t="shared" si="234"/>
        <v>1.0820004640261518</v>
      </c>
      <c r="GR155">
        <v>50.448843572478829</v>
      </c>
      <c r="GS155">
        <f t="shared" si="235"/>
        <v>97.883706672786616</v>
      </c>
      <c r="GT155" s="23">
        <f t="shared" si="236"/>
        <v>237.29534151427993</v>
      </c>
      <c r="GU155">
        <v>23.96</v>
      </c>
      <c r="GV155">
        <v>22.56</v>
      </c>
      <c r="GW155">
        <v>7.1400000000000005E-3</v>
      </c>
      <c r="GX155">
        <v>46.527139999999996</v>
      </c>
      <c r="GY155">
        <v>0.12645000000000001</v>
      </c>
      <c r="GZ155">
        <v>47.9</v>
      </c>
      <c r="HA155">
        <v>69.7</v>
      </c>
      <c r="HB155">
        <v>4.0670000000000002</v>
      </c>
      <c r="HC155">
        <v>0.20902999999999999</v>
      </c>
      <c r="HD155">
        <v>121.87603000000001</v>
      </c>
      <c r="HE155">
        <v>13.949000000000002</v>
      </c>
      <c r="HF155">
        <v>50.1</v>
      </c>
      <c r="HG155">
        <v>81.400000000000006</v>
      </c>
      <c r="HH155">
        <v>34.435000000000002</v>
      </c>
      <c r="HI155">
        <v>8.3999999999999991E-2</v>
      </c>
      <c r="HJ155">
        <v>166.01899999999998</v>
      </c>
      <c r="HK155">
        <v>62.2</v>
      </c>
      <c r="HL155">
        <v>53.5</v>
      </c>
      <c r="HM155">
        <v>132.84700000000001</v>
      </c>
      <c r="HN155">
        <v>162.61191900000003</v>
      </c>
      <c r="HO155">
        <v>17.146999999999998</v>
      </c>
      <c r="HP155">
        <v>295.45891900000004</v>
      </c>
      <c r="HQ155">
        <v>-14.300000000000004</v>
      </c>
      <c r="HR155">
        <v>16.200000000000003</v>
      </c>
      <c r="HS155">
        <v>1.8999999999999915</v>
      </c>
      <c r="HT155">
        <v>173.58288900000002</v>
      </c>
      <c r="HU155">
        <v>58.7502619949679</v>
      </c>
      <c r="HV155">
        <v>0.67594229993820198</v>
      </c>
      <c r="HW155">
        <v>0.27265479125976561</v>
      </c>
      <c r="HX155">
        <v>5.0616244668960577E-4</v>
      </c>
      <c r="HY155">
        <v>0.94910325364465709</v>
      </c>
      <c r="HZ155">
        <v>7.2215727217197429E-3</v>
      </c>
      <c r="IA155">
        <v>0.98757285141944884</v>
      </c>
      <c r="IB155">
        <v>0.41428877401351927</v>
      </c>
      <c r="IC155">
        <v>0.10996528986215592</v>
      </c>
      <c r="ID155">
        <v>5.6518427685976029E-3</v>
      </c>
      <c r="IE155">
        <v>1.5174787580637217</v>
      </c>
      <c r="IF155">
        <v>0.19330762043476107</v>
      </c>
      <c r="IG155">
        <v>0.6551441019773484</v>
      </c>
      <c r="IH155">
        <v>0.38315445429086686</v>
      </c>
      <c r="II155">
        <v>0.76317338514328004</v>
      </c>
      <c r="IJ155">
        <v>1.8616687774658202E-3</v>
      </c>
      <c r="IK155">
        <v>1.803333610188961</v>
      </c>
      <c r="IL155">
        <v>0.5214631897211075</v>
      </c>
      <c r="IM155">
        <v>0.17473639726638795</v>
      </c>
      <c r="IN155">
        <v>0.78348271313548101</v>
      </c>
      <c r="IO155">
        <v>2.0812784071082322</v>
      </c>
      <c r="IP155">
        <v>8.728312614798546E-2</v>
      </c>
      <c r="IQ155">
        <v>2.8647611202437129</v>
      </c>
      <c r="IR155">
        <v>0.46610966169834134</v>
      </c>
      <c r="IS155">
        <v>0.23955237674713131</v>
      </c>
      <c r="IT155">
        <v>0.70566203844547259</v>
      </c>
      <c r="IU155">
        <v>66.05281796441119</v>
      </c>
      <c r="IV155">
        <v>33.94718203558881</v>
      </c>
      <c r="IW155">
        <v>1.3472823621799912</v>
      </c>
      <c r="IX155">
        <v>47.029483633363967</v>
      </c>
      <c r="IY155">
        <f t="shared" si="237"/>
        <v>1.9156578665990558</v>
      </c>
      <c r="IZ155">
        <f t="shared" si="238"/>
        <v>66.86972442700862</v>
      </c>
      <c r="JA155">
        <f t="shared" si="239"/>
        <v>1.0614275100547519</v>
      </c>
      <c r="JB155">
        <f t="shared" si="240"/>
        <v>37.051169905728592</v>
      </c>
      <c r="JC155">
        <f t="shared" si="241"/>
        <v>0.8542303565443039</v>
      </c>
      <c r="JD155">
        <f t="shared" si="242"/>
        <v>92.042364926118054</v>
      </c>
      <c r="JE155">
        <f t="shared" si="243"/>
        <v>103.13562164473404</v>
      </c>
    </row>
    <row r="156" spans="1:265" x14ac:dyDescent="0.2">
      <c r="A156" s="5">
        <v>2017</v>
      </c>
      <c r="B156">
        <v>215</v>
      </c>
      <c r="C156">
        <v>2</v>
      </c>
      <c r="D156">
        <v>3390</v>
      </c>
      <c r="E156">
        <v>1967</v>
      </c>
      <c r="F156" t="s">
        <v>114</v>
      </c>
      <c r="G156">
        <v>0</v>
      </c>
      <c r="H156">
        <v>32</v>
      </c>
      <c r="J156">
        <v>0</v>
      </c>
      <c r="K156">
        <v>0</v>
      </c>
      <c r="L156">
        <v>11.3</v>
      </c>
      <c r="M156">
        <v>10.1</v>
      </c>
      <c r="N156">
        <v>3.2222222222222223</v>
      </c>
      <c r="O156">
        <v>1.2000000000000011</v>
      </c>
      <c r="P156">
        <v>6.8777777777777773</v>
      </c>
      <c r="Q156">
        <v>8.0777777777777793</v>
      </c>
      <c r="R156">
        <v>2.8320000000000003</v>
      </c>
      <c r="U156">
        <v>2.5720000000000001</v>
      </c>
      <c r="W156">
        <v>3.6259999999999999</v>
      </c>
      <c r="X156">
        <v>2.4</v>
      </c>
      <c r="AB156">
        <v>2</v>
      </c>
      <c r="AC156">
        <v>68</v>
      </c>
      <c r="AD156">
        <v>44.5</v>
      </c>
      <c r="AF156">
        <v>40.799999999999997</v>
      </c>
      <c r="AG156">
        <v>11.6</v>
      </c>
      <c r="AH156">
        <v>84.670833874418264</v>
      </c>
      <c r="AI156">
        <v>5319.1911256587046</v>
      </c>
      <c r="AJ156">
        <v>179.20539350577874</v>
      </c>
      <c r="AK156">
        <v>0</v>
      </c>
      <c r="AL156">
        <v>363.4</v>
      </c>
      <c r="AM156">
        <v>363.4</v>
      </c>
      <c r="AN156">
        <v>6088.2129161472021</v>
      </c>
      <c r="AO156">
        <f>AN156/AN$145</f>
        <v>0.54684646018959049</v>
      </c>
      <c r="AP156">
        <v>1745.1011513157891</v>
      </c>
      <c r="AQ156">
        <v>1906.9843749999995</v>
      </c>
      <c r="AR156">
        <v>8.9035773026315788E-3</v>
      </c>
      <c r="AS156">
        <v>3652.0944298930913</v>
      </c>
      <c r="AT156">
        <v>1.4666620065789471</v>
      </c>
      <c r="AU156">
        <v>2679.1673519736837</v>
      </c>
      <c r="AV156">
        <v>5220.7339638157882</v>
      </c>
      <c r="AW156">
        <v>37.395024671052624</v>
      </c>
      <c r="AX156">
        <v>1.0603351151315787</v>
      </c>
      <c r="AY156">
        <v>7938.3566755756565</v>
      </c>
      <c r="AZ156">
        <v>287.42366365131574</v>
      </c>
      <c r="BA156">
        <v>3480.4893092105253</v>
      </c>
      <c r="BB156">
        <v>6880.0370065789457</v>
      </c>
      <c r="BC156">
        <v>933.09490131578923</v>
      </c>
      <c r="BD156">
        <v>0.72847450657894719</v>
      </c>
      <c r="BE156">
        <v>11294.34969161184</v>
      </c>
      <c r="BF156">
        <v>285.75081637883767</v>
      </c>
      <c r="BG156">
        <v>239.71378685972741</v>
      </c>
      <c r="BH156">
        <f t="shared" si="244"/>
        <v>263.52604350754302</v>
      </c>
      <c r="BI156">
        <v>62.271080043859641</v>
      </c>
      <c r="BJ156">
        <v>57.237282659774401</v>
      </c>
      <c r="BK156">
        <v>220.9166392543859</v>
      </c>
      <c r="BL156">
        <v>118.5216459116541</v>
      </c>
      <c r="BM156">
        <v>1.092764378478664</v>
      </c>
      <c r="BN156">
        <v>1.9486404833836857</v>
      </c>
      <c r="BO156">
        <v>1.9767441860465118</v>
      </c>
      <c r="BP156">
        <v>47.783571449626344</v>
      </c>
      <c r="BQ156">
        <v>33.749646954221816</v>
      </c>
      <c r="BR156">
        <v>30.816199287644135</v>
      </c>
      <c r="BS156">
        <v>52.216184756641773</v>
      </c>
      <c r="BT156">
        <v>65.765928354903537</v>
      </c>
      <c r="BU156">
        <v>60.915742777901194</v>
      </c>
      <c r="BV156">
        <v>3237.66447368421</v>
      </c>
      <c r="BW156">
        <v>3294.3236019736837</v>
      </c>
      <c r="BX156">
        <v>7404.7814761513146</v>
      </c>
      <c r="BY156">
        <v>5271.1800139802617</v>
      </c>
      <c r="BZ156">
        <v>872.7934004934209</v>
      </c>
      <c r="CA156">
        <v>12675.961490131576</v>
      </c>
      <c r="CB156">
        <v>1.0175000000000001</v>
      </c>
      <c r="CC156">
        <v>25.54176640726449</v>
      </c>
      <c r="CD156">
        <v>25.988747319391621</v>
      </c>
      <c r="CE156">
        <v>-558.49712171052624</v>
      </c>
      <c r="CF156">
        <v>1926.4103618421045</v>
      </c>
      <c r="CG156">
        <v>1367.9132401315783</v>
      </c>
      <c r="CH156">
        <f t="shared" si="216"/>
        <v>242.82483552631538</v>
      </c>
      <c r="CI156">
        <f t="shared" si="217"/>
        <v>3585.713404605262</v>
      </c>
      <c r="CJ156">
        <f t="shared" si="218"/>
        <v>3828.5382401315774</v>
      </c>
      <c r="CK156">
        <v>4737.6048145559198</v>
      </c>
      <c r="CL156">
        <v>37.374717635772363</v>
      </c>
      <c r="CM156">
        <v>2.2003021240234375</v>
      </c>
      <c r="CN156">
        <v>0.62024557590484619</v>
      </c>
      <c r="CP156">
        <v>1.3752515133997565</v>
      </c>
      <c r="CQ156">
        <v>7.7464280128479004</v>
      </c>
      <c r="CR156">
        <v>1.6695806980133057</v>
      </c>
      <c r="CS156">
        <v>0.33922436833381653</v>
      </c>
      <c r="CT156">
        <v>3.2027759552001953</v>
      </c>
      <c r="CU156">
        <v>3.2027759552001953</v>
      </c>
      <c r="CV156">
        <v>0.80208668375650083</v>
      </c>
      <c r="CW156">
        <v>2.1526572704315186</v>
      </c>
      <c r="CX156">
        <v>1.0647883415222168</v>
      </c>
      <c r="CY156">
        <v>0.24361380934715271</v>
      </c>
      <c r="CZ156">
        <v>1.792945384979248</v>
      </c>
      <c r="DA156">
        <v>1.792945384979248</v>
      </c>
      <c r="DB156">
        <v>0.6247682219516606</v>
      </c>
      <c r="DC156">
        <v>0.5902104377746582</v>
      </c>
      <c r="DD156">
        <v>0.212932288646698</v>
      </c>
      <c r="DE156">
        <v>0.4152967734978123</v>
      </c>
      <c r="DF156">
        <v>0.83786088228225708</v>
      </c>
      <c r="DG156">
        <v>0.53026366233825684</v>
      </c>
      <c r="DH156">
        <v>0.59101610544624239</v>
      </c>
      <c r="DI156">
        <v>38.39749769875877</v>
      </c>
      <c r="DJ156">
        <v>11.827986219134178</v>
      </c>
      <c r="DK156">
        <v>0</v>
      </c>
      <c r="DL156">
        <v>50.225483917892944</v>
      </c>
      <c r="DM156">
        <v>0.11361391653142867</v>
      </c>
      <c r="DN156">
        <v>44.730860976026825</v>
      </c>
      <c r="DO156">
        <v>17.71000181114313</v>
      </c>
      <c r="DP156">
        <v>1.1976788586056544</v>
      </c>
      <c r="DQ156">
        <v>3.3960158111978514E-2</v>
      </c>
      <c r="DR156">
        <v>63.672501803887592</v>
      </c>
      <c r="DS156">
        <v>6.1872463925306826</v>
      </c>
      <c r="DT156">
        <v>37.059844392400812</v>
      </c>
      <c r="DU156">
        <v>16.760720236220784</v>
      </c>
      <c r="DV156">
        <v>16.729881970618113</v>
      </c>
      <c r="DW156">
        <v>1.3061150046457583E-2</v>
      </c>
      <c r="DX156">
        <v>70.56350774928616</v>
      </c>
      <c r="DY156">
        <v>0.89646785906630977</v>
      </c>
      <c r="DZ156">
        <v>0.49221471038561199</v>
      </c>
      <c r="EA156">
        <f t="shared" si="245"/>
        <v>0.701311166599766</v>
      </c>
      <c r="EB156">
        <v>0.42222421848453706</v>
      </c>
      <c r="EC156">
        <v>-0.54792975597328664</v>
      </c>
      <c r="ED156">
        <v>0.39213437280059676</v>
      </c>
      <c r="EE156">
        <v>-6.7805826780167527E-2</v>
      </c>
      <c r="EF156">
        <v>0.30804054764007521</v>
      </c>
      <c r="EG156">
        <v>0.3959235620489101</v>
      </c>
      <c r="EH156">
        <v>0.45226094472370748</v>
      </c>
      <c r="EI156">
        <v>76.450229452303148</v>
      </c>
      <c r="EJ156">
        <v>70.251458178600629</v>
      </c>
      <c r="EK156">
        <v>52.519844285626114</v>
      </c>
      <c r="EL156">
        <v>23.549770547696866</v>
      </c>
      <c r="EM156">
        <v>27.814207561201602</v>
      </c>
      <c r="EN156">
        <v>23.752674393359278</v>
      </c>
      <c r="EO156">
        <v>19.109033663806159</v>
      </c>
      <c r="EP156">
        <v>7.014678641110903</v>
      </c>
      <c r="EQ156">
        <v>30.751818555020087</v>
      </c>
      <c r="ER156">
        <v>44.165155371821029</v>
      </c>
      <c r="ES156">
        <v>4.6281062501030226</v>
      </c>
      <c r="ET156">
        <v>74.916973926841109</v>
      </c>
      <c r="EU156">
        <v>0.3670870418945984</v>
      </c>
      <c r="EV156">
        <v>25.506948108270844</v>
      </c>
      <c r="EW156">
        <v>9.3632701288241673</v>
      </c>
      <c r="EX156">
        <f t="shared" si="219"/>
        <v>6.1776470771797598</v>
      </c>
      <c r="EY156">
        <v>25.621827312220667</v>
      </c>
      <c r="EZ156">
        <v>10.695323170032227</v>
      </c>
      <c r="FA156">
        <f t="shared" si="220"/>
        <v>2.3956103901574264</v>
      </c>
      <c r="FB156">
        <v>36.317150482252892</v>
      </c>
      <c r="FC156">
        <v>70.550213802542928</v>
      </c>
      <c r="FD156">
        <v>29.449786197457072</v>
      </c>
      <c r="FE156">
        <f t="shared" si="221"/>
        <v>23.06874607360151</v>
      </c>
      <c r="FF156">
        <f t="shared" si="222"/>
        <v>17.950810728594654</v>
      </c>
      <c r="FG156">
        <f t="shared" si="223"/>
        <v>9.7460415951098813</v>
      </c>
      <c r="FH156">
        <f t="shared" si="224"/>
        <v>-7.6710165836260131</v>
      </c>
      <c r="FI156">
        <f t="shared" si="225"/>
        <v>0.94928157492234533</v>
      </c>
      <c r="FJ156">
        <f t="shared" si="226"/>
        <v>0.94928157492234533</v>
      </c>
      <c r="FK156">
        <f t="shared" si="227"/>
        <v>7.6710165836260131</v>
      </c>
      <c r="FL156">
        <f t="shared" si="228"/>
        <v>17.149271031776557</v>
      </c>
      <c r="FM156">
        <f t="shared" si="229"/>
        <v>5.3601438613352235</v>
      </c>
      <c r="FN156">
        <f t="shared" si="230"/>
        <v>8.8756698589733691</v>
      </c>
      <c r="FO156">
        <v>11.244472122953518</v>
      </c>
      <c r="FP156">
        <v>15.009244946190853</v>
      </c>
      <c r="FQ156">
        <v>0.65319635690559874</v>
      </c>
      <c r="FR156">
        <v>0.50774156139585047</v>
      </c>
      <c r="FS156">
        <v>0.45060776327694674</v>
      </c>
      <c r="FT156">
        <v>2.1054182235717991</v>
      </c>
      <c r="FU156">
        <v>1.5797144546360469</v>
      </c>
      <c r="FV156">
        <v>1.3865012387007492</v>
      </c>
      <c r="FW156">
        <v>41.58406459410557</v>
      </c>
      <c r="FX156">
        <v>58.952134685725234</v>
      </c>
      <c r="FZ156">
        <v>70.360290034241672</v>
      </c>
      <c r="GB156">
        <f t="shared" si="246"/>
        <v>162.28285666218832</v>
      </c>
      <c r="GC156">
        <f t="shared" si="247"/>
        <v>95.999975444059672</v>
      </c>
      <c r="GD156">
        <f t="shared" si="248"/>
        <v>104.18075384987981</v>
      </c>
      <c r="GE156">
        <f t="shared" si="249"/>
        <v>1.3558438452951542</v>
      </c>
      <c r="GF156">
        <f t="shared" si="250"/>
        <v>1.7391470052887568</v>
      </c>
      <c r="GG156">
        <f t="shared" si="251"/>
        <v>1.0220585877661559</v>
      </c>
      <c r="GK156">
        <f t="shared" si="252"/>
        <v>57.279977968571849</v>
      </c>
      <c r="GL156">
        <f t="shared" si="253"/>
        <v>60.391429002015862</v>
      </c>
      <c r="GM156">
        <f t="shared" si="201"/>
        <v>39.608570997984138</v>
      </c>
      <c r="GN156">
        <f t="shared" si="232"/>
        <v>48.437361308175106</v>
      </c>
      <c r="GO156">
        <f t="shared" si="254"/>
        <v>71.484759095378564</v>
      </c>
      <c r="GP156">
        <f t="shared" si="233"/>
        <v>25.460053357194568</v>
      </c>
      <c r="GQ156">
        <f t="shared" si="234"/>
        <v>1.2850824740471483</v>
      </c>
      <c r="GS156">
        <f t="shared" si="235"/>
        <v>79.383566755756576</v>
      </c>
      <c r="GT156" s="23">
        <f t="shared" si="236"/>
        <v>126.75961490131576</v>
      </c>
      <c r="GU156">
        <v>21.56</v>
      </c>
      <c r="GV156">
        <v>23.56</v>
      </c>
      <c r="GW156">
        <v>1.1E-4</v>
      </c>
      <c r="GX156">
        <v>45.120109999999997</v>
      </c>
      <c r="GY156">
        <v>1.8120000000000001E-2</v>
      </c>
      <c r="GZ156">
        <v>33.1</v>
      </c>
      <c r="HA156">
        <v>64.5</v>
      </c>
      <c r="HB156">
        <v>0.46200000000000002</v>
      </c>
      <c r="HC156">
        <v>1.3100000000000001E-2</v>
      </c>
      <c r="HD156">
        <v>98.075099999999992</v>
      </c>
      <c r="HE156">
        <v>3.5509999999999997</v>
      </c>
      <c r="HF156">
        <v>43</v>
      </c>
      <c r="HG156">
        <v>85</v>
      </c>
      <c r="HH156">
        <v>11.528</v>
      </c>
      <c r="HI156">
        <v>8.9999999999999993E-3</v>
      </c>
      <c r="HJ156">
        <v>139.53699999999998</v>
      </c>
      <c r="HK156">
        <v>40</v>
      </c>
      <c r="HL156">
        <v>40.700000000000003</v>
      </c>
      <c r="HM156">
        <v>91.483000000000004</v>
      </c>
      <c r="HN156">
        <v>65.123239999999996</v>
      </c>
      <c r="HO156">
        <v>10.783000000000001</v>
      </c>
      <c r="HP156">
        <v>156.60624000000001</v>
      </c>
      <c r="HQ156">
        <v>-6.8999999999999986</v>
      </c>
      <c r="HR156">
        <v>23.799999999999997</v>
      </c>
      <c r="HS156">
        <v>16.899999999999991</v>
      </c>
      <c r="HT156">
        <v>58.531140000000022</v>
      </c>
      <c r="HU156">
        <v>37.374717635772384</v>
      </c>
      <c r="HV156">
        <v>0.47438513793945308</v>
      </c>
      <c r="HW156">
        <v>0.14612985768318176</v>
      </c>
      <c r="HX156">
        <v>0</v>
      </c>
      <c r="HY156">
        <v>0.62051499562263479</v>
      </c>
      <c r="HZ156">
        <v>1.4036527559280396E-3</v>
      </c>
      <c r="IA156">
        <v>0.5526312110424042</v>
      </c>
      <c r="IB156">
        <v>0.21879971757531166</v>
      </c>
      <c r="IC156">
        <v>1.4796824913024904E-2</v>
      </c>
      <c r="ID156">
        <v>4.1956365013122562E-4</v>
      </c>
      <c r="IE156">
        <v>0.786647317180872</v>
      </c>
      <c r="IF156">
        <v>7.644085967302322E-2</v>
      </c>
      <c r="IG156">
        <v>0.45785898685455323</v>
      </c>
      <c r="IH156">
        <v>0.2070717379450798</v>
      </c>
      <c r="II156">
        <v>0.20669074398040774</v>
      </c>
      <c r="IJ156">
        <v>1.6136508464813232E-4</v>
      </c>
      <c r="IK156">
        <v>0.87178283386468891</v>
      </c>
      <c r="IL156">
        <v>0.23608417510986329</v>
      </c>
      <c r="IM156">
        <v>8.6663441479206099E-2</v>
      </c>
      <c r="IN156">
        <v>0.37992594729900364</v>
      </c>
      <c r="IO156">
        <v>0.5456421532347917</v>
      </c>
      <c r="IP156">
        <v>5.7178330709934236E-2</v>
      </c>
      <c r="IQ156">
        <v>0.92556810053379546</v>
      </c>
      <c r="IR156">
        <v>0.31654703593254091</v>
      </c>
      <c r="IS156">
        <v>0.13213627609610556</v>
      </c>
      <c r="IT156">
        <v>0.44868331202864653</v>
      </c>
      <c r="IU156">
        <v>70.550213802542928</v>
      </c>
      <c r="IV156">
        <v>29.449786197457069</v>
      </c>
      <c r="IW156">
        <v>0.13892078335292346</v>
      </c>
      <c r="IX156">
        <v>15.009244946190863</v>
      </c>
      <c r="IY156">
        <f t="shared" si="237"/>
        <v>0.30505310491116067</v>
      </c>
      <c r="IZ156">
        <f t="shared" si="238"/>
        <v>32.958472178895299</v>
      </c>
      <c r="JA156">
        <f t="shared" si="239"/>
        <v>5.3785266669106546E-2</v>
      </c>
      <c r="JB156">
        <f t="shared" si="240"/>
        <v>5.8110544905434187</v>
      </c>
      <c r="JC156">
        <f t="shared" si="241"/>
        <v>0.25126783824205412</v>
      </c>
      <c r="JD156">
        <f t="shared" si="242"/>
        <v>55.907173429083521</v>
      </c>
      <c r="JE156">
        <f t="shared" si="243"/>
        <v>169.20012682986996</v>
      </c>
    </row>
    <row r="157" spans="1:265" x14ac:dyDescent="0.2">
      <c r="A157" s="5">
        <v>2017</v>
      </c>
      <c r="B157">
        <v>216</v>
      </c>
      <c r="C157">
        <v>2</v>
      </c>
      <c r="D157">
        <v>3382</v>
      </c>
      <c r="E157">
        <v>1976</v>
      </c>
      <c r="F157" t="s">
        <v>114</v>
      </c>
      <c r="G157">
        <v>0</v>
      </c>
      <c r="H157">
        <v>32.5</v>
      </c>
      <c r="J157">
        <v>0</v>
      </c>
      <c r="K157">
        <v>0</v>
      </c>
      <c r="L157">
        <v>10.7</v>
      </c>
      <c r="M157">
        <v>9.1</v>
      </c>
      <c r="N157">
        <v>5.0999999999999996</v>
      </c>
      <c r="O157">
        <v>1.5999999999999996</v>
      </c>
      <c r="P157">
        <v>4</v>
      </c>
      <c r="Q157">
        <v>5.6</v>
      </c>
      <c r="R157">
        <v>2.2619999999999996</v>
      </c>
      <c r="U157">
        <v>2.2919999999999998</v>
      </c>
      <c r="W157">
        <v>3.6799999999999997</v>
      </c>
      <c r="X157">
        <v>2.5880000000000001</v>
      </c>
      <c r="AB157">
        <v>0</v>
      </c>
      <c r="AC157">
        <v>70</v>
      </c>
      <c r="AD157">
        <v>49.1</v>
      </c>
      <c r="AF157">
        <v>42.7</v>
      </c>
      <c r="AG157">
        <v>5.4</v>
      </c>
      <c r="AH157">
        <v>73.380495455034421</v>
      </c>
      <c r="AI157">
        <v>4609.9094854761724</v>
      </c>
      <c r="AJ157">
        <v>170.51291021671827</v>
      </c>
      <c r="AK157">
        <v>20</v>
      </c>
      <c r="AL157">
        <v>290.7</v>
      </c>
      <c r="AM157">
        <v>363.375</v>
      </c>
      <c r="AN157">
        <v>4670.4892839868417</v>
      </c>
      <c r="AO157">
        <f>AN157/AN$146</f>
        <v>0.3987073374133176</v>
      </c>
      <c r="AP157">
        <v>1481.4736842105262</v>
      </c>
      <c r="AQ157">
        <v>1807.7894736842106</v>
      </c>
      <c r="AR157">
        <v>5.8736842105263157E-2</v>
      </c>
      <c r="AS157">
        <v>3289.3218947368423</v>
      </c>
      <c r="AT157">
        <v>1.7098947368421054</v>
      </c>
      <c r="AU157">
        <v>2667.6315789473683</v>
      </c>
      <c r="AV157">
        <v>5392.3684210526317</v>
      </c>
      <c r="AW157">
        <v>36.955263157894734</v>
      </c>
      <c r="AX157">
        <v>2.2352631578947371</v>
      </c>
      <c r="AY157">
        <v>8099.1905263157887</v>
      </c>
      <c r="AZ157">
        <v>153.61315789473682</v>
      </c>
      <c r="BA157">
        <v>3157.105263157895</v>
      </c>
      <c r="BB157">
        <v>6656.8421052631575</v>
      </c>
      <c r="BC157">
        <v>603.60263157894724</v>
      </c>
      <c r="BE157">
        <v>10417.549999999999</v>
      </c>
      <c r="BF157">
        <v>320.65790877192978</v>
      </c>
      <c r="BG157">
        <v>165.59710526315789</v>
      </c>
      <c r="BH157">
        <f t="shared" si="244"/>
        <v>245.80096914700542</v>
      </c>
      <c r="BI157">
        <v>79.07719298245614</v>
      </c>
      <c r="BJ157">
        <v>34.962406015037622</v>
      </c>
      <c r="BK157">
        <v>238.97192982456139</v>
      </c>
      <c r="BL157">
        <v>90.31954887218042</v>
      </c>
      <c r="BM157">
        <v>1.2202643171806169</v>
      </c>
      <c r="BN157">
        <v>2.0214067278287464</v>
      </c>
      <c r="BO157">
        <v>2.1085271317829455</v>
      </c>
      <c r="BP157">
        <v>45.038878273999075</v>
      </c>
      <c r="BQ157">
        <v>32.937014758200014</v>
      </c>
      <c r="BR157">
        <v>30.305640607992235</v>
      </c>
      <c r="BS157">
        <v>54.959336043602391</v>
      </c>
      <c r="BT157">
        <v>66.579103226820209</v>
      </c>
      <c r="BU157">
        <v>63.900265468014631</v>
      </c>
      <c r="BV157">
        <v>3671.0526315789475</v>
      </c>
      <c r="BW157">
        <v>5620.78947368421</v>
      </c>
      <c r="BX157">
        <v>10184.642105263158</v>
      </c>
      <c r="BY157">
        <v>4043.7136657894739</v>
      </c>
      <c r="BZ157">
        <v>892.8</v>
      </c>
      <c r="CA157">
        <v>14228.355771052631</v>
      </c>
      <c r="CB157">
        <v>1.5311111111111109</v>
      </c>
      <c r="CC157">
        <v>25.800961760090701</v>
      </c>
      <c r="CD157">
        <v>39.50413922822775</v>
      </c>
      <c r="CE157">
        <v>-1003.4210526315792</v>
      </c>
      <c r="CF157">
        <v>-228.42105263157828</v>
      </c>
      <c r="CG157">
        <v>-1231.8421052631566</v>
      </c>
      <c r="CH157">
        <f t="shared" si="216"/>
        <v>-513.94736842105249</v>
      </c>
      <c r="CI157">
        <f t="shared" si="217"/>
        <v>1036.0526315789475</v>
      </c>
      <c r="CJ157">
        <f t="shared" si="218"/>
        <v>522.10526315789502</v>
      </c>
      <c r="CK157">
        <v>6129.1652447368424</v>
      </c>
      <c r="CL157">
        <v>43.077115468299816</v>
      </c>
      <c r="CM157">
        <v>2.0300629138946533</v>
      </c>
      <c r="CN157">
        <v>0.77328741550445557</v>
      </c>
      <c r="CP157">
        <v>1.3393111939445932</v>
      </c>
      <c r="CQ157">
        <v>7.7780823707580566</v>
      </c>
      <c r="CR157">
        <v>1.6349304914474487</v>
      </c>
      <c r="CS157">
        <v>0.37893891334533691</v>
      </c>
      <c r="CT157">
        <v>2.9500365257263184</v>
      </c>
      <c r="CU157">
        <v>2.9500365257263184</v>
      </c>
      <c r="CV157">
        <v>0.80506612372046538</v>
      </c>
      <c r="CW157">
        <v>2.4597578048706055</v>
      </c>
      <c r="CX157">
        <v>1.0393857955932617</v>
      </c>
      <c r="CY157">
        <v>0.2418205738067627</v>
      </c>
      <c r="CZ157">
        <v>1.7707186937332153</v>
      </c>
      <c r="DA157">
        <v>1.7707186937332153</v>
      </c>
      <c r="DB157">
        <v>0.57211361660641924</v>
      </c>
      <c r="DC157">
        <v>0.60551178455352783</v>
      </c>
      <c r="DD157">
        <v>0.2603299617767334</v>
      </c>
      <c r="DE157">
        <v>0.39280085448922974</v>
      </c>
      <c r="DF157">
        <v>0.93396198749542236</v>
      </c>
      <c r="DG157">
        <v>0.35216239094734192</v>
      </c>
      <c r="DH157" s="19">
        <v>0.54659941731286388</v>
      </c>
      <c r="DI157">
        <v>30.074847842266681</v>
      </c>
      <c r="DJ157">
        <v>13.979408498814234</v>
      </c>
      <c r="DK157">
        <v>0</v>
      </c>
      <c r="DL157">
        <v>44.054256341080915</v>
      </c>
      <c r="DM157">
        <v>0.13299702108483566</v>
      </c>
      <c r="DN157">
        <v>43.613922083691548</v>
      </c>
      <c r="DO157">
        <v>20.433782298313943</v>
      </c>
      <c r="DP157">
        <v>1.0901937613361758</v>
      </c>
      <c r="DQ157">
        <v>6.5941079603998295E-2</v>
      </c>
      <c r="DR157">
        <v>65.203839222945675</v>
      </c>
      <c r="DS157">
        <v>3.7785116406239956</v>
      </c>
      <c r="DT157">
        <v>32.814503657190428</v>
      </c>
      <c r="DU157">
        <v>16.097613776357552</v>
      </c>
      <c r="DV157">
        <v>10.688104633234046</v>
      </c>
      <c r="DW157">
        <v>0</v>
      </c>
      <c r="DX157">
        <v>59.600222066782024</v>
      </c>
      <c r="DY157">
        <v>1.4099721921243173</v>
      </c>
      <c r="DZ157">
        <v>-0.40025836829740363</v>
      </c>
      <c r="EA157">
        <f t="shared" si="245"/>
        <v>0.53606778364486585</v>
      </c>
      <c r="EB157">
        <v>0.90260494942832448</v>
      </c>
      <c r="EC157">
        <v>-0.77138703046436574</v>
      </c>
      <c r="ED157">
        <v>0.43029158663331396</v>
      </c>
      <c r="EE157">
        <v>-0.30972632299688513</v>
      </c>
      <c r="EF157">
        <v>0.46482058935532866</v>
      </c>
      <c r="EG157">
        <v>0.46851512824513208</v>
      </c>
      <c r="EH157">
        <v>0.49056398794044187</v>
      </c>
      <c r="EI157">
        <v>68.267746048005961</v>
      </c>
      <c r="EJ157">
        <v>66.888579880344707</v>
      </c>
      <c r="EK157">
        <v>55.057686899927639</v>
      </c>
      <c r="EL157">
        <v>31.732253951994039</v>
      </c>
      <c r="EM157">
        <v>31.338311580774459</v>
      </c>
      <c r="EN157">
        <v>27.009318452404727</v>
      </c>
      <c r="EO157">
        <v>22.228656301372933</v>
      </c>
      <c r="EP157">
        <v>14.632599088392759</v>
      </c>
      <c r="EQ157">
        <v>40.005361216143555</v>
      </c>
      <c r="ER157">
        <v>37.766748521631371</v>
      </c>
      <c r="ES157">
        <v>3.1441058263778685</v>
      </c>
      <c r="ET157">
        <v>77.772109737774926</v>
      </c>
      <c r="EU157">
        <v>0.65827636587682492</v>
      </c>
      <c r="EV157">
        <v>28.581783850690869</v>
      </c>
      <c r="EW157">
        <v>18.814712803509707</v>
      </c>
      <c r="EX157">
        <f t="shared" si="219"/>
        <v>4.0427163889199926</v>
      </c>
      <c r="EY157">
        <v>21.385265782318616</v>
      </c>
      <c r="EZ157">
        <v>5.8011832099211844</v>
      </c>
      <c r="FA157">
        <f t="shared" si="220"/>
        <v>3.6863627657450175</v>
      </c>
      <c r="FB157">
        <v>27.1864489922398</v>
      </c>
      <c r="FC157">
        <v>78.661489731236713</v>
      </c>
      <c r="FD157">
        <v>21.33851026876329</v>
      </c>
      <c r="FE157">
        <f t="shared" si="221"/>
        <v>8.9067562174044212</v>
      </c>
      <c r="FF157">
        <f t="shared" si="222"/>
        <v>10.585847355817496</v>
      </c>
      <c r="FG157">
        <f t="shared" si="223"/>
        <v>1.4650146879647927</v>
      </c>
      <c r="FH157">
        <f t="shared" si="224"/>
        <v>-10.79941842650112</v>
      </c>
      <c r="FI157">
        <f t="shared" si="225"/>
        <v>4.3361685219563917</v>
      </c>
      <c r="FJ157">
        <f t="shared" si="226"/>
        <v>4.3361685219563917</v>
      </c>
      <c r="FK157">
        <f t="shared" si="227"/>
        <v>10.79941842650112</v>
      </c>
      <c r="FL157">
        <f t="shared" si="228"/>
        <v>24.761401659263569</v>
      </c>
      <c r="FM157">
        <f t="shared" si="229"/>
        <v>21.220586862737512</v>
      </c>
      <c r="FN157">
        <f t="shared" si="230"/>
        <v>74.746277872084363</v>
      </c>
      <c r="FO157">
        <v>12.568270514829251</v>
      </c>
      <c r="FP157">
        <v>16.160382632290453</v>
      </c>
      <c r="FQ157">
        <v>0.61197254770884302</v>
      </c>
      <c r="FR157">
        <v>0.51342384298749566</v>
      </c>
      <c r="FS157">
        <v>0.40047613131405796</v>
      </c>
      <c r="FT157">
        <v>2.1885151531042117</v>
      </c>
      <c r="FU157">
        <v>1.5680341587487838</v>
      </c>
      <c r="FV157">
        <v>1.4285835580991497</v>
      </c>
      <c r="FW157">
        <v>28.420105111627493</v>
      </c>
      <c r="FX157">
        <v>48.56078695687944</v>
      </c>
      <c r="FZ157">
        <v>51.994393355454896</v>
      </c>
      <c r="GB157">
        <f t="shared" si="246"/>
        <v>152.68580360949267</v>
      </c>
      <c r="GC157">
        <f t="shared" si="247"/>
        <v>85.918910920390644</v>
      </c>
      <c r="GD157">
        <f t="shared" si="248"/>
        <v>116.56247395182127</v>
      </c>
      <c r="GE157">
        <f t="shared" si="249"/>
        <v>1.3295688701267325</v>
      </c>
      <c r="GF157">
        <f t="shared" si="250"/>
        <v>1.9028761816619353</v>
      </c>
      <c r="GG157">
        <f t="shared" si="251"/>
        <v>0.89169846894539218</v>
      </c>
      <c r="GK157">
        <f t="shared" si="252"/>
        <v>49.033117776663246</v>
      </c>
      <c r="GL157">
        <f t="shared" si="253"/>
        <v>28.390158636464761</v>
      </c>
      <c r="GM157">
        <f t="shared" si="201"/>
        <v>71.609841363535224</v>
      </c>
      <c r="GN157">
        <f t="shared" si="232"/>
        <v>32.259660138110569</v>
      </c>
      <c r="GO157">
        <f t="shared" si="254"/>
        <v>52.336448598130836</v>
      </c>
      <c r="GP157">
        <f t="shared" si="233"/>
        <v>33.278667099527034</v>
      </c>
      <c r="GQ157">
        <f t="shared" si="234"/>
        <v>0.76201066499184755</v>
      </c>
      <c r="GS157">
        <f t="shared" si="235"/>
        <v>80.991905263157889</v>
      </c>
      <c r="GT157" s="23">
        <f t="shared" si="236"/>
        <v>142.28355771052631</v>
      </c>
      <c r="GU157">
        <v>18.16</v>
      </c>
      <c r="GV157">
        <v>22.16</v>
      </c>
      <c r="GW157">
        <v>7.1999999999999994E-4</v>
      </c>
      <c r="GX157">
        <v>40.320720000000001</v>
      </c>
      <c r="GY157">
        <v>2.0959999999999999E-2</v>
      </c>
      <c r="GZ157">
        <v>32.700000000000003</v>
      </c>
      <c r="HA157">
        <v>66.099999999999994</v>
      </c>
      <c r="HB157">
        <v>0.45300000000000001</v>
      </c>
      <c r="HC157">
        <v>2.7400000000000001E-2</v>
      </c>
      <c r="HD157">
        <v>99.2804</v>
      </c>
      <c r="HE157">
        <v>1.8829999999999998</v>
      </c>
      <c r="HF157">
        <v>38.700000000000003</v>
      </c>
      <c r="HG157">
        <v>81.599999999999994</v>
      </c>
      <c r="HH157">
        <v>7.3989999999999991</v>
      </c>
      <c r="HI157">
        <v>0</v>
      </c>
      <c r="HJ157">
        <v>127.699</v>
      </c>
      <c r="HK157">
        <v>45</v>
      </c>
      <c r="HL157">
        <v>68.900000000000006</v>
      </c>
      <c r="HM157">
        <v>124.84400000000001</v>
      </c>
      <c r="HN157">
        <v>49.568103000000001</v>
      </c>
      <c r="HO157">
        <v>10.943999999999999</v>
      </c>
      <c r="HP157">
        <v>174.412103</v>
      </c>
      <c r="HQ157">
        <v>-12.299999999999997</v>
      </c>
      <c r="HR157">
        <v>-2.8000000000000114</v>
      </c>
      <c r="HS157">
        <v>-15.100000000000009</v>
      </c>
      <c r="HT157">
        <v>75.131703000000002</v>
      </c>
      <c r="HU157">
        <v>43.077115468299816</v>
      </c>
      <c r="HV157">
        <v>0.36865942516326905</v>
      </c>
      <c r="HW157">
        <v>0.17136049127578737</v>
      </c>
      <c r="HX157">
        <v>0</v>
      </c>
      <c r="HY157">
        <v>0.54001991643905645</v>
      </c>
      <c r="HZ157">
        <v>1.6302860649108886E-3</v>
      </c>
      <c r="IA157">
        <v>0.53462227070331581</v>
      </c>
      <c r="IB157">
        <v>0.25047862172126767</v>
      </c>
      <c r="IC157">
        <v>1.3363665461540223E-2</v>
      </c>
      <c r="ID157">
        <v>8.0831000804901124E-4</v>
      </c>
      <c r="IE157">
        <v>0.79927286789417273</v>
      </c>
      <c r="IF157">
        <v>4.6317239465713499E-2</v>
      </c>
      <c r="IG157">
        <v>0.40224230289459234</v>
      </c>
      <c r="IH157">
        <v>0.19732558822631835</v>
      </c>
      <c r="II157">
        <v>0.13101547614932058</v>
      </c>
      <c r="IJ157">
        <v>0</v>
      </c>
      <c r="IK157">
        <v>0.73058336727023132</v>
      </c>
      <c r="IL157">
        <v>0.27248030304908755</v>
      </c>
      <c r="IM157">
        <v>0.17936734366416934</v>
      </c>
      <c r="IN157">
        <v>0.49038829877853402</v>
      </c>
      <c r="IO157">
        <v>0.46294723994257808</v>
      </c>
      <c r="IP157">
        <v>3.8540652065277098E-2</v>
      </c>
      <c r="IQ157">
        <v>0.9533355387211121</v>
      </c>
      <c r="IR157">
        <v>0.26214196765422826</v>
      </c>
      <c r="IS157">
        <v>7.1111278057098326E-2</v>
      </c>
      <c r="IT157">
        <v>0.33325324571132658</v>
      </c>
      <c r="IU157">
        <v>78.661489731236728</v>
      </c>
      <c r="IV157">
        <v>21.338510268763272</v>
      </c>
      <c r="IW157">
        <v>0.15406267082693936</v>
      </c>
      <c r="IX157">
        <v>16.160382632290467</v>
      </c>
      <c r="IY157">
        <f t="shared" si="237"/>
        <v>0.41331562228205565</v>
      </c>
      <c r="IZ157">
        <f t="shared" si="238"/>
        <v>43.354685259768402</v>
      </c>
      <c r="JA157">
        <f t="shared" si="239"/>
        <v>0.22275217145088078</v>
      </c>
      <c r="JB157">
        <f t="shared" si="240"/>
        <v>23.36555833738246</v>
      </c>
      <c r="JC157">
        <f t="shared" si="241"/>
        <v>0.19056345083117487</v>
      </c>
      <c r="JD157">
        <f t="shared" si="242"/>
        <v>89.279206488696531</v>
      </c>
      <c r="JE157">
        <f t="shared" si="243"/>
        <v>182.9493351668938</v>
      </c>
    </row>
    <row r="158" spans="1:265" x14ac:dyDescent="0.2">
      <c r="A158" s="5">
        <v>2017</v>
      </c>
      <c r="B158">
        <v>217</v>
      </c>
      <c r="C158">
        <v>2</v>
      </c>
      <c r="D158" t="s">
        <v>113</v>
      </c>
      <c r="E158">
        <v>1946</v>
      </c>
      <c r="F158" t="s">
        <v>114</v>
      </c>
      <c r="G158">
        <v>0</v>
      </c>
      <c r="H158">
        <v>32</v>
      </c>
      <c r="J158">
        <v>0</v>
      </c>
      <c r="K158">
        <v>0</v>
      </c>
      <c r="L158">
        <v>10.1</v>
      </c>
      <c r="M158">
        <v>8.8000000000000007</v>
      </c>
      <c r="N158">
        <v>3.7</v>
      </c>
      <c r="O158">
        <v>1.2999999999999989</v>
      </c>
      <c r="P158">
        <v>5.1000000000000005</v>
      </c>
      <c r="Q158">
        <v>6.3999999999999995</v>
      </c>
      <c r="R158">
        <v>2.0840000000000001</v>
      </c>
      <c r="U158">
        <v>2.6559999999999997</v>
      </c>
      <c r="W158">
        <v>3.2600000000000002</v>
      </c>
      <c r="X158">
        <v>2.1380000000000003</v>
      </c>
      <c r="AB158">
        <v>3</v>
      </c>
      <c r="AC158">
        <v>70</v>
      </c>
      <c r="AD158">
        <v>37.799999999999997</v>
      </c>
      <c r="AF158">
        <v>29.9</v>
      </c>
      <c r="AG158">
        <v>7.6</v>
      </c>
      <c r="AH158">
        <v>70.882454460912498</v>
      </c>
      <c r="AI158">
        <v>4452.9775541434456</v>
      </c>
      <c r="AJ158">
        <v>178.43620212765953</v>
      </c>
      <c r="AK158">
        <v>30</v>
      </c>
      <c r="AL158">
        <v>188</v>
      </c>
      <c r="AM158">
        <v>268.57142857142856</v>
      </c>
      <c r="AN158">
        <v>3211.4015282823148</v>
      </c>
      <c r="AO158">
        <f>AN158/AN$144</f>
        <v>0.29368917332319433</v>
      </c>
      <c r="AP158">
        <v>1654.368842105263</v>
      </c>
      <c r="AQ158">
        <v>1704.0993684210525</v>
      </c>
      <c r="AR158">
        <v>0.31413115789473689</v>
      </c>
      <c r="AS158">
        <v>3358.7823416842098</v>
      </c>
      <c r="AT158">
        <v>4.6348850526315788</v>
      </c>
      <c r="AU158">
        <v>2544.5452631578946</v>
      </c>
      <c r="AV158">
        <v>4915.0336842105262</v>
      </c>
      <c r="AW158">
        <v>21.467010526315789</v>
      </c>
      <c r="AY158">
        <v>7481.0459578947375</v>
      </c>
      <c r="AZ158">
        <v>386.57195789473684</v>
      </c>
      <c r="BA158">
        <v>3622.0399999999995</v>
      </c>
      <c r="BB158">
        <v>6431.814736842105</v>
      </c>
      <c r="BC158">
        <v>957.06397894736835</v>
      </c>
      <c r="BD158">
        <v>3.1495999999999995</v>
      </c>
      <c r="BE158">
        <v>11014.068315789475</v>
      </c>
      <c r="BF158">
        <v>274.81757441403522</v>
      </c>
      <c r="BG158">
        <v>252.35873984962407</v>
      </c>
      <c r="BH158">
        <f t="shared" si="244"/>
        <v>263.97537841742292</v>
      </c>
      <c r="BI158">
        <v>59.345094736842114</v>
      </c>
      <c r="BJ158">
        <v>76.963909774436061</v>
      </c>
      <c r="BK158">
        <v>214.06228771929824</v>
      </c>
      <c r="BL158">
        <v>108.34150375939849</v>
      </c>
      <c r="BM158">
        <v>1.0300601202404811</v>
      </c>
      <c r="BN158">
        <v>1.9315960912052117</v>
      </c>
      <c r="BO158">
        <v>1.7757437070938218</v>
      </c>
      <c r="BP158">
        <v>49.255017854943979</v>
      </c>
      <c r="BQ158">
        <v>34.01322859770216</v>
      </c>
      <c r="BR158">
        <v>32.885577755201858</v>
      </c>
      <c r="BS158">
        <v>50.735629614110636</v>
      </c>
      <c r="BT158">
        <v>65.699819408590827</v>
      </c>
      <c r="BU158">
        <v>58.396357752944269</v>
      </c>
      <c r="BV158">
        <v>2934.101052631579</v>
      </c>
      <c r="BW158">
        <v>3638.6168421052625</v>
      </c>
      <c r="BX158">
        <v>7189.9566105263157</v>
      </c>
      <c r="BY158">
        <v>2780.4342236210523</v>
      </c>
      <c r="BZ158">
        <v>617.23871578947376</v>
      </c>
      <c r="CA158">
        <v>9970.3908341473671</v>
      </c>
      <c r="CB158">
        <v>1.2401129943502822</v>
      </c>
      <c r="CC158">
        <v>29.428144808352368</v>
      </c>
      <c r="CD158">
        <v>36.494224776459575</v>
      </c>
      <c r="CE158">
        <v>-389.5557894736844</v>
      </c>
      <c r="CF158">
        <v>1276.4168421052636</v>
      </c>
      <c r="CG158">
        <v>886.8610526315797</v>
      </c>
      <c r="CH158">
        <f t="shared" si="216"/>
        <v>687.93894736842049</v>
      </c>
      <c r="CI158">
        <f t="shared" si="217"/>
        <v>2793.1978947368425</v>
      </c>
      <c r="CJ158">
        <f t="shared" si="218"/>
        <v>3481.136842105263</v>
      </c>
      <c r="CK158">
        <v>2489.3448762526295</v>
      </c>
      <c r="CL158">
        <v>24.967375077483705</v>
      </c>
      <c r="CM158">
        <v>2.342686653137207</v>
      </c>
      <c r="CN158">
        <v>0.77634888887405396</v>
      </c>
      <c r="CO158">
        <v>7.2494478225708008</v>
      </c>
      <c r="CP158">
        <v>1.5484542329115012</v>
      </c>
      <c r="CQ158">
        <v>6.9649176597595215</v>
      </c>
      <c r="CR158">
        <v>1.37322998046875</v>
      </c>
      <c r="CS158">
        <v>0.33881941437721252</v>
      </c>
      <c r="CT158">
        <v>3.2823848724365234</v>
      </c>
      <c r="CU158">
        <v>3.2823848724365234</v>
      </c>
      <c r="CV158">
        <v>0.69910246462868386</v>
      </c>
      <c r="CW158">
        <v>2.024383544921875</v>
      </c>
      <c r="CX158">
        <v>1.2339107990264893</v>
      </c>
      <c r="CY158">
        <v>0.30812984704971313</v>
      </c>
      <c r="CZ158">
        <v>1.6061656475067139</v>
      </c>
      <c r="DA158">
        <v>1.6061656475067139</v>
      </c>
      <c r="DB158">
        <v>0.72574186006607655</v>
      </c>
      <c r="DC158">
        <v>0.45644375681877136</v>
      </c>
      <c r="DD158">
        <v>0.26709288358688354</v>
      </c>
      <c r="DE158">
        <v>0.35611920730565266</v>
      </c>
      <c r="DF158">
        <v>0.96395307779312134</v>
      </c>
      <c r="DG158">
        <v>0.40402662754058838</v>
      </c>
      <c r="DH158">
        <v>0.52562531031529769</v>
      </c>
      <c r="DI158">
        <v>38.756678057660551</v>
      </c>
      <c r="DJ158">
        <v>13.229756512046611</v>
      </c>
      <c r="DK158">
        <v>2.2772774386016447E-2</v>
      </c>
      <c r="DL158">
        <v>52.009207344093184</v>
      </c>
      <c r="DM158">
        <v>0.32281592754029126</v>
      </c>
      <c r="DN158">
        <v>34.94245842028166</v>
      </c>
      <c r="DO158">
        <v>16.653088345284836</v>
      </c>
      <c r="DP158">
        <v>0.70462990608014564</v>
      </c>
      <c r="DQ158">
        <v>0</v>
      </c>
      <c r="DR158">
        <v>52.300176671646639</v>
      </c>
      <c r="DS158">
        <v>7.8256991049033715</v>
      </c>
      <c r="DT158">
        <v>44.692742705059047</v>
      </c>
      <c r="DU158">
        <v>19.81834091115249</v>
      </c>
      <c r="DV158">
        <v>15.372032854513519</v>
      </c>
      <c r="DW158">
        <v>5.0587793233871456E-2</v>
      </c>
      <c r="DX158">
        <v>79.93370426395893</v>
      </c>
      <c r="DY158">
        <v>1.9397955170230338E-2</v>
      </c>
      <c r="DZ158">
        <v>1.9738233994508778</v>
      </c>
      <c r="EA158">
        <f t="shared" si="245"/>
        <v>0.96291368689192225</v>
      </c>
      <c r="EB158">
        <v>-0.25428130915859271</v>
      </c>
      <c r="EC158">
        <v>0.696448877484099</v>
      </c>
      <c r="ED158">
        <v>0.22822212221588162</v>
      </c>
      <c r="EE158">
        <v>0.22608946899054669</v>
      </c>
      <c r="EF158">
        <v>0.34135424332198794</v>
      </c>
      <c r="EG158">
        <v>0.4765860531329667</v>
      </c>
      <c r="EH158">
        <v>0.44343532555027393</v>
      </c>
      <c r="EI158">
        <v>74.518878554034046</v>
      </c>
      <c r="EJ158">
        <v>66.811358285955706</v>
      </c>
      <c r="EK158">
        <v>55.912262688932366</v>
      </c>
      <c r="EL158">
        <v>25.437335402015403</v>
      </c>
      <c r="EM158">
        <v>31.841361549956165</v>
      </c>
      <c r="EN158">
        <v>24.793472407719158</v>
      </c>
      <c r="EO158">
        <v>13.392521073490695</v>
      </c>
      <c r="EP158">
        <v>9.718486646256947</v>
      </c>
      <c r="EQ158">
        <v>25.604816487026689</v>
      </c>
      <c r="ER158">
        <v>26.802081274608408</v>
      </c>
      <c r="ES158">
        <v>2.4938087672790479</v>
      </c>
      <c r="ET158">
        <v>52.406897761635094</v>
      </c>
      <c r="EU158">
        <v>0.72566521216784396</v>
      </c>
      <c r="EV158">
        <v>25.554882363776933</v>
      </c>
      <c r="EW158">
        <v>18.544289132434482</v>
      </c>
      <c r="EX158">
        <f t="shared" si="219"/>
        <v>4.7585506370206501</v>
      </c>
      <c r="EY158">
        <v>21.549937346790966</v>
      </c>
      <c r="EZ158">
        <v>6.9346016990278887</v>
      </c>
      <c r="FA158">
        <f t="shared" si="220"/>
        <v>3.1075955450782264</v>
      </c>
      <c r="FB158">
        <v>28.484539045818856</v>
      </c>
      <c r="FC158">
        <v>75.654857226675759</v>
      </c>
      <c r="FD158">
        <v>24.345142773324234</v>
      </c>
      <c r="FE158">
        <f t="shared" si="221"/>
        <v>38.906267129184847</v>
      </c>
      <c r="FF158">
        <f t="shared" si="222"/>
        <v>31.300221631568352</v>
      </c>
      <c r="FG158">
        <f t="shared" si="223"/>
        <v>10.099854264895542</v>
      </c>
      <c r="FH158">
        <f t="shared" si="224"/>
        <v>9.7502842847773863</v>
      </c>
      <c r="FI158">
        <f t="shared" si="225"/>
        <v>-3.1652525658676538</v>
      </c>
      <c r="FJ158">
        <f t="shared" si="226"/>
        <v>-3.1652525658676538</v>
      </c>
      <c r="FK158">
        <f t="shared" si="227"/>
        <v>-9.7502842847773863</v>
      </c>
      <c r="FL158">
        <f t="shared" si="228"/>
        <v>-27.903830255738466</v>
      </c>
      <c r="FM158">
        <f t="shared" si="229"/>
        <v>-19.007000384789681</v>
      </c>
      <c r="FN158">
        <f t="shared" si="230"/>
        <v>-45.644331185039327</v>
      </c>
      <c r="FO158">
        <v>0.10672108998845431</v>
      </c>
      <c r="FP158">
        <v>0.20363939585559743</v>
      </c>
      <c r="FQ158">
        <v>0.71302826379333395</v>
      </c>
      <c r="FR158">
        <v>0.43294026193985274</v>
      </c>
      <c r="FS158">
        <v>0.51858975142455088</v>
      </c>
      <c r="FT158">
        <v>2.1716589811933589</v>
      </c>
      <c r="FU158">
        <v>1.6147781254999294</v>
      </c>
      <c r="FV158">
        <v>1.3994527621737314</v>
      </c>
      <c r="FW158">
        <v>27.886913059600488</v>
      </c>
      <c r="FX158">
        <v>51.142277866767941</v>
      </c>
      <c r="FZ158">
        <v>53.054737875678882</v>
      </c>
      <c r="GB158">
        <f t="shared" si="246"/>
        <v>125.96949041593474</v>
      </c>
      <c r="GC158">
        <f t="shared" si="247"/>
        <v>104.38014361370742</v>
      </c>
      <c r="GD158">
        <f t="shared" si="248"/>
        <v>90.004527835142653</v>
      </c>
      <c r="GE158">
        <f t="shared" si="249"/>
        <v>1.8597254346286252</v>
      </c>
      <c r="GF158">
        <f t="shared" si="250"/>
        <v>1.3156046091973519</v>
      </c>
      <c r="GG158">
        <f t="shared" si="251"/>
        <v>1.3709430277625472</v>
      </c>
      <c r="GK158">
        <f t="shared" si="252"/>
        <v>61.672642169569649</v>
      </c>
      <c r="GL158">
        <f t="shared" si="253"/>
        <v>41.641535523297428</v>
      </c>
      <c r="GM158">
        <f t="shared" si="201"/>
        <v>58.358464476702579</v>
      </c>
      <c r="GN158">
        <f t="shared" si="232"/>
        <v>70.034237634794536</v>
      </c>
      <c r="GO158">
        <f t="shared" si="254"/>
        <v>63.366336633663366</v>
      </c>
      <c r="GP158">
        <f t="shared" si="233"/>
        <v>0.39818209972208046</v>
      </c>
      <c r="GQ158">
        <f t="shared" si="234"/>
        <v>1.2900589062278278</v>
      </c>
      <c r="GS158">
        <f t="shared" si="235"/>
        <v>74.810459578947373</v>
      </c>
      <c r="GT158" s="23">
        <f t="shared" si="236"/>
        <v>99.703908341473664</v>
      </c>
      <c r="GU158">
        <v>19.96</v>
      </c>
      <c r="GV158">
        <v>20.56</v>
      </c>
      <c r="GW158">
        <v>3.7900000000000004E-3</v>
      </c>
      <c r="GX158">
        <v>40.523789999999998</v>
      </c>
      <c r="GY158">
        <v>5.5920000000000004E-2</v>
      </c>
      <c r="GZ158">
        <v>30.7</v>
      </c>
      <c r="HA158">
        <v>59.3</v>
      </c>
      <c r="HB158">
        <v>0.25900000000000001</v>
      </c>
      <c r="HC158">
        <v>0</v>
      </c>
      <c r="HD158">
        <v>90.259</v>
      </c>
      <c r="HE158">
        <v>4.6639999999999997</v>
      </c>
      <c r="HF158">
        <v>43.7</v>
      </c>
      <c r="HG158">
        <v>77.599999999999994</v>
      </c>
      <c r="HH158">
        <v>11.547000000000001</v>
      </c>
      <c r="HI158">
        <v>3.7999999999999999E-2</v>
      </c>
      <c r="HJ158">
        <v>132.88500000000002</v>
      </c>
      <c r="HK158">
        <v>35.4</v>
      </c>
      <c r="HL158">
        <v>43.9</v>
      </c>
      <c r="HM158">
        <v>86.747</v>
      </c>
      <c r="HN158">
        <v>33.546005999999991</v>
      </c>
      <c r="HO158">
        <v>7.447000000000001</v>
      </c>
      <c r="HP158">
        <v>120.29300599999999</v>
      </c>
      <c r="HQ158">
        <v>-4.6999999999999993</v>
      </c>
      <c r="HR158">
        <v>15.399999999999999</v>
      </c>
      <c r="HS158">
        <v>10.700000000000003</v>
      </c>
      <c r="HT158">
        <v>30.034005999999991</v>
      </c>
      <c r="HU158">
        <v>24.967375077483716</v>
      </c>
      <c r="HV158">
        <v>0.46760025596618654</v>
      </c>
      <c r="HW158">
        <v>0.15961733155250549</v>
      </c>
      <c r="HX158">
        <v>2.7475407247543336E-4</v>
      </c>
      <c r="HY158">
        <v>0.62749234159116751</v>
      </c>
      <c r="HZ158">
        <v>3.8947819553375247E-3</v>
      </c>
      <c r="IA158">
        <v>0.42158160400390626</v>
      </c>
      <c r="IB158">
        <v>0.20091991272568702</v>
      </c>
      <c r="IC158">
        <v>8.5013768196105961E-3</v>
      </c>
      <c r="ID158">
        <v>0</v>
      </c>
      <c r="IE158">
        <v>0.63100289354920391</v>
      </c>
      <c r="IF158">
        <v>9.4417248535156248E-2</v>
      </c>
      <c r="IG158">
        <v>0.53921901917457582</v>
      </c>
      <c r="IH158">
        <v>0.23910876131057737</v>
      </c>
      <c r="II158">
        <v>0.18546394731760027</v>
      </c>
      <c r="IJ158">
        <v>6.1034294605255123E-4</v>
      </c>
      <c r="IK158">
        <v>0.96440207074880602</v>
      </c>
      <c r="IL158">
        <v>0.16158108991384504</v>
      </c>
      <c r="IM158">
        <v>0.11725377589464188</v>
      </c>
      <c r="IN158">
        <v>0.30892272876143451</v>
      </c>
      <c r="IO158">
        <v>0.32336775731366507</v>
      </c>
      <c r="IP158">
        <v>3.008786295294762E-2</v>
      </c>
      <c r="IQ158">
        <v>0.63229048607509963</v>
      </c>
      <c r="IR158">
        <v>0.2600005140900612</v>
      </c>
      <c r="IS158">
        <v>8.3666136831045138E-2</v>
      </c>
      <c r="IT158">
        <v>0.34366665092110638</v>
      </c>
      <c r="IU158">
        <v>75.654857226675759</v>
      </c>
      <c r="IV158">
        <v>24.34514277332423</v>
      </c>
      <c r="IW158">
        <v>1.2875925258957199E-3</v>
      </c>
      <c r="IX158">
        <v>0.20363939585559213</v>
      </c>
      <c r="IY158">
        <f t="shared" si="237"/>
        <v>4.7981444839321208E-3</v>
      </c>
      <c r="IZ158">
        <f t="shared" si="238"/>
        <v>0.75885128585696071</v>
      </c>
      <c r="JA158">
        <f t="shared" si="239"/>
        <v>-0.33211158467370638</v>
      </c>
      <c r="JB158">
        <f t="shared" si="240"/>
        <v>-52.52515924053619</v>
      </c>
      <c r="JC158">
        <f t="shared" si="241"/>
        <v>0.3369097291576385</v>
      </c>
      <c r="JD158">
        <f t="shared" si="242"/>
        <v>1.4838042369443609</v>
      </c>
      <c r="JE158">
        <f t="shared" si="243"/>
        <v>190.24959041644084</v>
      </c>
    </row>
    <row r="159" spans="1:265" x14ac:dyDescent="0.2">
      <c r="A159" s="5">
        <v>2017</v>
      </c>
      <c r="B159">
        <v>218</v>
      </c>
      <c r="C159">
        <v>2</v>
      </c>
      <c r="D159" t="s">
        <v>115</v>
      </c>
      <c r="E159">
        <v>1958</v>
      </c>
      <c r="F159" t="s">
        <v>114</v>
      </c>
      <c r="G159">
        <v>0</v>
      </c>
      <c r="H159">
        <v>31.5</v>
      </c>
      <c r="J159">
        <v>0</v>
      </c>
      <c r="K159">
        <v>2</v>
      </c>
      <c r="L159">
        <v>9.9</v>
      </c>
      <c r="M159">
        <v>8.9</v>
      </c>
      <c r="N159">
        <v>3.4</v>
      </c>
      <c r="O159">
        <v>1</v>
      </c>
      <c r="P159">
        <v>5.5</v>
      </c>
      <c r="Q159">
        <v>6.5</v>
      </c>
      <c r="R159">
        <v>2.6339999999999999</v>
      </c>
      <c r="U159">
        <v>3.1859999999999999</v>
      </c>
      <c r="W159">
        <v>3.9519999999999995</v>
      </c>
      <c r="X159">
        <v>2.4859999999999998</v>
      </c>
      <c r="AB159">
        <v>2</v>
      </c>
      <c r="AC159">
        <v>66</v>
      </c>
      <c r="AD159">
        <v>43.5</v>
      </c>
      <c r="AF159">
        <v>33.1</v>
      </c>
      <c r="AG159">
        <v>7.6</v>
      </c>
      <c r="AH159">
        <v>101.57510613938118</v>
      </c>
      <c r="AI159">
        <v>6381.1513178882042</v>
      </c>
      <c r="AJ159">
        <v>192.78699149052977</v>
      </c>
      <c r="AK159">
        <v>0</v>
      </c>
      <c r="AL159">
        <v>364.3</v>
      </c>
      <c r="AM159">
        <v>364.3</v>
      </c>
      <c r="AN159">
        <v>6464.8335473225679</v>
      </c>
      <c r="AO159">
        <f>AN159/AN$142</f>
        <v>0.63939898186717969</v>
      </c>
      <c r="AP159">
        <v>2037.0388663967608</v>
      </c>
      <c r="AQ159">
        <v>2499.2777327935219</v>
      </c>
      <c r="AR159">
        <v>0.20880445344129553</v>
      </c>
      <c r="AS159">
        <v>4536.5254036437245</v>
      </c>
      <c r="AT159">
        <v>7.8548728744939265</v>
      </c>
      <c r="AU159">
        <v>3148.0060728744934</v>
      </c>
      <c r="AV159">
        <v>5522.9574898785413</v>
      </c>
      <c r="AW159">
        <v>122.9714777327935</v>
      </c>
      <c r="AX159">
        <v>4.0621232793522264</v>
      </c>
      <c r="AY159">
        <v>8797.9971637651815</v>
      </c>
      <c r="AZ159">
        <v>892.59919028340062</v>
      </c>
      <c r="BA159">
        <v>3817.4554655870443</v>
      </c>
      <c r="BB159">
        <v>5913.4696356275299</v>
      </c>
      <c r="BC159">
        <v>1535.0315182186232</v>
      </c>
      <c r="BD159">
        <v>5.4193522267206475</v>
      </c>
      <c r="BE159">
        <v>11271.375971659918</v>
      </c>
      <c r="BF159">
        <v>284.09811734143045</v>
      </c>
      <c r="BG159">
        <v>176.66991484962404</v>
      </c>
      <c r="BH159">
        <f t="shared" si="244"/>
        <v>232.23622648331701</v>
      </c>
      <c r="BI159">
        <v>74.064480431848835</v>
      </c>
      <c r="BJ159">
        <v>47.817813765182208</v>
      </c>
      <c r="BK159">
        <v>201.57865047233463</v>
      </c>
      <c r="BL159">
        <v>27.893724696356326</v>
      </c>
      <c r="BM159">
        <v>1.2269170579029733</v>
      </c>
      <c r="BN159">
        <v>1.7544303797468355</v>
      </c>
      <c r="BO159">
        <v>1.5490605427974948</v>
      </c>
      <c r="BP159">
        <v>44.903063140804122</v>
      </c>
      <c r="BQ159">
        <v>35.780939846623866</v>
      </c>
      <c r="BR159">
        <v>33.868584236613422</v>
      </c>
      <c r="BS159">
        <v>55.092334119546848</v>
      </c>
      <c r="BT159">
        <v>62.775167882810976</v>
      </c>
      <c r="BU159">
        <v>52.464487481351064</v>
      </c>
      <c r="BV159">
        <v>4144.2105263157891</v>
      </c>
      <c r="BW159">
        <v>3817.4554655870443</v>
      </c>
      <c r="BX159">
        <v>9159.7413157894716</v>
      </c>
      <c r="BY159">
        <v>5597.2584825303638</v>
      </c>
      <c r="BZ159">
        <v>1198.0753238866394</v>
      </c>
      <c r="CA159">
        <v>14756.999798319837</v>
      </c>
      <c r="CB159">
        <v>0.92115384615384632</v>
      </c>
      <c r="CC159">
        <v>28.083015402545641</v>
      </c>
      <c r="CD159">
        <v>25.868777649652618</v>
      </c>
      <c r="CE159">
        <v>-996.20445344129575</v>
      </c>
      <c r="CF159">
        <v>1705.502024291497</v>
      </c>
      <c r="CG159">
        <v>709.29757085020174</v>
      </c>
      <c r="CH159">
        <f t="shared" si="216"/>
        <v>-326.75506072874487</v>
      </c>
      <c r="CI159">
        <f t="shared" si="217"/>
        <v>2096.0141700404856</v>
      </c>
      <c r="CJ159">
        <f t="shared" si="218"/>
        <v>1769.2591093117408</v>
      </c>
      <c r="CK159">
        <v>5959.0026345546557</v>
      </c>
      <c r="CL159">
        <v>40.380854618112281</v>
      </c>
      <c r="CM159">
        <v>2.2863776683807373</v>
      </c>
      <c r="CN159">
        <v>0.79239398241043091</v>
      </c>
      <c r="CO159">
        <v>6.7814679145812988</v>
      </c>
      <c r="CP159">
        <v>1.4635140817154753</v>
      </c>
      <c r="CQ159">
        <v>5.5883364677429199</v>
      </c>
      <c r="CR159">
        <v>1.4933160543441772</v>
      </c>
      <c r="CS159">
        <v>0.39055314660072327</v>
      </c>
      <c r="CT159">
        <v>2.8691177368164062</v>
      </c>
      <c r="CU159">
        <v>2.8691177368164062</v>
      </c>
      <c r="CV159">
        <v>0.82091988181037745</v>
      </c>
      <c r="CW159">
        <v>1.9763115644454956</v>
      </c>
      <c r="CX159">
        <v>1.1002408266067505</v>
      </c>
      <c r="CY159">
        <v>0.2620159387588501</v>
      </c>
      <c r="CZ159">
        <v>1.5806169509887695</v>
      </c>
      <c r="DA159">
        <v>1.5806169509887695</v>
      </c>
      <c r="DB159">
        <v>0.72612309565953204</v>
      </c>
      <c r="DC159">
        <v>0.48962509632110596</v>
      </c>
      <c r="DD159">
        <v>0.28325438499450684</v>
      </c>
      <c r="DE159">
        <v>0.41088213533704765</v>
      </c>
      <c r="DF159">
        <v>0.9631996750831604</v>
      </c>
      <c r="DG159">
        <v>0.54516905546188354</v>
      </c>
      <c r="DH159">
        <v>0.62037350056334584</v>
      </c>
      <c r="DI159">
        <v>46.574401737531666</v>
      </c>
      <c r="DJ159">
        <v>19.804126358379715</v>
      </c>
      <c r="DK159">
        <v>1.4160007014338304E-2</v>
      </c>
      <c r="DL159">
        <v>66.392688102925717</v>
      </c>
      <c r="DM159">
        <v>0.43895672534019065</v>
      </c>
      <c r="DN159">
        <v>47.009680077964468</v>
      </c>
      <c r="DO159">
        <v>21.570084262140966</v>
      </c>
      <c r="DP159">
        <v>3.5281964788568159</v>
      </c>
      <c r="DQ159">
        <v>0.11654709949924298</v>
      </c>
      <c r="DR159">
        <v>72.224507918461498</v>
      </c>
      <c r="DS159">
        <v>17.640541021717702</v>
      </c>
      <c r="DT159">
        <v>42.001203569919468</v>
      </c>
      <c r="DU159">
        <v>15.494232979009025</v>
      </c>
      <c r="DV159">
        <v>24.262968379983821</v>
      </c>
      <c r="DW159">
        <v>8.5659199929333893E-2</v>
      </c>
      <c r="DX159">
        <v>81.844064128841651</v>
      </c>
      <c r="DY159">
        <v>0.38878798770238537</v>
      </c>
      <c r="DZ159">
        <v>0.68711115788429666</v>
      </c>
      <c r="EA159">
        <f t="shared" si="245"/>
        <v>0.53280606985917012</v>
      </c>
      <c r="EB159">
        <v>2.9018556028853483E-2</v>
      </c>
      <c r="EC159">
        <v>-0.35774832200321427</v>
      </c>
      <c r="ED159">
        <v>0.11773052691741673</v>
      </c>
      <c r="EE159">
        <v>-0.43398937736656723</v>
      </c>
      <c r="EF159">
        <v>0.42521483088468087</v>
      </c>
      <c r="EG159">
        <v>0.45884346003562415</v>
      </c>
      <c r="EH159">
        <v>0.36889973767574902</v>
      </c>
      <c r="EI159">
        <v>70.149896123093228</v>
      </c>
      <c r="EJ159">
        <v>65.088266341719432</v>
      </c>
      <c r="EK159">
        <v>51.318570279940857</v>
      </c>
      <c r="EL159">
        <v>29.828776216559017</v>
      </c>
      <c r="EM159">
        <v>29.865325335954807</v>
      </c>
      <c r="EN159">
        <v>18.931407114164671</v>
      </c>
      <c r="EO159">
        <v>20.291094781223098</v>
      </c>
      <c r="EP159">
        <v>10.81311000148777</v>
      </c>
      <c r="EQ159">
        <v>37.635740709665562</v>
      </c>
      <c r="ER159">
        <v>53.912775517297099</v>
      </c>
      <c r="ES159">
        <v>6.5315359269546942</v>
      </c>
      <c r="ET159">
        <v>91.548516226962661</v>
      </c>
      <c r="EU159">
        <v>0.53289928996310088</v>
      </c>
      <c r="EV159">
        <v>22.164307645269087</v>
      </c>
      <c r="EW159">
        <v>11.811343806687626</v>
      </c>
      <c r="EX159">
        <f t="shared" si="219"/>
        <v>7.1345076863529115</v>
      </c>
      <c r="EY159">
        <v>26.71858529674137</v>
      </c>
      <c r="EZ159">
        <v>10.756974260653196</v>
      </c>
      <c r="FA159">
        <f t="shared" si="220"/>
        <v>2.4838383591259925</v>
      </c>
      <c r="FB159">
        <v>37.475559557394568</v>
      </c>
      <c r="FC159">
        <v>71.296027630544984</v>
      </c>
      <c r="FD159">
        <v>28.703972369455016</v>
      </c>
      <c r="FE159">
        <f t="shared" si="221"/>
        <v>19.859695839262933</v>
      </c>
      <c r="FF159">
        <f t="shared" si="222"/>
        <v>21.71010878869637</v>
      </c>
      <c r="FG159">
        <f t="shared" si="223"/>
        <v>4.6811229775212553</v>
      </c>
      <c r="FH159">
        <f t="shared" si="224"/>
        <v>-5.0084765080449998</v>
      </c>
      <c r="FI159">
        <f t="shared" si="225"/>
        <v>6.0758512831319411</v>
      </c>
      <c r="FJ159">
        <f t="shared" si="226"/>
        <v>6.0758512831319411</v>
      </c>
      <c r="FK159">
        <f t="shared" si="227"/>
        <v>5.0084765080449998</v>
      </c>
      <c r="FL159">
        <f t="shared" si="228"/>
        <v>10.654138678966879</v>
      </c>
      <c r="FM159">
        <f t="shared" si="229"/>
        <v>28.167953399218082</v>
      </c>
      <c r="FN159">
        <f t="shared" si="230"/>
        <v>56.482902495696749</v>
      </c>
      <c r="FO159">
        <v>19.324008308501163</v>
      </c>
      <c r="FP159">
        <v>21.107942656977656</v>
      </c>
      <c r="FQ159">
        <v>0.75319187581737257</v>
      </c>
      <c r="FR159">
        <v>0.53981365904941114</v>
      </c>
      <c r="FS159">
        <v>0.52331453810057593</v>
      </c>
      <c r="FT159">
        <v>1.9430826708363693</v>
      </c>
      <c r="FU159">
        <v>1.5207467763153351</v>
      </c>
      <c r="FV159">
        <v>1.3875461941016787</v>
      </c>
      <c r="FW159">
        <v>37.929515206523497</v>
      </c>
      <c r="FX159">
        <v>58.889840861690367</v>
      </c>
      <c r="FZ159">
        <v>61.139805572095902</v>
      </c>
      <c r="GB159">
        <f t="shared" si="246"/>
        <v>129.30533842288344</v>
      </c>
      <c r="GC159">
        <f t="shared" si="247"/>
        <v>101.20692038852434</v>
      </c>
      <c r="GD159">
        <f t="shared" si="248"/>
        <v>103.52445590068633</v>
      </c>
      <c r="GE159">
        <f t="shared" si="249"/>
        <v>1.7682005215463807</v>
      </c>
      <c r="GF159">
        <f t="shared" si="250"/>
        <v>1.4755078492769764</v>
      </c>
      <c r="GG159">
        <f t="shared" si="251"/>
        <v>1.0627834911416871</v>
      </c>
      <c r="GK159">
        <f t="shared" si="252"/>
        <v>56.836347859481741</v>
      </c>
      <c r="GL159">
        <f t="shared" si="253"/>
        <v>49.869875935225018</v>
      </c>
      <c r="GM159">
        <f t="shared" si="201"/>
        <v>50.130124064774982</v>
      </c>
      <c r="GN159">
        <f t="shared" si="232"/>
        <v>51.689253981866301</v>
      </c>
      <c r="GO159">
        <f t="shared" si="254"/>
        <v>65.656565656565661</v>
      </c>
      <c r="GP159">
        <f t="shared" si="233"/>
        <v>35.843096785661402</v>
      </c>
      <c r="GQ159">
        <f t="shared" si="234"/>
        <v>1.0848851634726144</v>
      </c>
      <c r="GS159">
        <f t="shared" si="235"/>
        <v>87.979971637651829</v>
      </c>
      <c r="GT159" s="23">
        <f t="shared" si="236"/>
        <v>147.56999798319836</v>
      </c>
      <c r="GU159">
        <v>25.56</v>
      </c>
      <c r="GV159">
        <v>31.360000000000003</v>
      </c>
      <c r="GW159">
        <v>2.6199999999999999E-3</v>
      </c>
      <c r="GX159">
        <v>56.922620000000009</v>
      </c>
      <c r="GY159">
        <v>9.8560000000000009E-2</v>
      </c>
      <c r="GZ159">
        <v>39.5</v>
      </c>
      <c r="HA159">
        <v>69.3</v>
      </c>
      <c r="HB159">
        <v>1.5429999999999999</v>
      </c>
      <c r="HC159">
        <v>5.0970000000000001E-2</v>
      </c>
      <c r="HD159">
        <v>110.39397000000001</v>
      </c>
      <c r="HE159">
        <v>11.2</v>
      </c>
      <c r="HF159">
        <v>47.9</v>
      </c>
      <c r="HG159">
        <v>74.2</v>
      </c>
      <c r="HH159">
        <v>19.261000000000003</v>
      </c>
      <c r="HI159">
        <v>6.8000000000000005E-2</v>
      </c>
      <c r="HJ159">
        <v>141.42900000000003</v>
      </c>
      <c r="HK159">
        <v>52</v>
      </c>
      <c r="HL159">
        <v>47.9</v>
      </c>
      <c r="HM159">
        <v>114.93299999999999</v>
      </c>
      <c r="HN159">
        <v>70.232300999999993</v>
      </c>
      <c r="HO159">
        <v>15.032999999999998</v>
      </c>
      <c r="HP159">
        <v>185.165301</v>
      </c>
      <c r="HQ159">
        <v>-12.5</v>
      </c>
      <c r="HR159">
        <v>21.4</v>
      </c>
      <c r="HS159">
        <v>8.8999999999999915</v>
      </c>
      <c r="HT159">
        <v>74.771330999999989</v>
      </c>
      <c r="HU159">
        <v>40.380854618112274</v>
      </c>
      <c r="HV159">
        <v>0.58439813203811641</v>
      </c>
      <c r="HW159">
        <v>0.24849475288391115</v>
      </c>
      <c r="HX159">
        <v>1.7767445936203003E-4</v>
      </c>
      <c r="HY159">
        <v>0.83307055938138963</v>
      </c>
      <c r="HZ159">
        <v>5.5078644226074225E-3</v>
      </c>
      <c r="IA159">
        <v>0.58985984146594994</v>
      </c>
      <c r="IB159">
        <v>0.27065333059430119</v>
      </c>
      <c r="IC159">
        <v>4.4270486679077146E-2</v>
      </c>
      <c r="ID159">
        <v>1.4623893104553224E-3</v>
      </c>
      <c r="IE159">
        <v>0.90624604804978359</v>
      </c>
      <c r="IF159">
        <v>0.2213468952178955</v>
      </c>
      <c r="IG159">
        <v>0.52701535594463345</v>
      </c>
      <c r="IH159">
        <v>0.19441582655906681</v>
      </c>
      <c r="II159">
        <v>0.30444263092994694</v>
      </c>
      <c r="IJ159">
        <v>1.0748195266723634E-3</v>
      </c>
      <c r="IK159">
        <v>1.0269486329603197</v>
      </c>
      <c r="IL159">
        <v>0.25460505008697509</v>
      </c>
      <c r="IM159">
        <v>0.13567885041236877</v>
      </c>
      <c r="IN159">
        <v>0.47223916460692894</v>
      </c>
      <c r="IO159">
        <v>0.67647729503542708</v>
      </c>
      <c r="IP159">
        <v>8.1955264107584941E-2</v>
      </c>
      <c r="IQ159">
        <v>1.148716459642356</v>
      </c>
      <c r="IR159">
        <v>0.33525479137897485</v>
      </c>
      <c r="IS159">
        <v>0.13497448018193242</v>
      </c>
      <c r="IT159">
        <v>0.47022927156090727</v>
      </c>
      <c r="IU159">
        <v>71.296027630544984</v>
      </c>
      <c r="IV159">
        <v>28.703972369455016</v>
      </c>
      <c r="IW159">
        <v>0.24247041159257243</v>
      </c>
      <c r="IX159">
        <v>21.107942656977659</v>
      </c>
      <c r="IY159">
        <f t="shared" si="237"/>
        <v>0.31564590026096639</v>
      </c>
      <c r="IZ159">
        <f t="shared" si="238"/>
        <v>27.478138544235737</v>
      </c>
      <c r="JA159">
        <f t="shared" si="239"/>
        <v>0.12176782668203634</v>
      </c>
      <c r="JB159">
        <f t="shared" si="240"/>
        <v>10.600337938915562</v>
      </c>
      <c r="JC159">
        <f t="shared" si="241"/>
        <v>0.19387807357893005</v>
      </c>
      <c r="JD159">
        <f t="shared" si="242"/>
        <v>46.6602356911973</v>
      </c>
      <c r="JE159">
        <f t="shared" si="243"/>
        <v>161.19321652068064</v>
      </c>
    </row>
    <row r="160" spans="1:265" x14ac:dyDescent="0.2">
      <c r="A160" s="5">
        <v>2017</v>
      </c>
      <c r="B160">
        <v>219</v>
      </c>
      <c r="C160">
        <v>2</v>
      </c>
      <c r="D160" t="s">
        <v>119</v>
      </c>
      <c r="E160">
        <v>2003</v>
      </c>
      <c r="F160" t="s">
        <v>114</v>
      </c>
      <c r="G160">
        <v>0</v>
      </c>
      <c r="H160">
        <v>30.5</v>
      </c>
      <c r="J160">
        <v>0</v>
      </c>
      <c r="K160">
        <v>3</v>
      </c>
      <c r="L160">
        <v>9.5</v>
      </c>
      <c r="M160">
        <v>8.4</v>
      </c>
      <c r="N160">
        <v>1.7</v>
      </c>
      <c r="O160">
        <v>1.0999999999999996</v>
      </c>
      <c r="P160">
        <v>6.7</v>
      </c>
      <c r="Q160">
        <v>7.8</v>
      </c>
      <c r="R160">
        <v>1.98</v>
      </c>
      <c r="U160">
        <v>2.9899999999999998</v>
      </c>
      <c r="W160">
        <v>3.54</v>
      </c>
      <c r="X160">
        <v>2.3380000000000001</v>
      </c>
      <c r="AB160">
        <v>2</v>
      </c>
      <c r="AC160">
        <v>66</v>
      </c>
      <c r="AD160">
        <v>47.8</v>
      </c>
      <c r="AF160">
        <v>31</v>
      </c>
      <c r="AG160">
        <v>4.7</v>
      </c>
      <c r="AH160">
        <v>136.20899344487151</v>
      </c>
      <c r="AI160">
        <v>8556.9213861937187</v>
      </c>
      <c r="AJ160">
        <v>194.95206749933564</v>
      </c>
      <c r="AK160">
        <v>0</v>
      </c>
      <c r="AL160">
        <v>376.3</v>
      </c>
      <c r="AM160">
        <v>376.3</v>
      </c>
      <c r="AN160">
        <v>6650.4638151875006</v>
      </c>
      <c r="AO160">
        <f>AN160/AN$148</f>
        <v>0.48092995075219458</v>
      </c>
      <c r="AP160">
        <v>1974.7791068580541</v>
      </c>
      <c r="AQ160">
        <v>2006.174641148325</v>
      </c>
      <c r="AR160">
        <v>0.8782900717703348</v>
      </c>
      <c r="AS160">
        <v>3981.8320380781497</v>
      </c>
      <c r="AT160">
        <v>10.081890948963316</v>
      </c>
      <c r="AU160">
        <v>3225.8911483253587</v>
      </c>
      <c r="AV160">
        <v>5313.6941786283887</v>
      </c>
      <c r="AW160">
        <v>251.00729665071768</v>
      </c>
      <c r="AX160">
        <v>8.6659523524720896</v>
      </c>
      <c r="AY160">
        <v>8799.2585759569374</v>
      </c>
      <c r="AZ160">
        <v>662.36728468899514</v>
      </c>
      <c r="BA160">
        <v>3885.197368421052</v>
      </c>
      <c r="BB160">
        <v>6341.8979266347687</v>
      </c>
      <c r="BC160">
        <v>2103.108353269537</v>
      </c>
      <c r="BD160">
        <v>5.6511961722488033</v>
      </c>
      <c r="BE160">
        <v>12335.854844497608</v>
      </c>
      <c r="BF160">
        <v>321.16176919191918</v>
      </c>
      <c r="BG160">
        <v>252.61401918147644</v>
      </c>
      <c r="BH160">
        <f t="shared" si="244"/>
        <v>288.06975194549852</v>
      </c>
      <c r="BI160">
        <v>83.407469431153643</v>
      </c>
      <c r="BJ160">
        <v>47.093301435406666</v>
      </c>
      <c r="BK160">
        <v>220.50130249867092</v>
      </c>
      <c r="BL160">
        <v>73.443124857598576</v>
      </c>
      <c r="BM160">
        <v>1.0158982511923687</v>
      </c>
      <c r="BN160">
        <v>1.6472019464720193</v>
      </c>
      <c r="BO160">
        <v>1.6323232323232326</v>
      </c>
      <c r="BP160">
        <v>49.594736492481253</v>
      </c>
      <c r="BQ160">
        <v>36.660942742832589</v>
      </c>
      <c r="BR160">
        <v>31.495161197961398</v>
      </c>
      <c r="BS160">
        <v>50.383206071058048</v>
      </c>
      <c r="BT160">
        <v>60.387976245493093</v>
      </c>
      <c r="BU160">
        <v>51.410283329197604</v>
      </c>
      <c r="BV160">
        <v>3704.6730462519936</v>
      </c>
      <c r="BW160">
        <v>3320.0777511961719</v>
      </c>
      <c r="BX160">
        <v>7690.8070574162675</v>
      </c>
      <c r="BY160">
        <v>5757.9773291666661</v>
      </c>
      <c r="BZ160">
        <v>666.05625996810204</v>
      </c>
      <c r="CA160">
        <v>13448.784386582935</v>
      </c>
      <c r="CB160">
        <v>0.89618644067796605</v>
      </c>
      <c r="CC160">
        <v>27.546527178678907</v>
      </c>
      <c r="CD160">
        <v>24.686824145299106</v>
      </c>
      <c r="CE160">
        <v>-478.78189792663488</v>
      </c>
      <c r="CF160">
        <v>1993.6164274322168</v>
      </c>
      <c r="CG160">
        <v>1514.8345295055824</v>
      </c>
      <c r="CH160">
        <f t="shared" si="216"/>
        <v>180.52432216905845</v>
      </c>
      <c r="CI160">
        <f t="shared" si="217"/>
        <v>3021.8201754385968</v>
      </c>
      <c r="CJ160">
        <f t="shared" si="218"/>
        <v>3202.3444976076553</v>
      </c>
      <c r="CK160">
        <v>4649.5258106259971</v>
      </c>
      <c r="CL160">
        <v>34.572089766451732</v>
      </c>
      <c r="CM160">
        <v>2.1601321697235107</v>
      </c>
      <c r="CN160">
        <v>0.63315802812576294</v>
      </c>
      <c r="CO160">
        <v>6.7716078758239746</v>
      </c>
      <c r="CP160">
        <v>1.3918108146343204</v>
      </c>
      <c r="CQ160">
        <v>5.5939264297485352</v>
      </c>
      <c r="CR160">
        <v>1.6995686292648315</v>
      </c>
      <c r="CS160">
        <v>0.35824057459831238</v>
      </c>
      <c r="CT160">
        <v>2.8198060989379883</v>
      </c>
      <c r="CU160">
        <v>2.8198060989379883</v>
      </c>
      <c r="CV160">
        <v>0.92262687749186478</v>
      </c>
      <c r="CW160">
        <v>2.0518579483032227</v>
      </c>
      <c r="CX160">
        <v>1.3213456869125366</v>
      </c>
      <c r="CY160">
        <v>0.21954946219921112</v>
      </c>
      <c r="CZ160">
        <v>1.4068652391433716</v>
      </c>
      <c r="DA160">
        <v>1.4068652391433716</v>
      </c>
      <c r="DB160">
        <v>0.76952831337323835</v>
      </c>
      <c r="DC160">
        <v>0.56283688545227051</v>
      </c>
      <c r="DD160">
        <v>0.18632616102695465</v>
      </c>
      <c r="DE160">
        <v>0.40609340838303415</v>
      </c>
      <c r="DF160">
        <v>0.93968945741653442</v>
      </c>
      <c r="DG160">
        <v>0.62973970174789429</v>
      </c>
      <c r="DH160">
        <v>0.63454780730499072</v>
      </c>
      <c r="DI160">
        <v>42.657838768219449</v>
      </c>
      <c r="DJ160">
        <v>12.702255798653834</v>
      </c>
      <c r="DK160">
        <v>5.9474359672580031E-2</v>
      </c>
      <c r="DL160">
        <v>55.419568926545864</v>
      </c>
      <c r="DM160">
        <v>0.56397356241248431</v>
      </c>
      <c r="DN160">
        <v>54.826233971168833</v>
      </c>
      <c r="DO160">
        <v>19.035808557915413</v>
      </c>
      <c r="DP160">
        <v>7.0779190597363062</v>
      </c>
      <c r="DQ160">
        <v>0.24436305296606806</v>
      </c>
      <c r="DR160">
        <v>81.184324641786617</v>
      </c>
      <c r="DS160">
        <v>13.590835777851382</v>
      </c>
      <c r="DT160">
        <v>51.336887855670945</v>
      </c>
      <c r="DU160">
        <v>13.923602791149555</v>
      </c>
      <c r="DV160">
        <v>29.587900363669696</v>
      </c>
      <c r="DW160">
        <v>7.9504714543169194E-2</v>
      </c>
      <c r="DX160">
        <v>94.927895725033352</v>
      </c>
      <c r="DY160">
        <v>1.7176503810160502</v>
      </c>
      <c r="DZ160">
        <v>0.98168364880333825</v>
      </c>
      <c r="EA160">
        <f t="shared" si="245"/>
        <v>1.3623560964995685</v>
      </c>
      <c r="EB160">
        <v>0.8112263468632922</v>
      </c>
      <c r="EC160">
        <v>-0.24923900824984915</v>
      </c>
      <c r="ED160">
        <v>0.4222368506174386</v>
      </c>
      <c r="EE160">
        <v>-0.36515755476898981</v>
      </c>
      <c r="EF160">
        <v>0.29777073019735711</v>
      </c>
      <c r="EG160">
        <v>0.34720255576784043</v>
      </c>
      <c r="EH160">
        <v>0.27122023505387621</v>
      </c>
      <c r="EI160">
        <v>76.972519986142345</v>
      </c>
      <c r="EJ160">
        <v>67.533029575698492</v>
      </c>
      <c r="EK160">
        <v>54.079875534555789</v>
      </c>
      <c r="EL160">
        <v>22.92016348140427</v>
      </c>
      <c r="EM160">
        <v>23.447640467427668</v>
      </c>
      <c r="EN160">
        <v>14.667556554166589</v>
      </c>
      <c r="EO160">
        <v>20.851266389714475</v>
      </c>
      <c r="EP160">
        <v>6.1861734169138742</v>
      </c>
      <c r="EQ160">
        <v>31.231860511624653</v>
      </c>
      <c r="ER160">
        <v>54.107105922613307</v>
      </c>
      <c r="ES160">
        <v>4.1944207049963049</v>
      </c>
      <c r="ET160">
        <v>85.33896643423796</v>
      </c>
      <c r="EU160">
        <v>0.29668094499840036</v>
      </c>
      <c r="EV160">
        <v>24.433464876543141</v>
      </c>
      <c r="EW160">
        <v>7.2489434491580438</v>
      </c>
      <c r="EX160">
        <f t="shared" si="219"/>
        <v>4.9150123094454363</v>
      </c>
      <c r="EY160">
        <v>33.974967581454358</v>
      </c>
      <c r="EZ160">
        <v>12.849635141001539</v>
      </c>
      <c r="FA160">
        <f t="shared" si="220"/>
        <v>2.6440414228606843</v>
      </c>
      <c r="FB160">
        <v>46.824602722455893</v>
      </c>
      <c r="FC160">
        <v>72.557940924420961</v>
      </c>
      <c r="FD160">
        <v>27.442059075579039</v>
      </c>
      <c r="FE160">
        <f t="shared" si="221"/>
        <v>34.028630135195847</v>
      </c>
      <c r="FF160">
        <f t="shared" si="222"/>
        <v>30.48562146595647</v>
      </c>
      <c r="FG160">
        <f t="shared" si="223"/>
        <v>7.7374293742356812</v>
      </c>
      <c r="FH160">
        <f t="shared" si="224"/>
        <v>-3.489346115497888</v>
      </c>
      <c r="FI160">
        <f t="shared" si="225"/>
        <v>5.1122057667658574</v>
      </c>
      <c r="FJ160">
        <f t="shared" si="226"/>
        <v>5.1122057667658574</v>
      </c>
      <c r="FK160">
        <f t="shared" si="227"/>
        <v>3.489346115497888</v>
      </c>
      <c r="FL160">
        <f t="shared" si="228"/>
        <v>6.3643731527006047</v>
      </c>
      <c r="FM160">
        <f t="shared" si="229"/>
        <v>26.855732191318531</v>
      </c>
      <c r="FN160">
        <f t="shared" si="230"/>
        <v>39.78483210354716</v>
      </c>
      <c r="FO160">
        <v>4.1546417924513435</v>
      </c>
      <c r="FP160">
        <v>4.8683994733553542</v>
      </c>
      <c r="FQ160">
        <v>0.68254607917797128</v>
      </c>
      <c r="FR160">
        <v>0.60672548107873059</v>
      </c>
      <c r="FS160">
        <v>0.57342722597204143</v>
      </c>
      <c r="FT160">
        <v>2.0391455714031155</v>
      </c>
      <c r="FU160">
        <v>1.5206661105636698</v>
      </c>
      <c r="FV160">
        <v>1.3419807754484929</v>
      </c>
      <c r="FW160">
        <v>42.814109912499326</v>
      </c>
      <c r="FX160">
        <v>63.402579364853374</v>
      </c>
      <c r="FZ160">
        <v>67.471842814076638</v>
      </c>
      <c r="GB160">
        <f t="shared" si="246"/>
        <v>100.26437858917055</v>
      </c>
      <c r="GC160">
        <f t="shared" si="247"/>
        <v>92.687566397030608</v>
      </c>
      <c r="GD160">
        <f t="shared" si="248"/>
        <v>91.115062230124465</v>
      </c>
      <c r="GE160">
        <f t="shared" si="249"/>
        <v>2.1544363014252248</v>
      </c>
      <c r="GF160">
        <f t="shared" si="250"/>
        <v>1.8336533100725365</v>
      </c>
      <c r="GG160">
        <f t="shared" si="251"/>
        <v>1.4501945721940943</v>
      </c>
      <c r="GK160">
        <f t="shared" si="252"/>
        <v>61.968450357762286</v>
      </c>
      <c r="GL160">
        <f t="shared" si="253"/>
        <v>67.502439425712979</v>
      </c>
      <c r="GM160">
        <f t="shared" si="201"/>
        <v>32.497560574287021</v>
      </c>
      <c r="GN160">
        <f t="shared" si="232"/>
        <v>59.383462339330073</v>
      </c>
      <c r="GO160">
        <f t="shared" si="254"/>
        <v>82.10526315789474</v>
      </c>
      <c r="GP160">
        <f t="shared" si="233"/>
        <v>7.6785511285588264</v>
      </c>
      <c r="GQ160">
        <f t="shared" si="234"/>
        <v>1.4303531340741398</v>
      </c>
      <c r="GS160">
        <f t="shared" si="235"/>
        <v>87.992585759569366</v>
      </c>
      <c r="GT160" s="23">
        <f t="shared" si="236"/>
        <v>134.48784386582935</v>
      </c>
      <c r="GU160">
        <v>25.16</v>
      </c>
      <c r="GV160">
        <v>25.56</v>
      </c>
      <c r="GW160">
        <v>1.119E-2</v>
      </c>
      <c r="GX160">
        <v>50.731189999999998</v>
      </c>
      <c r="GY160">
        <v>0.12845000000000001</v>
      </c>
      <c r="GZ160">
        <v>41.1</v>
      </c>
      <c r="HA160">
        <v>67.7</v>
      </c>
      <c r="HB160">
        <v>3.198</v>
      </c>
      <c r="HC160">
        <v>0.11041000000000001</v>
      </c>
      <c r="HD160">
        <v>112.10841000000001</v>
      </c>
      <c r="HE160">
        <v>8.4390000000000001</v>
      </c>
      <c r="HF160">
        <v>49.5</v>
      </c>
      <c r="HG160">
        <v>80.8</v>
      </c>
      <c r="HH160">
        <v>26.794999999999998</v>
      </c>
      <c r="HI160">
        <v>7.1999999999999995E-2</v>
      </c>
      <c r="HJ160">
        <v>157.167</v>
      </c>
      <c r="HK160">
        <v>47.2</v>
      </c>
      <c r="HL160">
        <v>42.3</v>
      </c>
      <c r="HM160">
        <v>97.986000000000004</v>
      </c>
      <c r="HN160">
        <v>73.36046300000001</v>
      </c>
      <c r="HO160">
        <v>8.4860000000000007</v>
      </c>
      <c r="HP160">
        <v>171.346463</v>
      </c>
      <c r="HQ160">
        <v>-6.1000000000000014</v>
      </c>
      <c r="HR160">
        <v>25.400000000000006</v>
      </c>
      <c r="HS160">
        <v>19.300000000000011</v>
      </c>
      <c r="HT160">
        <v>59.238052999999994</v>
      </c>
      <c r="HU160">
        <v>34.572089766451725</v>
      </c>
      <c r="HV160">
        <v>0.5434892539024353</v>
      </c>
      <c r="HW160">
        <v>0.161835191988945</v>
      </c>
      <c r="HX160">
        <v>7.5774292130470283E-4</v>
      </c>
      <c r="HY160">
        <v>0.70608218881268503</v>
      </c>
      <c r="HZ160">
        <v>7.185398499011994E-3</v>
      </c>
      <c r="IA160">
        <v>0.69852270662784577</v>
      </c>
      <c r="IB160">
        <v>0.24252886900305748</v>
      </c>
      <c r="IC160">
        <v>9.0177399044036863E-2</v>
      </c>
      <c r="ID160">
        <v>3.1133479138374331E-3</v>
      </c>
      <c r="IE160">
        <v>1.0343423225887776</v>
      </c>
      <c r="IF160">
        <v>0.17315629225730897</v>
      </c>
      <c r="IG160">
        <v>0.65406611502170564</v>
      </c>
      <c r="IH160">
        <v>0.17739596545696257</v>
      </c>
      <c r="II160">
        <v>0.3769695408284664</v>
      </c>
      <c r="IJ160">
        <v>1.0129429721832275E-3</v>
      </c>
      <c r="IK160">
        <v>1.2094445642793179</v>
      </c>
      <c r="IL160">
        <v>0.26565900993347169</v>
      </c>
      <c r="IM160">
        <v>7.8815966114401809E-2</v>
      </c>
      <c r="IN160">
        <v>0.39791468713819989</v>
      </c>
      <c r="IO160">
        <v>0.68936053672295761</v>
      </c>
      <c r="IP160">
        <v>5.343971109032631E-2</v>
      </c>
      <c r="IQ160">
        <v>1.0872752238611572</v>
      </c>
      <c r="IR160">
        <v>0.43286369669437408</v>
      </c>
      <c r="IS160">
        <v>0.16371290288865567</v>
      </c>
      <c r="IT160">
        <v>0.59657659958302978</v>
      </c>
      <c r="IU160">
        <v>72.557940924420947</v>
      </c>
      <c r="IV160">
        <v>27.442059075579046</v>
      </c>
      <c r="IW160">
        <v>5.2932901272379596E-2</v>
      </c>
      <c r="IX160">
        <v>4.8683994733553329</v>
      </c>
      <c r="IY160">
        <f t="shared" si="237"/>
        <v>0.38119303504847213</v>
      </c>
      <c r="IZ160">
        <f t="shared" si="238"/>
        <v>35.059479576364353</v>
      </c>
      <c r="JA160">
        <f t="shared" si="239"/>
        <v>-0.12216934041816074</v>
      </c>
      <c r="JB160">
        <f t="shared" si="240"/>
        <v>-11.236284772894036</v>
      </c>
      <c r="JC160">
        <f t="shared" si="241"/>
        <v>0.50336237546663287</v>
      </c>
      <c r="JD160">
        <f t="shared" si="242"/>
        <v>55.296613998324538</v>
      </c>
      <c r="JE160">
        <f t="shared" si="243"/>
        <v>157.59253888956508</v>
      </c>
    </row>
    <row r="161" spans="1:265" x14ac:dyDescent="0.2">
      <c r="A161" s="5">
        <v>2017</v>
      </c>
      <c r="B161">
        <v>220</v>
      </c>
      <c r="C161">
        <v>2</v>
      </c>
      <c r="D161">
        <v>1311</v>
      </c>
      <c r="E161">
        <v>2015</v>
      </c>
      <c r="F161" t="s">
        <v>114</v>
      </c>
      <c r="G161">
        <v>0</v>
      </c>
      <c r="H161">
        <v>33</v>
      </c>
      <c r="J161">
        <v>0</v>
      </c>
      <c r="K161">
        <v>1</v>
      </c>
      <c r="L161">
        <v>10</v>
      </c>
      <c r="M161">
        <v>9</v>
      </c>
      <c r="N161">
        <v>6.3</v>
      </c>
      <c r="O161">
        <v>1</v>
      </c>
      <c r="P161">
        <v>2.7</v>
      </c>
      <c r="Q161">
        <v>3.7</v>
      </c>
      <c r="R161">
        <v>2.1920000000000002</v>
      </c>
      <c r="U161">
        <v>2.746</v>
      </c>
      <c r="W161">
        <v>3.2840000000000003</v>
      </c>
      <c r="X161">
        <v>2.5420000000000003</v>
      </c>
      <c r="AB161">
        <v>0</v>
      </c>
      <c r="AC161">
        <v>67</v>
      </c>
      <c r="AD161">
        <v>45.4</v>
      </c>
      <c r="AF161">
        <v>33.799999999999997</v>
      </c>
      <c r="AG161">
        <v>4.9000000000000004</v>
      </c>
      <c r="AH161">
        <v>151.16177103516159</v>
      </c>
      <c r="AI161">
        <v>9496.2847799709216</v>
      </c>
      <c r="AJ161">
        <v>231.99718547706163</v>
      </c>
      <c r="AK161">
        <v>0</v>
      </c>
      <c r="AL161">
        <v>355.3</v>
      </c>
      <c r="AM161">
        <v>355.3</v>
      </c>
      <c r="AN161">
        <v>7706.0488265008198</v>
      </c>
      <c r="AO161">
        <f>AN161/AN$147</f>
        <v>0.45919687057934072</v>
      </c>
      <c r="AP161">
        <v>1567.0296052631577</v>
      </c>
      <c r="AQ161">
        <v>1324.2047697368416</v>
      </c>
      <c r="AR161">
        <v>1.69977384868421E-2</v>
      </c>
      <c r="AS161">
        <v>2891.2513727384862</v>
      </c>
      <c r="AT161">
        <v>3.9831367187499995</v>
      </c>
      <c r="AU161">
        <v>2938.1805098684208</v>
      </c>
      <c r="AV161">
        <v>5674.0069901315783</v>
      </c>
      <c r="AW161">
        <v>77.137356085526292</v>
      </c>
      <c r="AX161">
        <v>3.4262584292763156</v>
      </c>
      <c r="AY161">
        <v>8692.7511145148001</v>
      </c>
      <c r="AZ161">
        <v>617.26073190789464</v>
      </c>
      <c r="BA161">
        <v>3601.9017269736837</v>
      </c>
      <c r="BB161">
        <v>6394.3873355263149</v>
      </c>
      <c r="BC161">
        <v>1816.0869449013153</v>
      </c>
      <c r="BD161">
        <v>3.9661389802631568</v>
      </c>
      <c r="BE161">
        <v>11816.342146381576</v>
      </c>
      <c r="BF161">
        <v>386.76664945175423</v>
      </c>
      <c r="BG161">
        <v>223.11364513334112</v>
      </c>
      <c r="BH161">
        <f t="shared" si="244"/>
        <v>307.76175081527896</v>
      </c>
      <c r="BI161">
        <v>91.410060307017545</v>
      </c>
      <c r="BJ161">
        <v>47.408658364661633</v>
      </c>
      <c r="BK161">
        <v>289.98681469298242</v>
      </c>
      <c r="BL161">
        <v>51.455738956766901</v>
      </c>
      <c r="BM161">
        <v>0.84504132231404938</v>
      </c>
      <c r="BN161">
        <v>1.9311294765840219</v>
      </c>
      <c r="BO161">
        <v>1.7752808988764046</v>
      </c>
      <c r="BP161">
        <v>54.199009468309399</v>
      </c>
      <c r="BQ161">
        <v>33.800352398935793</v>
      </c>
      <c r="BR161">
        <v>30.482375022262413</v>
      </c>
      <c r="BS161">
        <v>45.80040262921186</v>
      </c>
      <c r="BT161">
        <v>65.272856836512361</v>
      </c>
      <c r="BU161">
        <v>54.114778129409679</v>
      </c>
      <c r="BV161">
        <v>2865.3330592105258</v>
      </c>
      <c r="BW161">
        <v>3423.830180921052</v>
      </c>
      <c r="BX161">
        <v>7886.3031249999985</v>
      </c>
      <c r="BY161">
        <v>6671.9037458881567</v>
      </c>
      <c r="BZ161">
        <v>1597.1398848684207</v>
      </c>
      <c r="CA161">
        <v>14558.206870888152</v>
      </c>
      <c r="CB161">
        <v>1.1949152542372881</v>
      </c>
      <c r="CC161">
        <v>19.681909211911897</v>
      </c>
      <c r="CD161">
        <v>23.518213549826928</v>
      </c>
      <c r="CE161">
        <v>72.847450657895024</v>
      </c>
      <c r="CF161">
        <v>2250.1768092105262</v>
      </c>
      <c r="CG161">
        <v>2323.0242598684217</v>
      </c>
      <c r="CH161">
        <f t="shared" si="216"/>
        <v>736.56866776315792</v>
      </c>
      <c r="CI161">
        <f t="shared" si="217"/>
        <v>2970.5571546052629</v>
      </c>
      <c r="CJ161">
        <f t="shared" si="218"/>
        <v>3707.1258223684208</v>
      </c>
      <c r="CK161">
        <v>5865.4557563733524</v>
      </c>
      <c r="CL161">
        <v>40.289685456403454</v>
      </c>
      <c r="CM161">
        <v>2.2412548065185547</v>
      </c>
      <c r="CN161">
        <v>0.662131667137146</v>
      </c>
      <c r="CO161">
        <v>6.5731673240661621</v>
      </c>
      <c r="CP161">
        <v>1.5180355180918865</v>
      </c>
      <c r="CQ161">
        <v>6.7822771072387695</v>
      </c>
      <c r="CR161">
        <v>1.8465694189071655</v>
      </c>
      <c r="CS161">
        <v>0.28083774447441101</v>
      </c>
      <c r="CT161">
        <v>3.4262197017669678</v>
      </c>
      <c r="CU161">
        <v>3.4262197017669678</v>
      </c>
      <c r="CV161">
        <v>0.83921167754450832</v>
      </c>
      <c r="CW161">
        <v>2.2071316242218018</v>
      </c>
      <c r="CX161">
        <v>1.0668392181396484</v>
      </c>
      <c r="CY161">
        <v>0.24610964953899384</v>
      </c>
      <c r="CZ161">
        <v>1.3248670101165771</v>
      </c>
      <c r="DA161">
        <v>1.3248670101165771</v>
      </c>
      <c r="DB161">
        <v>0.66244685867327169</v>
      </c>
      <c r="DC161">
        <v>0.42946717143058777</v>
      </c>
      <c r="DD161">
        <v>0.20955559611320496</v>
      </c>
      <c r="DE161">
        <v>0.36411602121457964</v>
      </c>
      <c r="DF161">
        <v>0.64288407564163208</v>
      </c>
      <c r="DG161">
        <v>0.57820862531661987</v>
      </c>
      <c r="DH161">
        <v>0.49187307557304261</v>
      </c>
      <c r="DI161">
        <v>35.121126347529255</v>
      </c>
      <c r="DJ161">
        <v>8.7679791181681548</v>
      </c>
      <c r="DK161">
        <v>1.117289792047323E-3</v>
      </c>
      <c r="DL161">
        <v>43.890222755489461</v>
      </c>
      <c r="DM161">
        <v>0.27014736982580273</v>
      </c>
      <c r="DN161">
        <v>54.255542767520893</v>
      </c>
      <c r="DO161">
        <v>15.93475325240594</v>
      </c>
      <c r="DP161">
        <v>2.642895291624443</v>
      </c>
      <c r="DQ161">
        <v>0.11739114133731658</v>
      </c>
      <c r="DR161">
        <v>72.950582452888597</v>
      </c>
      <c r="DS161">
        <v>13.623756817842096</v>
      </c>
      <c r="DT161">
        <v>38.426500222204545</v>
      </c>
      <c r="DU161">
        <v>15.737204261629621</v>
      </c>
      <c r="DV161">
        <v>24.060736808031546</v>
      </c>
      <c r="DW161">
        <v>5.2546066924880584E-2</v>
      </c>
      <c r="DX161">
        <v>78.276987358790592</v>
      </c>
      <c r="DY161">
        <v>1.9373573131599424</v>
      </c>
      <c r="DZ161">
        <v>0.38045749327871398</v>
      </c>
      <c r="EA161">
        <f t="shared" si="245"/>
        <v>1.1857505035621079</v>
      </c>
      <c r="EB161">
        <v>1.2756277613327758</v>
      </c>
      <c r="EC161">
        <v>-1.1306458960940249</v>
      </c>
      <c r="ED161">
        <v>0.47778494228251905</v>
      </c>
      <c r="EE161">
        <v>-1.4110642198308503E-2</v>
      </c>
      <c r="EF161">
        <v>0.24964971315007314</v>
      </c>
      <c r="EG161">
        <v>0.29369816316619718</v>
      </c>
      <c r="EH161">
        <v>0.40954039974048856</v>
      </c>
      <c r="EI161">
        <v>80.020387554621294</v>
      </c>
      <c r="EJ161">
        <v>74.373008334181662</v>
      </c>
      <c r="EK161">
        <v>49.090417910531919</v>
      </c>
      <c r="EL161">
        <v>19.977066799168892</v>
      </c>
      <c r="EM161">
        <v>21.843215936893426</v>
      </c>
      <c r="EN161">
        <v>20.104509374506883</v>
      </c>
      <c r="EO161">
        <v>12.305664841456974</v>
      </c>
      <c r="EP161">
        <v>7.1748277455329346</v>
      </c>
      <c r="EQ161">
        <v>28.715293159671049</v>
      </c>
      <c r="ER161">
        <v>42.892606724452506</v>
      </c>
      <c r="ES161">
        <v>9.2348005726811397</v>
      </c>
      <c r="ET161">
        <v>71.607899884123555</v>
      </c>
      <c r="EU161">
        <v>0.58305080123435615</v>
      </c>
      <c r="EV161">
        <v>17.184786680478123</v>
      </c>
      <c r="EW161">
        <v>10.019603643094261</v>
      </c>
      <c r="EX161">
        <f t="shared" si="219"/>
        <v>12.896343263278162</v>
      </c>
      <c r="EY161">
        <v>41.94987792606392</v>
      </c>
      <c r="EZ161">
        <v>8.7599255068730066</v>
      </c>
      <c r="FA161">
        <f t="shared" si="220"/>
        <v>4.7888395732532425</v>
      </c>
      <c r="FB161">
        <v>50.709803432936923</v>
      </c>
      <c r="FC161">
        <v>82.72538066833981</v>
      </c>
      <c r="FD161">
        <v>17.274619331660197</v>
      </c>
      <c r="FE161">
        <f t="shared" si="221"/>
        <v>25.448411324163118</v>
      </c>
      <c r="FF161">
        <f t="shared" si="222"/>
        <v>26.120835380747572</v>
      </c>
      <c r="FG161">
        <f t="shared" si="223"/>
        <v>8.5623765160966876</v>
      </c>
      <c r="FH161">
        <f t="shared" si="224"/>
        <v>-15.829042545316348</v>
      </c>
      <c r="FI161">
        <f t="shared" si="225"/>
        <v>0.19754899077631904</v>
      </c>
      <c r="FJ161">
        <f t="shared" si="226"/>
        <v>0.19754899077631904</v>
      </c>
      <c r="FK161">
        <f t="shared" si="227"/>
        <v>15.829042545316348</v>
      </c>
      <c r="FL161">
        <f t="shared" si="228"/>
        <v>29.174977777186889</v>
      </c>
      <c r="FM161">
        <f t="shared" si="229"/>
        <v>1.2397367417439722</v>
      </c>
      <c r="FN161">
        <f t="shared" si="230"/>
        <v>2.2551446427406581</v>
      </c>
      <c r="FO161">
        <v>0</v>
      </c>
      <c r="FP161">
        <v>0</v>
      </c>
      <c r="FQ161">
        <v>0.66130952992581982</v>
      </c>
      <c r="FR161">
        <v>0.54939004048412132</v>
      </c>
      <c r="FS161">
        <v>0.4858373052859698</v>
      </c>
      <c r="FT161">
        <v>2.2954992320497287</v>
      </c>
      <c r="FU161">
        <v>1.5275334747695768</v>
      </c>
      <c r="FV161">
        <v>1.3635158343457123</v>
      </c>
      <c r="FW161">
        <v>45.829158804096068</v>
      </c>
      <c r="FX161">
        <v>59.899266413149455</v>
      </c>
      <c r="FZ161">
        <v>93.17273312978989</v>
      </c>
      <c r="GB161">
        <f t="shared" si="246"/>
        <v>139.88248802943889</v>
      </c>
      <c r="GC161">
        <f t="shared" si="247"/>
        <v>93.45920003134772</v>
      </c>
      <c r="GD161">
        <f t="shared" si="248"/>
        <v>91.174058842499718</v>
      </c>
      <c r="GE161">
        <f t="shared" si="249"/>
        <v>1.6022411654894733</v>
      </c>
      <c r="GF161">
        <f t="shared" si="250"/>
        <v>1.975802722779348</v>
      </c>
      <c r="GG161">
        <f t="shared" si="251"/>
        <v>1.1701126742449617</v>
      </c>
      <c r="GK161">
        <f t="shared" si="252"/>
        <v>77.319064166060585</v>
      </c>
      <c r="GL161">
        <f t="shared" si="253"/>
        <v>54.973712916140528</v>
      </c>
      <c r="GM161">
        <f t="shared" si="201"/>
        <v>45.026287083859486</v>
      </c>
      <c r="GN161">
        <f t="shared" si="232"/>
        <v>67.976097822340293</v>
      </c>
      <c r="GO161">
        <f t="shared" si="254"/>
        <v>37</v>
      </c>
      <c r="GP161">
        <v>0</v>
      </c>
      <c r="GQ161">
        <f t="shared" si="234"/>
        <v>1.3138022255350739</v>
      </c>
      <c r="GS161">
        <f t="shared" si="235"/>
        <v>86.927511145148003</v>
      </c>
      <c r="GT161" s="23">
        <f t="shared" si="236"/>
        <v>145.58206870888151</v>
      </c>
      <c r="GU161">
        <v>19.36</v>
      </c>
      <c r="GV161">
        <v>16.36</v>
      </c>
      <c r="GW161">
        <v>2.0999999999999998E-4</v>
      </c>
      <c r="GX161">
        <v>35.720209999999994</v>
      </c>
      <c r="GY161">
        <v>4.9209999999999997E-2</v>
      </c>
      <c r="GZ161">
        <v>36.299999999999997</v>
      </c>
      <c r="HA161">
        <v>70.099999999999994</v>
      </c>
      <c r="HB161">
        <v>0.95299999999999996</v>
      </c>
      <c r="HC161">
        <v>4.233E-2</v>
      </c>
      <c r="HD161">
        <v>107.39532999999999</v>
      </c>
      <c r="HE161">
        <v>7.6260000000000003</v>
      </c>
      <c r="HF161">
        <v>44.5</v>
      </c>
      <c r="HG161">
        <v>79</v>
      </c>
      <c r="HH161">
        <v>22.437000000000001</v>
      </c>
      <c r="HI161">
        <v>4.9000000000000002E-2</v>
      </c>
      <c r="HJ161">
        <v>145.98599999999999</v>
      </c>
      <c r="HK161">
        <v>35.4</v>
      </c>
      <c r="HL161">
        <v>42.3</v>
      </c>
      <c r="HM161">
        <v>97.431999999999988</v>
      </c>
      <c r="HN161">
        <v>82.428599999999989</v>
      </c>
      <c r="HO161">
        <v>19.731999999999999</v>
      </c>
      <c r="HP161">
        <v>179.86059999999998</v>
      </c>
      <c r="HQ161">
        <v>0.89999999999999858</v>
      </c>
      <c r="HR161">
        <v>27.799999999999997</v>
      </c>
      <c r="HS161">
        <v>28.700000000000003</v>
      </c>
      <c r="HT161">
        <v>72.46526999999999</v>
      </c>
      <c r="HU161">
        <v>40.289685456403454</v>
      </c>
      <c r="HV161">
        <v>0.43390693054199214</v>
      </c>
      <c r="HW161">
        <v>0.10832474074363707</v>
      </c>
      <c r="HX161">
        <v>1.3803651380538939E-5</v>
      </c>
      <c r="HY161">
        <v>0.5422454749370097</v>
      </c>
      <c r="HZ161">
        <v>3.3375585644721982E-3</v>
      </c>
      <c r="IA161">
        <v>0.67030469906330103</v>
      </c>
      <c r="IB161">
        <v>0.19686725887656209</v>
      </c>
      <c r="IC161">
        <v>3.2651873757839206E-2</v>
      </c>
      <c r="ID161">
        <v>1.4503187997579575E-3</v>
      </c>
      <c r="IE161">
        <v>0.90127415049746029</v>
      </c>
      <c r="IF161">
        <v>0.1683158576631546</v>
      </c>
      <c r="IG161">
        <v>0.47474345207214358</v>
      </c>
      <c r="IH161">
        <v>0.19442662313580514</v>
      </c>
      <c r="II161">
        <v>0.2972604110598564</v>
      </c>
      <c r="IJ161">
        <v>6.4918483495712278E-4</v>
      </c>
      <c r="IK161">
        <v>0.96707967110276216</v>
      </c>
      <c r="IL161">
        <v>0.15203137868642805</v>
      </c>
      <c r="IM161">
        <v>8.8642017155885697E-2</v>
      </c>
      <c r="IN161">
        <v>0.35476552178978921</v>
      </c>
      <c r="IO161">
        <v>0.52992034317433834</v>
      </c>
      <c r="IP161">
        <v>0.11409212594747542</v>
      </c>
      <c r="IQ161">
        <v>0.88468586496412771</v>
      </c>
      <c r="IR161">
        <v>0.51827332037687301</v>
      </c>
      <c r="IS161">
        <v>0.10822524172067639</v>
      </c>
      <c r="IT161">
        <v>0.62649856209754939</v>
      </c>
      <c r="IU161">
        <v>82.72538066833981</v>
      </c>
      <c r="IV161">
        <v>17.27461933166019</v>
      </c>
      <c r="IW161">
        <v>-1.6588285533332581E-2</v>
      </c>
      <c r="IX161">
        <v>-1.8750481035440987</v>
      </c>
      <c r="IY161">
        <f t="shared" si="237"/>
        <v>0.34244039002711801</v>
      </c>
      <c r="IZ161">
        <f t="shared" si="238"/>
        <v>38.707568820600891</v>
      </c>
      <c r="JA161">
        <f t="shared" si="239"/>
        <v>-8.2393806138634451E-2</v>
      </c>
      <c r="JB161">
        <f t="shared" si="240"/>
        <v>-9.3133404072162218</v>
      </c>
      <c r="JC161">
        <f t="shared" si="241"/>
        <v>0.42483419616575246</v>
      </c>
      <c r="JD161">
        <f t="shared" si="242"/>
        <v>64.621106631956309</v>
      </c>
      <c r="JE161">
        <f t="shared" si="243"/>
        <v>203.30448029402277</v>
      </c>
    </row>
    <row r="162" spans="1:265" x14ac:dyDescent="0.2">
      <c r="A162" s="5">
        <v>2017</v>
      </c>
      <c r="B162">
        <v>221</v>
      </c>
      <c r="C162">
        <v>2</v>
      </c>
      <c r="D162">
        <v>3335</v>
      </c>
      <c r="E162">
        <v>1995</v>
      </c>
      <c r="F162" t="s">
        <v>114</v>
      </c>
      <c r="G162">
        <v>0</v>
      </c>
      <c r="H162">
        <v>29</v>
      </c>
      <c r="J162">
        <v>0</v>
      </c>
      <c r="K162">
        <v>1</v>
      </c>
      <c r="L162">
        <v>9.4</v>
      </c>
      <c r="M162">
        <v>8.5</v>
      </c>
      <c r="N162">
        <v>6</v>
      </c>
      <c r="O162">
        <v>0.90000000000000036</v>
      </c>
      <c r="P162">
        <v>2.5</v>
      </c>
      <c r="Q162">
        <v>3.4000000000000004</v>
      </c>
      <c r="R162">
        <v>1.782</v>
      </c>
      <c r="U162">
        <v>2.8139999999999996</v>
      </c>
      <c r="W162">
        <v>3.0180000000000002</v>
      </c>
      <c r="X162">
        <v>2.3140000000000001</v>
      </c>
      <c r="AB162">
        <v>1</v>
      </c>
      <c r="AC162">
        <v>67</v>
      </c>
      <c r="AD162">
        <v>47.3</v>
      </c>
      <c r="AF162">
        <v>32.1</v>
      </c>
      <c r="AG162">
        <v>4.5999999999999996</v>
      </c>
      <c r="AH162">
        <v>141.34871484568151</v>
      </c>
      <c r="AI162">
        <v>8879.8089640354046</v>
      </c>
      <c r="AJ162">
        <v>232.73234077750203</v>
      </c>
      <c r="AK162">
        <v>0</v>
      </c>
      <c r="AL162">
        <v>362.7</v>
      </c>
      <c r="AM162">
        <v>362.7</v>
      </c>
      <c r="AN162">
        <v>7891.4739260834685</v>
      </c>
      <c r="AO162">
        <f>AN162/AN$143</f>
        <v>0.66833904990636894</v>
      </c>
      <c r="AP162">
        <v>1631.7828947368416</v>
      </c>
      <c r="AQ162">
        <v>2036.4909539473681</v>
      </c>
      <c r="AR162">
        <v>0.41280222039473674</v>
      </c>
      <c r="AS162">
        <v>3668.6866509046049</v>
      </c>
      <c r="AT162">
        <v>6.9520750411184196</v>
      </c>
      <c r="AU162">
        <v>3261.9469572368416</v>
      </c>
      <c r="AV162">
        <v>5544.500411184209</v>
      </c>
      <c r="AW162">
        <v>150.71328124999997</v>
      </c>
      <c r="AX162">
        <v>17.039828124999996</v>
      </c>
      <c r="AY162">
        <v>8974.2004777960501</v>
      </c>
      <c r="AZ162">
        <v>1029.3344777960524</v>
      </c>
      <c r="BA162">
        <v>3893.2915296052624</v>
      </c>
      <c r="BB162">
        <v>6329.6340460526299</v>
      </c>
      <c r="BC162">
        <v>2142.3625822368417</v>
      </c>
      <c r="BD162">
        <v>16.916796874999996</v>
      </c>
      <c r="BE162">
        <v>12382.204954769733</v>
      </c>
      <c r="BF162">
        <v>353.70092179276304</v>
      </c>
      <c r="BG162">
        <v>243.42889121240594</v>
      </c>
      <c r="BH162">
        <f t="shared" si="244"/>
        <v>300.46614840914236</v>
      </c>
      <c r="BI162">
        <v>108.67760416666667</v>
      </c>
      <c r="BJ162">
        <v>45.096040883458627</v>
      </c>
      <c r="BK162">
        <v>233.86729714912272</v>
      </c>
      <c r="BL162">
        <v>56.080973919172912</v>
      </c>
      <c r="BM162">
        <v>1.2480158730158732</v>
      </c>
      <c r="BN162">
        <v>1.6997518610421833</v>
      </c>
      <c r="BO162">
        <v>1.6257796257796255</v>
      </c>
      <c r="BP162">
        <v>44.478666346020191</v>
      </c>
      <c r="BQ162">
        <v>36.348050896651401</v>
      </c>
      <c r="BR162">
        <v>31.442635167378107</v>
      </c>
      <c r="BS162">
        <v>55.510081610410126</v>
      </c>
      <c r="BT162">
        <v>61.782667156839224</v>
      </c>
      <c r="BU162">
        <v>51.118795635945268</v>
      </c>
      <c r="BV162">
        <v>6151.5624999999991</v>
      </c>
      <c r="BW162">
        <v>3925.6681743421045</v>
      </c>
      <c r="BX162">
        <v>11251.531578947364</v>
      </c>
      <c r="BY162">
        <v>6832.4449576480238</v>
      </c>
      <c r="BZ162">
        <v>1174.3009046052632</v>
      </c>
      <c r="CA162">
        <v>18083.97653659539</v>
      </c>
      <c r="CB162">
        <v>0.63815789473684204</v>
      </c>
      <c r="CC162">
        <v>34.016647210039643</v>
      </c>
      <c r="CD162">
        <v>21.707991969564773</v>
      </c>
      <c r="CE162">
        <v>-2889.6155427631575</v>
      </c>
      <c r="CF162">
        <v>1618.8322368421045</v>
      </c>
      <c r="CG162">
        <v>-1270.7833059210534</v>
      </c>
      <c r="CH162">
        <f t="shared" si="216"/>
        <v>-2258.2709703947367</v>
      </c>
      <c r="CI162">
        <f t="shared" si="217"/>
        <v>2403.9658717105253</v>
      </c>
      <c r="CJ162">
        <f t="shared" si="218"/>
        <v>145.69490131578868</v>
      </c>
      <c r="CK162">
        <v>9109.7760587993398</v>
      </c>
      <c r="CL162">
        <v>50.374850024630732</v>
      </c>
      <c r="CM162">
        <v>2.3058326244354248</v>
      </c>
      <c r="CN162">
        <v>0.83302664756774902</v>
      </c>
      <c r="CO162">
        <v>7.2074003219604492</v>
      </c>
      <c r="CP162">
        <v>1.4888283512461025</v>
      </c>
      <c r="CQ162">
        <v>6.447638988494873</v>
      </c>
      <c r="CR162">
        <v>1.8075858354568481</v>
      </c>
      <c r="CS162">
        <v>0.34363311529159546</v>
      </c>
      <c r="CT162">
        <v>3.1863307952880859</v>
      </c>
      <c r="CU162">
        <v>3.1863307952880859</v>
      </c>
      <c r="CV162">
        <v>0.92888942964618959</v>
      </c>
      <c r="CW162">
        <v>2.0194640159606934</v>
      </c>
      <c r="CX162">
        <v>1.9807814359664917</v>
      </c>
      <c r="CY162">
        <v>0.29946836829185486</v>
      </c>
      <c r="CZ162">
        <v>1.6031594276428223</v>
      </c>
      <c r="DA162">
        <v>1.6031594276428223</v>
      </c>
      <c r="DB162">
        <v>1.0554625696780489</v>
      </c>
      <c r="DC162">
        <v>0.48705965280532837</v>
      </c>
      <c r="DD162">
        <v>0.31297311186790466</v>
      </c>
      <c r="DE162">
        <v>0.44189304154808767</v>
      </c>
      <c r="DF162">
        <v>0.88684076070785522</v>
      </c>
      <c r="DG162">
        <v>0.63626539707183838</v>
      </c>
      <c r="DH162">
        <v>0.61000212939379039</v>
      </c>
      <c r="DI162">
        <v>37.626182346798863</v>
      </c>
      <c r="DJ162">
        <v>16.964512321688233</v>
      </c>
      <c r="DK162">
        <v>2.975230856179014E-2</v>
      </c>
      <c r="DL162">
        <v>54.620446977048886</v>
      </c>
      <c r="DM162">
        <v>0.44824470086057222</v>
      </c>
      <c r="DN162">
        <v>58.962491159128803</v>
      </c>
      <c r="DO162">
        <v>19.052739490307616</v>
      </c>
      <c r="DP162">
        <v>4.8022236930578934</v>
      </c>
      <c r="DQ162">
        <v>0.54294529101103528</v>
      </c>
      <c r="DR162">
        <v>83.360399633505352</v>
      </c>
      <c r="DS162">
        <v>20.787039382968192</v>
      </c>
      <c r="DT162">
        <v>77.117595866476904</v>
      </c>
      <c r="DU162">
        <v>18.955251796559523</v>
      </c>
      <c r="DV162">
        <v>34.345487711422145</v>
      </c>
      <c r="DW162">
        <v>0.27120322395674878</v>
      </c>
      <c r="DX162">
        <v>130.68953859841531</v>
      </c>
      <c r="DY162">
        <v>1.9159968437637644</v>
      </c>
      <c r="DZ162">
        <v>3.3806527832078541</v>
      </c>
      <c r="EA162">
        <f t="shared" si="245"/>
        <v>2.6230721248747044</v>
      </c>
      <c r="EB162">
        <v>1.4224205874886626</v>
      </c>
      <c r="EC162">
        <v>1.2967931933820072</v>
      </c>
      <c r="ED162">
        <v>0.13921514457462555</v>
      </c>
      <c r="EE162">
        <v>-6.9634066962923468E-3</v>
      </c>
      <c r="EF162">
        <v>0.45086988005658057</v>
      </c>
      <c r="EG162">
        <v>0.323133217673721</v>
      </c>
      <c r="EH162">
        <v>0.24579671582837023</v>
      </c>
      <c r="EI162">
        <v>68.886624751732825</v>
      </c>
      <c r="EJ162">
        <v>70.732015943251056</v>
      </c>
      <c r="EK162">
        <v>59.008239445580237</v>
      </c>
      <c r="EL162">
        <v>31.058904239316455</v>
      </c>
      <c r="EM162">
        <v>22.855863904291645</v>
      </c>
      <c r="EN162">
        <v>14.504031462537711</v>
      </c>
      <c r="EO162">
        <v>29.961778954602774</v>
      </c>
      <c r="EP162">
        <v>12.286285846846447</v>
      </c>
      <c r="EQ162">
        <v>49.719735114954084</v>
      </c>
      <c r="ER162">
        <v>60.592906837351229</v>
      </c>
      <c r="ES162">
        <v>7.4716703135048679</v>
      </c>
      <c r="ET162">
        <v>110.31264195230531</v>
      </c>
      <c r="EU162">
        <v>0.41006529904189848</v>
      </c>
      <c r="EV162">
        <v>27.160784497897371</v>
      </c>
      <c r="EW162">
        <v>11.137695217342845</v>
      </c>
      <c r="EX162">
        <f t="shared" si="219"/>
        <v>6.773176837461035</v>
      </c>
      <c r="EY162">
        <v>29.000712204526028</v>
      </c>
      <c r="EZ162">
        <v>6.7664536434611691</v>
      </c>
      <c r="FA162">
        <f t="shared" si="220"/>
        <v>4.2859544648696675</v>
      </c>
      <c r="FB162">
        <v>35.767165847987201</v>
      </c>
      <c r="FC162">
        <v>81.081940704446524</v>
      </c>
      <c r="FD162">
        <v>18.918059295553473</v>
      </c>
      <c r="FE162">
        <f t="shared" si="221"/>
        <v>46.353112548082343</v>
      </c>
      <c r="FF162">
        <f t="shared" si="222"/>
        <v>47.155816911874126</v>
      </c>
      <c r="FG162">
        <f t="shared" si="223"/>
        <v>6.6689659497130762</v>
      </c>
      <c r="FH162">
        <f t="shared" si="224"/>
        <v>18.155104707348098</v>
      </c>
      <c r="FI162">
        <f t="shared" si="225"/>
        <v>9.7487693748092852E-2</v>
      </c>
      <c r="FJ162">
        <f t="shared" si="226"/>
        <v>9.7487693748092852E-2</v>
      </c>
      <c r="FK162">
        <f t="shared" si="227"/>
        <v>-18.155104707348102</v>
      </c>
      <c r="FL162">
        <f t="shared" si="228"/>
        <v>-30.790939036735825</v>
      </c>
      <c r="FM162">
        <f t="shared" si="229"/>
        <v>0.51167284262552459</v>
      </c>
      <c r="FN162">
        <f t="shared" si="230"/>
        <v>1.4407501903497273</v>
      </c>
      <c r="FO162">
        <v>26.952242318799961</v>
      </c>
      <c r="FP162">
        <v>24.432596157431359</v>
      </c>
      <c r="FQ162">
        <v>0.70832837971211382</v>
      </c>
      <c r="FR162">
        <v>0.61530938276593461</v>
      </c>
      <c r="FS162">
        <v>0.78758815333479115</v>
      </c>
      <c r="FT162">
        <v>2.1018900186537883</v>
      </c>
      <c r="FU162">
        <v>1.5096298799648593</v>
      </c>
      <c r="FV162">
        <v>1.3401199157313741</v>
      </c>
      <c r="FW162">
        <v>37.781761902984343</v>
      </c>
      <c r="FX162">
        <v>54.928343447298758</v>
      </c>
      <c r="FZ162">
        <v>61.937098384445314</v>
      </c>
      <c r="GB162">
        <f t="shared" si="246"/>
        <v>109.205704125694</v>
      </c>
      <c r="GC162">
        <f t="shared" si="247"/>
        <v>86.267497200006801</v>
      </c>
      <c r="GD162">
        <f t="shared" si="248"/>
        <v>77.517955618031834</v>
      </c>
      <c r="GE162">
        <f t="shared" si="249"/>
        <v>2.1114580441525739</v>
      </c>
      <c r="GF162">
        <f t="shared" si="250"/>
        <v>2.0953266225703202</v>
      </c>
      <c r="GG162">
        <f t="shared" si="251"/>
        <v>2.5552549988892279</v>
      </c>
      <c r="GK162">
        <f t="shared" si="252"/>
        <v>49.185018533661506</v>
      </c>
      <c r="GL162">
        <f t="shared" si="253"/>
        <v>35.514334549650222</v>
      </c>
      <c r="GM162">
        <f t="shared" si="201"/>
        <v>64.485665450349785</v>
      </c>
      <c r="GN162">
        <f t="shared" si="232"/>
        <v>61.147934374822498</v>
      </c>
      <c r="GO162">
        <f t="shared" si="254"/>
        <v>36.170212765957451</v>
      </c>
      <c r="GP162">
        <f t="shared" si="233"/>
        <v>44.480853825262948</v>
      </c>
      <c r="GQ162">
        <f t="shared" si="234"/>
        <v>0.86626431595548548</v>
      </c>
      <c r="GS162">
        <f t="shared" si="235"/>
        <v>89.742004777960503</v>
      </c>
      <c r="GT162" s="23">
        <f t="shared" si="236"/>
        <v>180.83976536595392</v>
      </c>
      <c r="GU162">
        <v>20.16</v>
      </c>
      <c r="GV162">
        <v>25.16</v>
      </c>
      <c r="GW162">
        <v>5.0999999999999995E-3</v>
      </c>
      <c r="GX162">
        <v>45.325099999999999</v>
      </c>
      <c r="GY162">
        <v>8.5889999999999994E-2</v>
      </c>
      <c r="GZ162">
        <v>40.299999999999997</v>
      </c>
      <c r="HA162">
        <v>68.5</v>
      </c>
      <c r="HB162">
        <v>1.8620000000000001</v>
      </c>
      <c r="HC162">
        <v>0.21051999999999998</v>
      </c>
      <c r="HD162">
        <v>110.87251999999998</v>
      </c>
      <c r="HE162">
        <v>12.717000000000001</v>
      </c>
      <c r="HF162">
        <v>48.1</v>
      </c>
      <c r="HG162">
        <v>78.2</v>
      </c>
      <c r="HH162">
        <v>26.468</v>
      </c>
      <c r="HI162">
        <v>0.20899999999999999</v>
      </c>
      <c r="HJ162">
        <v>152.977</v>
      </c>
      <c r="HK162">
        <v>76</v>
      </c>
      <c r="HL162">
        <v>48.5</v>
      </c>
      <c r="HM162">
        <v>139.00799999999998</v>
      </c>
      <c r="HN162">
        <v>84.412019999999998</v>
      </c>
      <c r="HO162">
        <v>14.508000000000004</v>
      </c>
      <c r="HP162">
        <v>223.42001999999997</v>
      </c>
      <c r="HQ162">
        <v>-35.700000000000003</v>
      </c>
      <c r="HR162">
        <v>20</v>
      </c>
      <c r="HS162">
        <v>-15.700000000000003</v>
      </c>
      <c r="HT162">
        <v>112.54749999999999</v>
      </c>
      <c r="HU162">
        <v>50.374850024630732</v>
      </c>
      <c r="HV162">
        <v>0.46485585708618166</v>
      </c>
      <c r="HW162">
        <v>0.20958950452804564</v>
      </c>
      <c r="HX162">
        <v>3.6757741641998292E-4</v>
      </c>
      <c r="HY162">
        <v>0.67481293903064732</v>
      </c>
      <c r="HZ162">
        <v>5.5378771272182464E-3</v>
      </c>
      <c r="IA162">
        <v>0.72845709168910977</v>
      </c>
      <c r="IB162">
        <v>0.23538868397474288</v>
      </c>
      <c r="IC162">
        <v>5.9329479408264163E-2</v>
      </c>
      <c r="ID162">
        <v>6.7078635902404777E-3</v>
      </c>
      <c r="IE162">
        <v>1.0298831186623574</v>
      </c>
      <c r="IF162">
        <v>0.25681523890972141</v>
      </c>
      <c r="IG162">
        <v>0.95275587069988243</v>
      </c>
      <c r="IH162">
        <v>0.23418426400423051</v>
      </c>
      <c r="II162">
        <v>0.42432423730850222</v>
      </c>
      <c r="IJ162">
        <v>3.3506032037734987E-3</v>
      </c>
      <c r="IK162">
        <v>1.6146149752163887</v>
      </c>
      <c r="IL162">
        <v>0.37016533613204955</v>
      </c>
      <c r="IM162">
        <v>0.15179195925593378</v>
      </c>
      <c r="IN162">
        <v>0.61426667919516564</v>
      </c>
      <c r="IO162">
        <v>0.74860020029686691</v>
      </c>
      <c r="IP162">
        <v>9.230938380718233E-2</v>
      </c>
      <c r="IQ162">
        <v>1.3628668794920322</v>
      </c>
      <c r="IR162">
        <v>0.35829175555706022</v>
      </c>
      <c r="IS162">
        <v>8.3596724718809107E-2</v>
      </c>
      <c r="IT162">
        <v>0.44188848027586936</v>
      </c>
      <c r="IU162">
        <v>81.081940704446509</v>
      </c>
      <c r="IV162">
        <v>18.91805929555348</v>
      </c>
      <c r="IW162">
        <v>0.33298376082967485</v>
      </c>
      <c r="IX162">
        <v>24.432596157431352</v>
      </c>
      <c r="IY162">
        <f t="shared" si="237"/>
        <v>0.68805394046138491</v>
      </c>
      <c r="IZ162">
        <f t="shared" si="238"/>
        <v>50.485777504391073</v>
      </c>
      <c r="JA162">
        <f t="shared" si="239"/>
        <v>-0.25174809572435652</v>
      </c>
      <c r="JB162">
        <f t="shared" si="240"/>
        <v>-18.47195052668593</v>
      </c>
      <c r="JC162">
        <f t="shared" si="241"/>
        <v>0.93980203618574143</v>
      </c>
      <c r="JD162">
        <f t="shared" si="242"/>
        <v>91.912070046004317</v>
      </c>
      <c r="JE162">
        <f t="shared" si="243"/>
        <v>163.93385396765461</v>
      </c>
    </row>
    <row r="163" spans="1:265" x14ac:dyDescent="0.2">
      <c r="A163" s="5">
        <v>2017</v>
      </c>
      <c r="B163">
        <v>222</v>
      </c>
      <c r="C163">
        <v>2</v>
      </c>
      <c r="D163">
        <v>3390</v>
      </c>
      <c r="E163">
        <v>1967</v>
      </c>
      <c r="F163" t="s">
        <v>121</v>
      </c>
      <c r="G163">
        <v>1</v>
      </c>
      <c r="H163">
        <v>33.5</v>
      </c>
      <c r="J163">
        <v>0</v>
      </c>
      <c r="K163">
        <v>0</v>
      </c>
      <c r="L163">
        <v>12.2</v>
      </c>
      <c r="M163">
        <v>12.3</v>
      </c>
      <c r="N163">
        <v>9.6999999999999993</v>
      </c>
      <c r="O163">
        <v>-0.10000000000000142</v>
      </c>
      <c r="P163">
        <v>2.6000000000000014</v>
      </c>
      <c r="Q163">
        <v>2.5</v>
      </c>
      <c r="R163">
        <v>2.5979999999999999</v>
      </c>
      <c r="U163">
        <v>3.1979999999999995</v>
      </c>
      <c r="W163">
        <v>3.778</v>
      </c>
      <c r="X163">
        <v>3.4359999999999999</v>
      </c>
      <c r="AB163">
        <v>3</v>
      </c>
      <c r="AC163">
        <v>73</v>
      </c>
      <c r="AD163">
        <v>59.8</v>
      </c>
      <c r="AF163">
        <v>48.9</v>
      </c>
      <c r="AG163">
        <v>40.700000000000003</v>
      </c>
      <c r="AH163">
        <v>183.24066056952196</v>
      </c>
      <c r="AI163">
        <v>11511.54477829851</v>
      </c>
      <c r="AJ163">
        <v>235.05690104166666</v>
      </c>
      <c r="AK163">
        <v>0</v>
      </c>
      <c r="AL163">
        <v>460.8</v>
      </c>
      <c r="AM163">
        <v>460.8</v>
      </c>
      <c r="AN163">
        <v>10286.762994605264</v>
      </c>
      <c r="AO163">
        <f>AN163/AN$145</f>
        <v>0.92396241851032368</v>
      </c>
      <c r="AP163">
        <v>1328.7786131996656</v>
      </c>
      <c r="AQ163">
        <v>1016.3182957393483</v>
      </c>
      <c r="AR163">
        <v>5.0158103592314117E-2</v>
      </c>
      <c r="AS163">
        <v>2345.1470670426065</v>
      </c>
      <c r="AT163">
        <v>1.2876654135338343</v>
      </c>
      <c r="AU163">
        <v>2623.0221386800331</v>
      </c>
      <c r="AV163">
        <v>5056.9235588972433</v>
      </c>
      <c r="AW163">
        <v>47.362406015037593</v>
      </c>
      <c r="AX163">
        <v>6.5263093149540508</v>
      </c>
      <c r="AY163">
        <v>7733.8344129072675</v>
      </c>
      <c r="AZ163">
        <v>381.44826649958225</v>
      </c>
      <c r="BA163">
        <v>3708.4106098579782</v>
      </c>
      <c r="BB163">
        <v>6216.3157894736842</v>
      </c>
      <c r="BC163">
        <v>1307.6464285714287</v>
      </c>
      <c r="BE163">
        <v>11232.372827903091</v>
      </c>
      <c r="BF163">
        <v>359.24582305764403</v>
      </c>
      <c r="BG163">
        <v>249.89560107113024</v>
      </c>
      <c r="BH163">
        <f t="shared" si="244"/>
        <v>306.45606071932707</v>
      </c>
      <c r="BI163">
        <v>86.282901698691163</v>
      </c>
      <c r="BJ163">
        <v>77.527747941281788</v>
      </c>
      <c r="BK163">
        <v>269.37368421052633</v>
      </c>
      <c r="BL163">
        <v>82.813730755460057</v>
      </c>
      <c r="BM163">
        <v>0.76485148514851486</v>
      </c>
      <c r="BN163">
        <v>1.9278996865203766</v>
      </c>
      <c r="BO163">
        <v>1.6762749445676275</v>
      </c>
      <c r="BP163">
        <v>56.660779695805942</v>
      </c>
      <c r="BQ163">
        <v>33.916192132357779</v>
      </c>
      <c r="BR163">
        <v>33.015380335717367</v>
      </c>
      <c r="BS163">
        <v>43.337081500009987</v>
      </c>
      <c r="BT163">
        <v>65.387016179937419</v>
      </c>
      <c r="BU163">
        <v>55.342854842133768</v>
      </c>
      <c r="BV163">
        <v>3749.5238095238096</v>
      </c>
      <c r="BW163">
        <v>2688.8032581453631</v>
      </c>
      <c r="BX163">
        <v>7675.1765664160403</v>
      </c>
      <c r="BY163">
        <v>8906.2883070175449</v>
      </c>
      <c r="BZ163">
        <v>1236.8494987468673</v>
      </c>
      <c r="CA163">
        <v>16581.464873433582</v>
      </c>
      <c r="CB163">
        <v>0.71710526315789447</v>
      </c>
      <c r="CC163">
        <v>22.61274162532651</v>
      </c>
      <c r="CD163">
        <v>16.215716033951246</v>
      </c>
      <c r="CE163">
        <v>-1126.5016708437765</v>
      </c>
      <c r="CF163">
        <v>2368.1203007518802</v>
      </c>
      <c r="CG163">
        <v>1241.6186299081037</v>
      </c>
      <c r="CH163">
        <f t="shared" si="216"/>
        <v>-41.113199665831416</v>
      </c>
      <c r="CI163">
        <f t="shared" si="217"/>
        <v>3527.5125313283211</v>
      </c>
      <c r="CJ163">
        <f t="shared" si="218"/>
        <v>3486.3993316624897</v>
      </c>
      <c r="CK163">
        <v>8847.630460526314</v>
      </c>
      <c r="CL163">
        <v>53.35855744990161</v>
      </c>
      <c r="CM163">
        <v>2.4951803684234619</v>
      </c>
      <c r="CN163">
        <v>0.85471212863922119</v>
      </c>
      <c r="CO163">
        <v>6.0361881256103516</v>
      </c>
      <c r="CP163">
        <v>1.7843250455884543</v>
      </c>
      <c r="CQ163">
        <v>8.0953159332275391</v>
      </c>
      <c r="CR163">
        <v>2.4998607635498047</v>
      </c>
      <c r="CS163">
        <v>0.51133203506469727</v>
      </c>
      <c r="CT163">
        <v>4.3939709663391113</v>
      </c>
      <c r="CU163">
        <v>4.3939709663391113</v>
      </c>
      <c r="CV163">
        <v>1.2128191645615483</v>
      </c>
      <c r="CW163">
        <v>2.5518763065338135</v>
      </c>
      <c r="CX163">
        <v>2.0359127521514893</v>
      </c>
      <c r="CY163">
        <v>0.47492799162864685</v>
      </c>
      <c r="CZ163">
        <v>2.2618064880371094</v>
      </c>
      <c r="DA163">
        <v>2.2618064880371094</v>
      </c>
      <c r="DB163">
        <v>1.198317239507273</v>
      </c>
      <c r="DC163">
        <v>0.72184514999389648</v>
      </c>
      <c r="DD163">
        <v>0.30918553471565247</v>
      </c>
      <c r="DE163">
        <v>0.5414942349969647</v>
      </c>
      <c r="DF163">
        <v>1.1390786170959473</v>
      </c>
      <c r="DG163">
        <v>0.49977722764015198</v>
      </c>
      <c r="DH163">
        <v>0.86247062854055734</v>
      </c>
      <c r="DI163">
        <v>33.155423096367585</v>
      </c>
      <c r="DJ163">
        <v>8.6865957392636393</v>
      </c>
      <c r="DK163">
        <v>3.0276374930706036E-3</v>
      </c>
      <c r="DL163">
        <v>41.845046473124292</v>
      </c>
      <c r="DM163">
        <v>0.10424058338846476</v>
      </c>
      <c r="DN163">
        <v>65.571901264087089</v>
      </c>
      <c r="DO163">
        <v>25.857670145375387</v>
      </c>
      <c r="DP163">
        <v>2.0810903692604006</v>
      </c>
      <c r="DQ163">
        <v>0.28676413647256593</v>
      </c>
      <c r="DR163">
        <v>93.797425915195447</v>
      </c>
      <c r="DS163">
        <v>9.7340879344867961</v>
      </c>
      <c r="DT163">
        <v>75.500004508237382</v>
      </c>
      <c r="DU163">
        <v>29.523023732241835</v>
      </c>
      <c r="DV163">
        <v>29.576431762014117</v>
      </c>
      <c r="DW163">
        <v>0</v>
      </c>
      <c r="DX163">
        <v>134.59946000249334</v>
      </c>
      <c r="DY163">
        <v>3.4634919628047438</v>
      </c>
      <c r="DZ163">
        <v>2.9144310062355641</v>
      </c>
      <c r="EA163">
        <f t="shared" si="245"/>
        <v>3.198428052736864</v>
      </c>
      <c r="EB163">
        <v>2.1610985445146338</v>
      </c>
      <c r="EC163">
        <v>0.7091502317250209</v>
      </c>
      <c r="ED163">
        <v>1.1447382937407833</v>
      </c>
      <c r="EE163">
        <v>0.26181097049046059</v>
      </c>
      <c r="EF163">
        <v>0.26199622650013227</v>
      </c>
      <c r="EG163">
        <v>0.39434071068391163</v>
      </c>
      <c r="EH163">
        <v>0.39103340356782024</v>
      </c>
      <c r="EI163">
        <v>79.233806366214054</v>
      </c>
      <c r="EJ163">
        <v>69.907996540728362</v>
      </c>
      <c r="EK163">
        <v>56.092353198771228</v>
      </c>
      <c r="EL163">
        <v>20.758958279190242</v>
      </c>
      <c r="EM163">
        <v>27.567569038359263</v>
      </c>
      <c r="EN163">
        <v>21.933983785443825</v>
      </c>
      <c r="EO163">
        <v>27.065755766914005</v>
      </c>
      <c r="EP163">
        <v>8.3133907311486261</v>
      </c>
      <c r="EQ163">
        <v>41.56063863298084</v>
      </c>
      <c r="ER163">
        <v>101.4496256821535</v>
      </c>
      <c r="ES163">
        <v>6.1814921349182095</v>
      </c>
      <c r="ET163">
        <v>143.01026431513435</v>
      </c>
      <c r="EU163">
        <v>0.30715531473579488</v>
      </c>
      <c r="EV163">
        <v>18.925743474798765</v>
      </c>
      <c r="EW163">
        <v>5.8131426936107307</v>
      </c>
      <c r="EX163">
        <f t="shared" si="219"/>
        <v>4.322411516768339</v>
      </c>
      <c r="EY163">
        <v>38.50614549717308</v>
      </c>
      <c r="EZ163">
        <v>17.544279414226761</v>
      </c>
      <c r="FA163">
        <f t="shared" si="220"/>
        <v>2.1947977792663411</v>
      </c>
      <c r="FB163">
        <v>56.050424911399844</v>
      </c>
      <c r="FC163">
        <v>68.699114338634544</v>
      </c>
      <c r="FD163">
        <v>31.300885661365445</v>
      </c>
      <c r="FE163">
        <f t="shared" si="221"/>
        <v>63.46238960749838</v>
      </c>
      <c r="FF163">
        <f t="shared" si="222"/>
        <v>48.434248741323373</v>
      </c>
      <c r="FG163">
        <f t="shared" si="223"/>
        <v>21.209633001093209</v>
      </c>
      <c r="FH163">
        <f t="shared" si="224"/>
        <v>9.928103244150293</v>
      </c>
      <c r="FI163">
        <f t="shared" si="225"/>
        <v>-3.6653535868664484</v>
      </c>
      <c r="FJ163">
        <f t="shared" si="226"/>
        <v>-3.6653535868664484</v>
      </c>
      <c r="FK163">
        <f t="shared" si="227"/>
        <v>-9.928103244150293</v>
      </c>
      <c r="FL163">
        <f t="shared" si="228"/>
        <v>-15.140789046462789</v>
      </c>
      <c r="FM163">
        <f t="shared" si="229"/>
        <v>-14.175111548176325</v>
      </c>
      <c r="FN163">
        <f t="shared" si="230"/>
        <v>-20.892015570010766</v>
      </c>
      <c r="FO163">
        <v>49.212838399938903</v>
      </c>
      <c r="FP163">
        <v>34.412102261061868</v>
      </c>
      <c r="FQ163">
        <v>0.71937937990637324</v>
      </c>
      <c r="FR163">
        <v>0.76036695679972477</v>
      </c>
      <c r="FS163">
        <v>0.86251637517635271</v>
      </c>
      <c r="FT163">
        <v>2.4803672379665413</v>
      </c>
      <c r="FU163">
        <v>1.5950445422643427</v>
      </c>
      <c r="FV163">
        <v>1.3893269438070222</v>
      </c>
      <c r="FW163">
        <v>53.71231296510468</v>
      </c>
      <c r="FX163">
        <v>70.938702314822152</v>
      </c>
      <c r="FY163">
        <v>16.228162022487872</v>
      </c>
      <c r="FZ163">
        <v>62.277266248468983</v>
      </c>
      <c r="GA163">
        <v>30.398790351916627</v>
      </c>
      <c r="GB163">
        <f t="shared" si="246"/>
        <v>195.51789697638802</v>
      </c>
      <c r="GC163">
        <f t="shared" si="247"/>
        <v>121.92043493804854</v>
      </c>
      <c r="GD163">
        <f t="shared" si="248"/>
        <v>101.87652871979803</v>
      </c>
      <c r="GE163">
        <f t="shared" si="249"/>
        <v>1.2761902654490989</v>
      </c>
      <c r="GF163">
        <f t="shared" si="250"/>
        <v>2.0504034166381206</v>
      </c>
      <c r="GG163">
        <f t="shared" si="251"/>
        <v>1.9984119774546687</v>
      </c>
      <c r="GH163">
        <f t="shared" ref="GH163:GH204" si="255">AN163/220</f>
        <v>46.758013611842109</v>
      </c>
      <c r="GK163">
        <f t="shared" si="252"/>
        <v>58.723545840300986</v>
      </c>
      <c r="GL163">
        <f t="shared" si="253"/>
        <v>67.849420754423747</v>
      </c>
      <c r="GM163">
        <f t="shared" si="201"/>
        <v>32.150579245576253</v>
      </c>
      <c r="GN163">
        <f t="shared" si="232"/>
        <v>64.151319005602161</v>
      </c>
      <c r="GO163">
        <f t="shared" si="254"/>
        <v>20.491803278688526</v>
      </c>
      <c r="GP163">
        <f t="shared" si="233"/>
        <v>48.509630340209505</v>
      </c>
      <c r="GQ163">
        <f t="shared" si="234"/>
        <v>1.1626573962938029</v>
      </c>
      <c r="GR163">
        <v>53.384236131174525</v>
      </c>
      <c r="GS163">
        <f t="shared" si="235"/>
        <v>77.338344129072681</v>
      </c>
      <c r="GT163" s="23">
        <f t="shared" si="236"/>
        <v>165.81464873433583</v>
      </c>
      <c r="GU163">
        <v>16.16</v>
      </c>
      <c r="GV163">
        <v>12.36</v>
      </c>
      <c r="GW163">
        <v>6.1000000000000008E-4</v>
      </c>
      <c r="GX163">
        <v>28.520609999999998</v>
      </c>
      <c r="GY163">
        <v>1.566E-2</v>
      </c>
      <c r="GZ163">
        <v>31.9</v>
      </c>
      <c r="HA163">
        <v>61.5</v>
      </c>
      <c r="HB163">
        <v>0.57599999999999996</v>
      </c>
      <c r="HC163">
        <v>7.9369999999999996E-2</v>
      </c>
      <c r="HD163">
        <v>94.055369999999996</v>
      </c>
      <c r="HE163">
        <v>4.6390000000000002</v>
      </c>
      <c r="HF163">
        <v>45.1</v>
      </c>
      <c r="HG163">
        <v>75.599999999999994</v>
      </c>
      <c r="HH163">
        <v>15.903</v>
      </c>
      <c r="HI163">
        <v>0</v>
      </c>
      <c r="HJ163">
        <v>136.60300000000001</v>
      </c>
      <c r="HK163">
        <v>45.6</v>
      </c>
      <c r="HL163">
        <v>32.700000000000003</v>
      </c>
      <c r="HM163">
        <v>93.342000000000013</v>
      </c>
      <c r="HN163">
        <v>108.31422000000001</v>
      </c>
      <c r="HO163">
        <v>15.042000000000002</v>
      </c>
      <c r="HP163">
        <v>201.65622000000002</v>
      </c>
      <c r="HQ163">
        <v>-13.700000000000003</v>
      </c>
      <c r="HR163">
        <v>28.799999999999997</v>
      </c>
      <c r="HS163">
        <v>15.099999999999994</v>
      </c>
      <c r="HT163">
        <v>107.60085000000002</v>
      </c>
      <c r="HU163">
        <v>53.358557449901625</v>
      </c>
      <c r="HV163">
        <v>0.40322114753723143</v>
      </c>
      <c r="HW163">
        <v>0.10564241909980773</v>
      </c>
      <c r="HX163">
        <v>3.6820747566223148E-5</v>
      </c>
      <c r="HY163">
        <v>0.5089003873846053</v>
      </c>
      <c r="HZ163">
        <v>1.2677264751434325E-3</v>
      </c>
      <c r="IA163">
        <v>0.79745558357238766</v>
      </c>
      <c r="IB163">
        <v>0.3144692015647888</v>
      </c>
      <c r="IC163">
        <v>2.5309272766113278E-2</v>
      </c>
      <c r="ID163">
        <v>3.4874947559833526E-3</v>
      </c>
      <c r="IE163">
        <v>1.1407215526592731</v>
      </c>
      <c r="IF163">
        <v>0.11838154186010361</v>
      </c>
      <c r="IG163">
        <v>0.91819665122032168</v>
      </c>
      <c r="IH163">
        <v>0.35904556167125701</v>
      </c>
      <c r="II163">
        <v>0.3596950857925415</v>
      </c>
      <c r="IJ163">
        <v>0</v>
      </c>
      <c r="IK163">
        <v>1.6369372986841202</v>
      </c>
      <c r="IL163">
        <v>0.32916138839721681</v>
      </c>
      <c r="IM163">
        <v>0.10110366985201837</v>
      </c>
      <c r="IN163">
        <v>0.50544154883086689</v>
      </c>
      <c r="IO163">
        <v>1.233784119294262</v>
      </c>
      <c r="IP163">
        <v>7.5176490581631672E-2</v>
      </c>
      <c r="IQ163">
        <v>1.7392256681251292</v>
      </c>
      <c r="IR163">
        <v>0.46829419517517085</v>
      </c>
      <c r="IS163">
        <v>0.21336553171277045</v>
      </c>
      <c r="IT163">
        <v>0.68165972688794141</v>
      </c>
      <c r="IU163">
        <v>68.699114338634544</v>
      </c>
      <c r="IV163">
        <v>31.300885661365434</v>
      </c>
      <c r="IW163">
        <v>0.59850411546585613</v>
      </c>
      <c r="IX163">
        <v>34.412102261061875</v>
      </c>
      <c r="IY163">
        <f t="shared" si="237"/>
        <v>1.2303252807405238</v>
      </c>
      <c r="IZ163">
        <f t="shared" si="238"/>
        <v>70.739829988066134</v>
      </c>
      <c r="JA163">
        <f t="shared" si="239"/>
        <v>0.10228836944100905</v>
      </c>
      <c r="JB163">
        <f t="shared" si="240"/>
        <v>5.8812591899747577</v>
      </c>
      <c r="JC163">
        <f t="shared" si="241"/>
        <v>1.1280369112995148</v>
      </c>
      <c r="JD163">
        <f t="shared" si="242"/>
        <v>99.719656097071777</v>
      </c>
      <c r="JE163">
        <f t="shared" si="243"/>
        <v>115.94597739428704</v>
      </c>
    </row>
    <row r="164" spans="1:265" x14ac:dyDescent="0.2">
      <c r="A164" s="5">
        <v>2017</v>
      </c>
      <c r="B164">
        <v>223</v>
      </c>
      <c r="C164">
        <v>2</v>
      </c>
      <c r="D164">
        <v>3382</v>
      </c>
      <c r="E164">
        <v>1976</v>
      </c>
      <c r="F164" t="s">
        <v>121</v>
      </c>
      <c r="G164">
        <v>1</v>
      </c>
      <c r="H164">
        <v>31.5</v>
      </c>
      <c r="J164">
        <v>0</v>
      </c>
      <c r="K164">
        <v>0</v>
      </c>
      <c r="L164">
        <v>13</v>
      </c>
      <c r="M164">
        <v>12.8</v>
      </c>
      <c r="N164">
        <v>9.5</v>
      </c>
      <c r="O164">
        <v>0.19999999999999929</v>
      </c>
      <c r="P164">
        <v>3.3000000000000007</v>
      </c>
      <c r="Q164">
        <v>3.5</v>
      </c>
      <c r="R164">
        <v>2.4660000000000002</v>
      </c>
      <c r="U164">
        <v>2.8440000000000003</v>
      </c>
      <c r="W164">
        <v>3.8939999999999997</v>
      </c>
      <c r="X164">
        <v>3.7020000000000004</v>
      </c>
      <c r="AB164">
        <v>2</v>
      </c>
      <c r="AC164">
        <v>69</v>
      </c>
      <c r="AD164">
        <v>52.5</v>
      </c>
      <c r="AF164">
        <v>57.3</v>
      </c>
      <c r="AG164">
        <v>46.3</v>
      </c>
      <c r="AH164">
        <v>194.85440107590031</v>
      </c>
      <c r="AI164">
        <v>12241.14318439021</v>
      </c>
      <c r="AJ164">
        <v>206.50086349206356</v>
      </c>
      <c r="AK164">
        <v>0</v>
      </c>
      <c r="AL164">
        <v>630</v>
      </c>
      <c r="AM164">
        <v>630</v>
      </c>
      <c r="AN164">
        <v>11119.831034226318</v>
      </c>
      <c r="AO164">
        <f>AN164/AN$146</f>
        <v>0.94927061268359469</v>
      </c>
      <c r="AP164">
        <v>1181.0999999999999</v>
      </c>
      <c r="AQ164">
        <v>1181.0999999999999</v>
      </c>
      <c r="AR164">
        <v>0.10952556390977444</v>
      </c>
      <c r="AS164">
        <v>2362.3095255639091</v>
      </c>
      <c r="AT164">
        <v>1.5903407894736841</v>
      </c>
      <c r="AU164">
        <v>2183.1109022556388</v>
      </c>
      <c r="AV164">
        <v>3988.8026315789471</v>
      </c>
      <c r="AW164">
        <v>22.201127819548869</v>
      </c>
      <c r="AX164">
        <v>2.4154827067669169</v>
      </c>
      <c r="AY164">
        <v>6196.5301443609023</v>
      </c>
      <c r="AZ164">
        <v>387.03966165413527</v>
      </c>
      <c r="BA164">
        <v>2819.5432330827066</v>
      </c>
      <c r="BB164">
        <v>5875.8984962406012</v>
      </c>
      <c r="BC164">
        <v>988.09819548872167</v>
      </c>
      <c r="BD164">
        <v>4.070206766917293</v>
      </c>
      <c r="BE164">
        <v>9687.6101315789456</v>
      </c>
      <c r="BF164">
        <v>255.61470791979954</v>
      </c>
      <c r="BG164">
        <v>249.36285622986023</v>
      </c>
      <c r="BH164">
        <f t="shared" si="244"/>
        <v>252.59657262120817</v>
      </c>
      <c r="BI164">
        <v>66.800726817042602</v>
      </c>
      <c r="BJ164">
        <v>45.459452201933409</v>
      </c>
      <c r="BK164">
        <v>187.18017543859648</v>
      </c>
      <c r="BL164">
        <v>134.79256176154672</v>
      </c>
      <c r="BM164">
        <v>1</v>
      </c>
      <c r="BN164">
        <v>1.8271186440677967</v>
      </c>
      <c r="BO164">
        <v>2.083989501312336</v>
      </c>
      <c r="BP164">
        <v>49.997681811745579</v>
      </c>
      <c r="BQ164">
        <v>35.231183442920219</v>
      </c>
      <c r="BR164">
        <v>29.104631532309199</v>
      </c>
      <c r="BS164">
        <v>49.997681811745579</v>
      </c>
      <c r="BT164">
        <v>64.371552121132197</v>
      </c>
      <c r="BU164">
        <v>60.653746552896337</v>
      </c>
      <c r="BV164">
        <v>4173.812030075188</v>
      </c>
      <c r="BW164">
        <v>4403.2236842105258</v>
      </c>
      <c r="BX164">
        <v>10277.642105263156</v>
      </c>
      <c r="BY164">
        <v>9627.5593369924827</v>
      </c>
      <c r="BZ164">
        <v>1700.6063909774434</v>
      </c>
      <c r="CA164">
        <v>19905.201442255639</v>
      </c>
      <c r="CB164">
        <v>1.0549645390070921</v>
      </c>
      <c r="CC164">
        <v>20.968449086954909</v>
      </c>
      <c r="CD164">
        <v>22.120970224713066</v>
      </c>
      <c r="CE164">
        <v>-1990.7011278195491</v>
      </c>
      <c r="CF164">
        <v>-414.42105263157873</v>
      </c>
      <c r="CG164">
        <v>-2405.1221804511279</v>
      </c>
      <c r="CH164">
        <f t="shared" si="216"/>
        <v>-1354.2687969924814</v>
      </c>
      <c r="CI164">
        <f t="shared" si="217"/>
        <v>1472.6748120300754</v>
      </c>
      <c r="CJ164">
        <f t="shared" si="218"/>
        <v>118.40601503759399</v>
      </c>
      <c r="CK164">
        <v>13708.671297894736</v>
      </c>
      <c r="CL164">
        <v>68.869794348292118</v>
      </c>
      <c r="CM164">
        <v>2.5435705184936523</v>
      </c>
      <c r="CN164">
        <v>0.59933048486709595</v>
      </c>
      <c r="CO164">
        <v>6.391364574432373</v>
      </c>
      <c r="CP164">
        <v>1.5716739710441907</v>
      </c>
      <c r="CQ164">
        <v>8.9191446304321289</v>
      </c>
      <c r="CR164">
        <v>2.2491385936737061</v>
      </c>
      <c r="CS164">
        <v>0.55268615484237671</v>
      </c>
      <c r="CT164">
        <v>4.4186177253723145</v>
      </c>
      <c r="CU164">
        <v>4.4186177253723145</v>
      </c>
      <c r="CV164">
        <v>1.1657243968367208</v>
      </c>
      <c r="CW164">
        <v>2.562424898147583</v>
      </c>
      <c r="CX164">
        <v>2.0871462821960449</v>
      </c>
      <c r="CY164">
        <v>0.44259196519851685</v>
      </c>
      <c r="CZ164">
        <v>2.044119119644165</v>
      </c>
      <c r="DA164">
        <v>2.044119119644165</v>
      </c>
      <c r="DB164">
        <v>1.0852557955304214</v>
      </c>
      <c r="DC164">
        <v>0.88256663084030151</v>
      </c>
      <c r="DD164">
        <v>0.33131888508796692</v>
      </c>
      <c r="DE164">
        <v>0.56654241528739713</v>
      </c>
      <c r="DF164">
        <v>1.1730556488037109</v>
      </c>
      <c r="DG164">
        <v>0.39996427297592163</v>
      </c>
      <c r="DH164" s="19">
        <v>0.85989499256670499</v>
      </c>
      <c r="DI164">
        <v>30.042111393928526</v>
      </c>
      <c r="DJ164">
        <v>7.07869235676527</v>
      </c>
      <c r="DK164">
        <v>7.0001780916766126E-3</v>
      </c>
      <c r="DL164">
        <v>37.127803928785475</v>
      </c>
      <c r="DM164">
        <v>0.14184479512991402</v>
      </c>
      <c r="DN164">
        <v>49.101189845329834</v>
      </c>
      <c r="DO164">
        <v>22.045559888725219</v>
      </c>
      <c r="DP164">
        <v>0.98098296906715043</v>
      </c>
      <c r="DQ164">
        <v>0.10673094703450596</v>
      </c>
      <c r="DR164">
        <v>72.234463650156712</v>
      </c>
      <c r="DS164">
        <v>9.9176006559317251</v>
      </c>
      <c r="DT164">
        <v>58.847991764195875</v>
      </c>
      <c r="DU164">
        <v>26.006254627581377</v>
      </c>
      <c r="DV164">
        <v>20.197904134843942</v>
      </c>
      <c r="DW164">
        <v>8.3199874731607004E-2</v>
      </c>
      <c r="DX164">
        <v>105.1353504013528</v>
      </c>
      <c r="DY164">
        <v>2.3404439814247491</v>
      </c>
      <c r="DZ164">
        <v>2.350063339371149</v>
      </c>
      <c r="EA164">
        <f t="shared" si="245"/>
        <v>2.3450878093988732</v>
      </c>
      <c r="EB164">
        <v>1.2706052300934205</v>
      </c>
      <c r="EC164">
        <v>0.69620013706186001</v>
      </c>
      <c r="ED164">
        <v>0.99779116879732987</v>
      </c>
      <c r="EE164">
        <v>0.2829067670611542</v>
      </c>
      <c r="EF164">
        <v>0.23562566105775992</v>
      </c>
      <c r="EG164">
        <v>0.4489821928586531</v>
      </c>
      <c r="EH164">
        <v>0.44192255076075559</v>
      </c>
      <c r="EI164">
        <v>80.915400898884414</v>
      </c>
      <c r="EJ164">
        <v>67.974741368794412</v>
      </c>
      <c r="EK164">
        <v>55.973553652072738</v>
      </c>
      <c r="EL164">
        <v>19.065744826553303</v>
      </c>
      <c r="EM164">
        <v>30.519448438761117</v>
      </c>
      <c r="EN164">
        <v>24.735975605067988</v>
      </c>
      <c r="EO164">
        <v>36.836672211441773</v>
      </c>
      <c r="EP164">
        <v>14.588711618455616</v>
      </c>
      <c r="EQ164">
        <v>58.227201817752373</v>
      </c>
      <c r="ER164">
        <v>112.93662864451942</v>
      </c>
      <c r="ES164">
        <v>6.8018179878549905</v>
      </c>
      <c r="ET164">
        <v>171.16383046227179</v>
      </c>
      <c r="EU164">
        <v>0.39603771846481406</v>
      </c>
      <c r="EV164">
        <v>21.521294605264966</v>
      </c>
      <c r="EW164">
        <v>8.5232444138782473</v>
      </c>
      <c r="EX164">
        <f t="shared" si="219"/>
        <v>3.9738640865216315</v>
      </c>
      <c r="EY164">
        <v>12.264517633888062</v>
      </c>
      <c r="EZ164">
        <v>7.4568482702696031</v>
      </c>
      <c r="FA164">
        <f t="shared" si="220"/>
        <v>1.644732089130283</v>
      </c>
      <c r="FB164">
        <v>19.721365904157665</v>
      </c>
      <c r="FC164">
        <v>62.18898677450354</v>
      </c>
      <c r="FD164">
        <v>37.811013225496453</v>
      </c>
      <c r="FE164">
        <f t="shared" si="221"/>
        <v>26.627044574024879</v>
      </c>
      <c r="FF164">
        <f t="shared" si="222"/>
        <v>22.011319552754102</v>
      </c>
      <c r="FG164">
        <f t="shared" si="223"/>
        <v>11.417543009125762</v>
      </c>
      <c r="FH164">
        <f t="shared" si="224"/>
        <v>9.7468019188660406</v>
      </c>
      <c r="FI164">
        <f t="shared" si="225"/>
        <v>-3.9606947388561586</v>
      </c>
      <c r="FJ164">
        <f t="shared" si="226"/>
        <v>-3.9606947388561586</v>
      </c>
      <c r="FK164">
        <f t="shared" si="227"/>
        <v>-9.7468019188660406</v>
      </c>
      <c r="FL164">
        <f t="shared" si="228"/>
        <v>-19.850439367291809</v>
      </c>
      <c r="FM164">
        <f t="shared" si="229"/>
        <v>-17.965952141146481</v>
      </c>
      <c r="FN164">
        <f t="shared" si="230"/>
        <v>-53.114862946151362</v>
      </c>
      <c r="FO164">
        <v>98.929366812115077</v>
      </c>
      <c r="FP164">
        <v>57.798056134249251</v>
      </c>
      <c r="FQ164">
        <v>0.63535749893748117</v>
      </c>
      <c r="FR164">
        <v>0.67330515312913863</v>
      </c>
      <c r="FS164">
        <v>0.73952584818633749</v>
      </c>
      <c r="FT164">
        <v>2.4736844590211446</v>
      </c>
      <c r="FU164">
        <v>1.7313463166279035</v>
      </c>
      <c r="FV164">
        <v>1.4675021815558917</v>
      </c>
      <c r="FW164">
        <v>48.367053028434448</v>
      </c>
      <c r="FX164">
        <v>65.981596894335155</v>
      </c>
      <c r="FY164">
        <v>22.884613406569709</v>
      </c>
      <c r="FZ164">
        <v>56.247627264421411</v>
      </c>
      <c r="GA164">
        <v>41.692732466293243</v>
      </c>
      <c r="GB164">
        <f t="shared" si="246"/>
        <v>208.7884175768352</v>
      </c>
      <c r="GC164">
        <f t="shared" si="247"/>
        <v>130.27281376596656</v>
      </c>
      <c r="GD164">
        <f t="shared" si="248"/>
        <v>138.10747621495241</v>
      </c>
      <c r="GE164">
        <f t="shared" si="249"/>
        <v>1.2182526923734194</v>
      </c>
      <c r="GF164">
        <f t="shared" si="250"/>
        <v>1.7264834685418367</v>
      </c>
      <c r="GG164">
        <f t="shared" si="251"/>
        <v>1.5112478624600894</v>
      </c>
      <c r="GH164">
        <f t="shared" si="255"/>
        <v>50.544686519210536</v>
      </c>
      <c r="GK164">
        <f t="shared" si="252"/>
        <v>24.978045689975428</v>
      </c>
      <c r="GL164">
        <f t="shared" si="253"/>
        <v>33.824717121760493</v>
      </c>
      <c r="GM164">
        <f t="shared" si="201"/>
        <v>66.1752828782395</v>
      </c>
      <c r="GN164">
        <f t="shared" si="232"/>
        <v>37.403688542089156</v>
      </c>
      <c r="GO164">
        <f t="shared" si="254"/>
        <v>26.923076923076923</v>
      </c>
      <c r="GP164">
        <f t="shared" si="233"/>
        <v>87.59723749458314</v>
      </c>
      <c r="GQ164">
        <f t="shared" si="234"/>
        <v>0.81115308643617479</v>
      </c>
      <c r="GR164">
        <v>54.888734925375594</v>
      </c>
      <c r="GS164">
        <f t="shared" si="235"/>
        <v>61.965301443609022</v>
      </c>
      <c r="GT164" s="23">
        <f t="shared" si="236"/>
        <v>199.0520144225564</v>
      </c>
      <c r="GU164">
        <v>15.959999999999999</v>
      </c>
      <c r="GV164">
        <v>15.959999999999999</v>
      </c>
      <c r="GW164">
        <v>1.48E-3</v>
      </c>
      <c r="GX164">
        <v>31.921479999999995</v>
      </c>
      <c r="GY164">
        <v>2.1490000000000002E-2</v>
      </c>
      <c r="GZ164">
        <v>29.5</v>
      </c>
      <c r="HA164">
        <v>53.9</v>
      </c>
      <c r="HB164">
        <v>0.3</v>
      </c>
      <c r="HC164">
        <v>3.2640000000000002E-2</v>
      </c>
      <c r="HD164">
        <v>83.732640000000004</v>
      </c>
      <c r="HE164">
        <v>5.2299999999999995</v>
      </c>
      <c r="HF164">
        <v>38.1</v>
      </c>
      <c r="HG164">
        <v>79.400000000000006</v>
      </c>
      <c r="HH164">
        <v>13.352</v>
      </c>
      <c r="HI164">
        <v>5.5000000000000007E-2</v>
      </c>
      <c r="HJ164">
        <v>130.90699999999998</v>
      </c>
      <c r="HK164">
        <v>56.4</v>
      </c>
      <c r="HL164">
        <v>59.5</v>
      </c>
      <c r="HM164">
        <v>138.88</v>
      </c>
      <c r="HN164">
        <v>130.09554400000005</v>
      </c>
      <c r="HO164">
        <v>22.979999999999997</v>
      </c>
      <c r="HP164">
        <v>268.97554400000001</v>
      </c>
      <c r="HQ164">
        <v>-26.9</v>
      </c>
      <c r="HR164">
        <v>-5.6000000000000014</v>
      </c>
      <c r="HS164">
        <v>-32.5</v>
      </c>
      <c r="HT164">
        <v>185.24290400000001</v>
      </c>
      <c r="HU164">
        <v>68.869794348292118</v>
      </c>
      <c r="HV164">
        <v>0.40595385475158691</v>
      </c>
      <c r="HW164">
        <v>9.5653145384788515E-2</v>
      </c>
      <c r="HX164">
        <v>9.4592195701599123E-5</v>
      </c>
      <c r="HY164">
        <v>0.50170159233207701</v>
      </c>
      <c r="HZ164">
        <v>1.9167241810798645E-3</v>
      </c>
      <c r="IA164">
        <v>0.66349588513374336</v>
      </c>
      <c r="IB164">
        <v>0.29789783746004106</v>
      </c>
      <c r="IC164">
        <v>1.3255853176116944E-2</v>
      </c>
      <c r="ID164">
        <v>1.4422368255615236E-3</v>
      </c>
      <c r="IE164">
        <v>0.97609181259546296</v>
      </c>
      <c r="IF164">
        <v>0.13401482217311858</v>
      </c>
      <c r="IG164">
        <v>0.79520273351669313</v>
      </c>
      <c r="IH164">
        <v>0.35141802036762243</v>
      </c>
      <c r="II164">
        <v>0.27293078485488892</v>
      </c>
      <c r="IJ164">
        <v>1.1242655158042909E-3</v>
      </c>
      <c r="IK164">
        <v>1.4206758042550089</v>
      </c>
      <c r="IL164">
        <v>0.49776757979392999</v>
      </c>
      <c r="IM164">
        <v>0.19713473662734032</v>
      </c>
      <c r="IN164">
        <v>0.78681410635113702</v>
      </c>
      <c r="IO164">
        <v>1.5260931277339176</v>
      </c>
      <c r="IP164">
        <v>9.1911789929866775E-2</v>
      </c>
      <c r="IQ164">
        <v>2.3129072340850545</v>
      </c>
      <c r="IR164">
        <v>0.16572830533981336</v>
      </c>
      <c r="IS164">
        <v>0.10076310083270074</v>
      </c>
      <c r="IT164">
        <v>0.2664914061725141</v>
      </c>
      <c r="IU164">
        <v>62.188986774503562</v>
      </c>
      <c r="IV164">
        <v>37.811013225496438</v>
      </c>
      <c r="IW164">
        <v>1.3368154214895915</v>
      </c>
      <c r="IX164">
        <v>57.798056134249251</v>
      </c>
      <c r="IY164">
        <f t="shared" si="237"/>
        <v>1.8112056417529776</v>
      </c>
      <c r="IZ164">
        <f t="shared" si="238"/>
        <v>78.308615886596883</v>
      </c>
      <c r="JA164">
        <f t="shared" si="239"/>
        <v>0.89223142983004555</v>
      </c>
      <c r="JB164">
        <f t="shared" si="240"/>
        <v>38.576187435506753</v>
      </c>
      <c r="JC164">
        <f t="shared" si="241"/>
        <v>0.91897421192293194</v>
      </c>
      <c r="JD164">
        <f t="shared" si="242"/>
        <v>118.68251084010981</v>
      </c>
      <c r="JE164">
        <f t="shared" si="243"/>
        <v>116.29326936944879</v>
      </c>
    </row>
    <row r="165" spans="1:265" x14ac:dyDescent="0.2">
      <c r="A165" s="5">
        <v>2017</v>
      </c>
      <c r="B165">
        <v>224</v>
      </c>
      <c r="C165">
        <v>2</v>
      </c>
      <c r="D165">
        <v>3335</v>
      </c>
      <c r="E165">
        <v>1995</v>
      </c>
      <c r="F165" t="s">
        <v>121</v>
      </c>
      <c r="G165">
        <v>1</v>
      </c>
      <c r="H165">
        <v>32</v>
      </c>
      <c r="J165">
        <v>0</v>
      </c>
      <c r="K165">
        <v>0</v>
      </c>
      <c r="L165">
        <v>11.1</v>
      </c>
      <c r="M165">
        <v>11</v>
      </c>
      <c r="N165">
        <v>6.6</v>
      </c>
      <c r="O165">
        <v>9.9999999999999645E-2</v>
      </c>
      <c r="P165">
        <v>4.4000000000000004</v>
      </c>
      <c r="Q165">
        <v>4.5</v>
      </c>
      <c r="R165">
        <v>2.12</v>
      </c>
      <c r="U165">
        <v>2.4539999999999997</v>
      </c>
      <c r="W165">
        <v>3.12</v>
      </c>
      <c r="X165">
        <v>2.5659999999999998</v>
      </c>
      <c r="AB165">
        <v>3</v>
      </c>
      <c r="AC165">
        <v>67</v>
      </c>
      <c r="AD165">
        <v>53.4</v>
      </c>
      <c r="AF165">
        <v>49.3</v>
      </c>
      <c r="AG165">
        <v>10.4</v>
      </c>
      <c r="AH165">
        <v>229.38900762152659</v>
      </c>
      <c r="AI165">
        <v>14410.676236799543</v>
      </c>
      <c r="AJ165">
        <v>255.07450980392161</v>
      </c>
      <c r="AK165">
        <v>0</v>
      </c>
      <c r="AL165">
        <v>504.9</v>
      </c>
      <c r="AM165">
        <v>504.9</v>
      </c>
      <c r="AN165">
        <v>11854.763150064777</v>
      </c>
      <c r="AO165">
        <f>AN165/AN$143</f>
        <v>1.0039950983543964</v>
      </c>
      <c r="AP165">
        <v>1861.7068825910928</v>
      </c>
      <c r="AQ165">
        <v>1654.4963562753035</v>
      </c>
      <c r="AR165">
        <v>0</v>
      </c>
      <c r="AS165">
        <v>3516.2032388663961</v>
      </c>
      <c r="AT165">
        <v>3.9035275303643719</v>
      </c>
      <c r="AU165">
        <v>2781.4028340080968</v>
      </c>
      <c r="AV165">
        <v>4502.8441295546554</v>
      </c>
      <c r="AW165">
        <v>76.986680161943312</v>
      </c>
      <c r="AX165">
        <v>18.728643724696354</v>
      </c>
      <c r="AY165">
        <v>7379.9622874493907</v>
      </c>
      <c r="AZ165">
        <v>685.86684210526312</v>
      </c>
      <c r="BA165">
        <v>5076.6578947368416</v>
      </c>
      <c r="BB165">
        <v>7124.8542510121442</v>
      </c>
      <c r="BC165">
        <v>3109.1142510121454</v>
      </c>
      <c r="BD165">
        <v>63.677388663967605</v>
      </c>
      <c r="BE165">
        <v>15374.303785425098</v>
      </c>
      <c r="BF165">
        <v>257.58393657219966</v>
      </c>
      <c r="BG165">
        <v>571.02439271255048</v>
      </c>
      <c r="BH165">
        <f t="shared" si="244"/>
        <v>408.90001884685182</v>
      </c>
      <c r="BI165">
        <v>61.313063427800259</v>
      </c>
      <c r="BJ165">
        <v>163.94679005205322</v>
      </c>
      <c r="BK165">
        <v>189.88985155195678</v>
      </c>
      <c r="BL165">
        <v>187.28643724696349</v>
      </c>
      <c r="BM165">
        <v>0.88869863013698636</v>
      </c>
      <c r="BN165">
        <v>1.6189111747851004</v>
      </c>
      <c r="BO165">
        <v>1.4034536891679747</v>
      </c>
      <c r="BP165">
        <v>52.946509519492288</v>
      </c>
      <c r="BQ165">
        <v>37.688577877128758</v>
      </c>
      <c r="BR165">
        <v>33.02040837484644</v>
      </c>
      <c r="BS165">
        <v>47.053490480507712</v>
      </c>
      <c r="BT165">
        <v>61.014459887042271</v>
      </c>
      <c r="BU165">
        <v>46.342613951511318</v>
      </c>
      <c r="BV165">
        <v>4112.3319838056677</v>
      </c>
      <c r="BW165">
        <v>3546.4878542510114</v>
      </c>
      <c r="BX165">
        <v>9340.6520445344122</v>
      </c>
      <c r="BY165">
        <v>10263.864199190284</v>
      </c>
      <c r="BZ165">
        <v>1681.8322064777328</v>
      </c>
      <c r="CA165">
        <v>19604.516243724695</v>
      </c>
      <c r="CB165">
        <v>0.86240310077519367</v>
      </c>
      <c r="CC165">
        <v>20.9764522249918</v>
      </c>
      <c r="CD165">
        <v>18.090157442095638</v>
      </c>
      <c r="CE165">
        <v>-1330.929149797571</v>
      </c>
      <c r="CF165">
        <v>956.356275303644</v>
      </c>
      <c r="CG165">
        <v>-374.57287449392697</v>
      </c>
      <c r="CH165">
        <f t="shared" si="216"/>
        <v>964.32591093117389</v>
      </c>
      <c r="CI165">
        <f t="shared" si="217"/>
        <v>3578.3663967611328</v>
      </c>
      <c r="CJ165">
        <f t="shared" si="218"/>
        <v>4542.6923076923067</v>
      </c>
      <c r="CK165">
        <v>12224.553956275304</v>
      </c>
      <c r="CL165">
        <v>62.35580518437083</v>
      </c>
      <c r="CM165">
        <v>2.6421566009521484</v>
      </c>
      <c r="CN165">
        <v>0.90970087051391602</v>
      </c>
      <c r="CO165">
        <v>7.2390475273132324</v>
      </c>
      <c r="CP165">
        <v>1.8269757087513847</v>
      </c>
      <c r="CQ165">
        <v>7.223790168762207</v>
      </c>
      <c r="CR165">
        <v>2.1560838222503662</v>
      </c>
      <c r="CS165">
        <v>0.50279253721237183</v>
      </c>
      <c r="CT165">
        <v>3.8644921779632568</v>
      </c>
      <c r="CU165">
        <v>3.8644921779632568</v>
      </c>
      <c r="CV165">
        <v>1.1694944855322371</v>
      </c>
      <c r="CW165">
        <v>2.650754451751709</v>
      </c>
      <c r="CX165">
        <v>2.5247931480407715</v>
      </c>
      <c r="CY165">
        <v>0.46327558159828186</v>
      </c>
      <c r="CZ165">
        <v>1.863737940788269</v>
      </c>
      <c r="DA165">
        <v>1.863737940788269</v>
      </c>
      <c r="DB165">
        <v>1.4330102051505895</v>
      </c>
      <c r="DC165">
        <v>0.6101754903793335</v>
      </c>
      <c r="DD165">
        <v>0.34566357731819153</v>
      </c>
      <c r="DE165">
        <v>0.50262453618654246</v>
      </c>
      <c r="DF165">
        <v>1.2442961931228638</v>
      </c>
      <c r="DG165">
        <v>0.57063066959381104</v>
      </c>
      <c r="DH165">
        <v>0.89092369504079594</v>
      </c>
      <c r="DI165">
        <v>49.189211288761022</v>
      </c>
      <c r="DJ165">
        <v>15.050967755657458</v>
      </c>
      <c r="DK165">
        <v>0</v>
      </c>
      <c r="DL165">
        <v>64.240179044418483</v>
      </c>
      <c r="DM165">
        <v>0.28198263797338763</v>
      </c>
      <c r="DN165">
        <v>59.969376535661787</v>
      </c>
      <c r="DO165">
        <v>22.639964245706189</v>
      </c>
      <c r="DP165">
        <v>2.9751442329318896</v>
      </c>
      <c r="DQ165">
        <v>0.72376697177949689</v>
      </c>
      <c r="DR165">
        <v>86.30825198607937</v>
      </c>
      <c r="DS165">
        <v>18.180645850194125</v>
      </c>
      <c r="DT165">
        <v>128.17511067578667</v>
      </c>
      <c r="DU165">
        <v>33.00770996940642</v>
      </c>
      <c r="DV165">
        <v>57.94574191856838</v>
      </c>
      <c r="DW165">
        <v>1.1867796522335725</v>
      </c>
      <c r="DX165">
        <v>220.31534221599506</v>
      </c>
      <c r="DY165">
        <v>1.4712048627773924</v>
      </c>
      <c r="DZ165">
        <v>9.5719350164225485</v>
      </c>
      <c r="EA165">
        <f t="shared" si="245"/>
        <v>5.3819021783302272</v>
      </c>
      <c r="EB165">
        <v>0.71867768312671765</v>
      </c>
      <c r="EC165">
        <v>4.8718381528660633</v>
      </c>
      <c r="ED165">
        <v>0.50593309933658204</v>
      </c>
      <c r="EE165">
        <v>0.74055326597858795</v>
      </c>
      <c r="EF165">
        <v>0.30598107514475176</v>
      </c>
      <c r="EG165">
        <v>0.37752542303392062</v>
      </c>
      <c r="EH165">
        <v>0.25752043275311054</v>
      </c>
      <c r="EI165">
        <v>76.570787971729402</v>
      </c>
      <c r="EJ165">
        <v>69.482784271119556</v>
      </c>
      <c r="EK165">
        <v>58.178023094789744</v>
      </c>
      <c r="EL165">
        <v>23.429212028270591</v>
      </c>
      <c r="EM165">
        <v>26.231517525529057</v>
      </c>
      <c r="EN165">
        <v>14.982029684090714</v>
      </c>
      <c r="EO165">
        <v>25.09244184821241</v>
      </c>
      <c r="EP165">
        <v>12.258916786159217</v>
      </c>
      <c r="EQ165">
        <v>46.948409015639882</v>
      </c>
      <c r="ER165">
        <v>127.71287149782522</v>
      </c>
      <c r="ES165">
        <v>9.5970503812682537</v>
      </c>
      <c r="ET165">
        <v>174.6612805134651</v>
      </c>
      <c r="EU165">
        <v>0.48855017221181862</v>
      </c>
      <c r="EV165">
        <v>14.366344832951095</v>
      </c>
      <c r="EW165">
        <v>7.0186802421926275</v>
      </c>
      <c r="EX165">
        <f t="shared" si="219"/>
        <v>5.4946639306977891</v>
      </c>
      <c r="EY165">
        <v>34.876934687449378</v>
      </c>
      <c r="EZ165">
        <v>10.381047459546972</v>
      </c>
      <c r="FA165">
        <f t="shared" si="220"/>
        <v>3.3596739465220984</v>
      </c>
      <c r="FB165">
        <v>45.257982146996348</v>
      </c>
      <c r="FC165">
        <v>77.062504850901902</v>
      </c>
      <c r="FD165">
        <v>22.937495149098101</v>
      </c>
      <c r="FE165">
        <f t="shared" si="221"/>
        <v>114.23441162955321</v>
      </c>
      <c r="FF165">
        <f t="shared" si="222"/>
        <v>103.08266882757425</v>
      </c>
      <c r="FG165">
        <f t="shared" si="223"/>
        <v>20.748793183247201</v>
      </c>
      <c r="FH165">
        <f t="shared" si="224"/>
        <v>68.205734140124875</v>
      </c>
      <c r="FI165">
        <f t="shared" si="225"/>
        <v>-10.36774572370023</v>
      </c>
      <c r="FJ165">
        <f t="shared" si="226"/>
        <v>-10.367745723700232</v>
      </c>
      <c r="FK165">
        <f t="shared" si="227"/>
        <v>-68.205734140124889</v>
      </c>
      <c r="FL165">
        <f t="shared" si="228"/>
        <v>-113.73427252418611</v>
      </c>
      <c r="FM165">
        <f t="shared" si="229"/>
        <v>-45.794002195328289</v>
      </c>
      <c r="FN165">
        <f t="shared" si="230"/>
        <v>-99.871865186065506</v>
      </c>
      <c r="FO165">
        <v>88.353028527385732</v>
      </c>
      <c r="FP165">
        <v>50.58535484661946</v>
      </c>
      <c r="FQ165">
        <v>0.85565998920568676</v>
      </c>
      <c r="FR165">
        <v>0.72060835640402932</v>
      </c>
      <c r="FS165">
        <v>1.1584697173121443</v>
      </c>
      <c r="FT165">
        <v>2.1351655234544449</v>
      </c>
      <c r="FU165">
        <v>1.6229266218452332</v>
      </c>
      <c r="FV165">
        <v>1.2369854677560566</v>
      </c>
      <c r="FW165">
        <v>52.35459050143966</v>
      </c>
      <c r="FX165">
        <v>73.120310994158487</v>
      </c>
      <c r="FY165">
        <v>15.318835899742234</v>
      </c>
      <c r="FZ165">
        <v>58.764393396274315</v>
      </c>
      <c r="GA165">
        <v>28.727070786232051</v>
      </c>
      <c r="GB165">
        <f t="shared" si="246"/>
        <v>113.87399487127743</v>
      </c>
      <c r="GC165">
        <f t="shared" si="247"/>
        <v>88.228859552274983</v>
      </c>
      <c r="GD165">
        <f t="shared" si="248"/>
        <v>61.457755568572367</v>
      </c>
      <c r="GE165">
        <f t="shared" si="249"/>
        <v>2.3202458155075951</v>
      </c>
      <c r="GF165">
        <f t="shared" si="250"/>
        <v>2.4437398751288426</v>
      </c>
      <c r="GG165">
        <f t="shared" si="251"/>
        <v>4.1081766242239315</v>
      </c>
      <c r="GH165">
        <f t="shared" si="255"/>
        <v>53.885287045748989</v>
      </c>
      <c r="GK165">
        <f t="shared" si="252"/>
        <v>58.157907755984809</v>
      </c>
      <c r="GL165">
        <f t="shared" si="253"/>
        <v>45.852755538321141</v>
      </c>
      <c r="GM165">
        <f t="shared" si="201"/>
        <v>54.147244461678859</v>
      </c>
      <c r="GN165">
        <f t="shared" si="232"/>
        <v>80.423311736642347</v>
      </c>
      <c r="GO165">
        <f t="shared" si="254"/>
        <v>40.54054054054054</v>
      </c>
      <c r="GP165">
        <f t="shared" si="233"/>
        <v>69.180989739855832</v>
      </c>
      <c r="GQ165">
        <f t="shared" si="234"/>
        <v>0.96975015959410937</v>
      </c>
      <c r="GR165">
        <v>53.325436532443305</v>
      </c>
      <c r="GS165">
        <f t="shared" si="235"/>
        <v>73.799622874493906</v>
      </c>
      <c r="GT165" s="23">
        <f t="shared" si="236"/>
        <v>196.04516243724694</v>
      </c>
      <c r="GU165">
        <v>23.36</v>
      </c>
      <c r="GV165">
        <v>20.759999999999998</v>
      </c>
      <c r="GW165">
        <v>0</v>
      </c>
      <c r="GX165">
        <v>44.12</v>
      </c>
      <c r="GY165">
        <v>4.8980000000000003E-2</v>
      </c>
      <c r="GZ165">
        <v>34.9</v>
      </c>
      <c r="HA165">
        <v>56.5</v>
      </c>
      <c r="HB165">
        <v>0.96599999999999997</v>
      </c>
      <c r="HC165">
        <v>0.23500000000000001</v>
      </c>
      <c r="HD165">
        <v>92.600999999999999</v>
      </c>
      <c r="HE165">
        <v>8.6059999999999999</v>
      </c>
      <c r="HF165">
        <v>63.7</v>
      </c>
      <c r="HG165">
        <v>89.4</v>
      </c>
      <c r="HH165">
        <v>39.012</v>
      </c>
      <c r="HI165">
        <v>0.79900000000000004</v>
      </c>
      <c r="HJ165">
        <v>192.911</v>
      </c>
      <c r="HK165">
        <v>51.6</v>
      </c>
      <c r="HL165">
        <v>44.5</v>
      </c>
      <c r="HM165">
        <v>117.203</v>
      </c>
      <c r="HN165">
        <v>128.78712000000002</v>
      </c>
      <c r="HO165">
        <v>21.103000000000002</v>
      </c>
      <c r="HP165">
        <v>245.99012000000002</v>
      </c>
      <c r="HQ165">
        <v>-16.700000000000003</v>
      </c>
      <c r="HR165">
        <v>12</v>
      </c>
      <c r="HS165">
        <v>-4.6999999999999886</v>
      </c>
      <c r="HT165">
        <v>153.38912000000002</v>
      </c>
      <c r="HU165">
        <v>62.35580518437083</v>
      </c>
      <c r="HV165">
        <v>0.61720778198242188</v>
      </c>
      <c r="HW165">
        <v>0.18885390071868896</v>
      </c>
      <c r="HX165">
        <v>0</v>
      </c>
      <c r="HY165">
        <v>0.80606168270111089</v>
      </c>
      <c r="HZ165">
        <v>3.538212424659729E-3</v>
      </c>
      <c r="IA165">
        <v>0.75247325396537779</v>
      </c>
      <c r="IB165">
        <v>0.28407778352499008</v>
      </c>
      <c r="IC165">
        <v>3.7330994439125055E-2</v>
      </c>
      <c r="ID165">
        <v>9.0815566182136532E-3</v>
      </c>
      <c r="IE165">
        <v>1.0829635885477067</v>
      </c>
      <c r="IF165">
        <v>0.22812392811775206</v>
      </c>
      <c r="IG165">
        <v>1.6082932353019714</v>
      </c>
      <c r="IH165">
        <v>0.41416836994886397</v>
      </c>
      <c r="II165">
        <v>0.72708144546031961</v>
      </c>
      <c r="IJ165">
        <v>1.4891266146898272E-2</v>
      </c>
      <c r="IK165">
        <v>2.7644343168580536</v>
      </c>
      <c r="IL165">
        <v>0.31485055303573611</v>
      </c>
      <c r="IM165">
        <v>0.15382029190659521</v>
      </c>
      <c r="IN165">
        <v>0.58909103514671335</v>
      </c>
      <c r="IO165">
        <v>1.6024932313925746</v>
      </c>
      <c r="IP165">
        <v>0.12042019020438195</v>
      </c>
      <c r="IQ165">
        <v>2.1915842665392882</v>
      </c>
      <c r="IR165">
        <v>0.43762270092964167</v>
      </c>
      <c r="IS165">
        <v>0.13025749161839487</v>
      </c>
      <c r="IT165">
        <v>0.56788019254803657</v>
      </c>
      <c r="IU165">
        <v>77.062504850901888</v>
      </c>
      <c r="IV165">
        <v>22.937495149098105</v>
      </c>
      <c r="IW165">
        <v>1.1086206779915815</v>
      </c>
      <c r="IX165">
        <v>50.585354846619467</v>
      </c>
      <c r="IY165">
        <f t="shared" si="237"/>
        <v>1.3855225838381773</v>
      </c>
      <c r="IZ165">
        <f t="shared" si="238"/>
        <v>63.220137367843222</v>
      </c>
      <c r="JA165">
        <f t="shared" si="239"/>
        <v>-0.57285005031876546</v>
      </c>
      <c r="JB165">
        <f t="shared" si="240"/>
        <v>-26.138627615872974</v>
      </c>
      <c r="JC165">
        <f t="shared" si="241"/>
        <v>1.9583726341569427</v>
      </c>
      <c r="JD165">
        <f t="shared" si="242"/>
        <v>86.460432824053257</v>
      </c>
      <c r="JE165">
        <f t="shared" si="243"/>
        <v>112.24305802689527</v>
      </c>
    </row>
    <row r="166" spans="1:265" x14ac:dyDescent="0.2">
      <c r="A166" s="5">
        <v>2017</v>
      </c>
      <c r="B166">
        <v>225</v>
      </c>
      <c r="C166">
        <v>2</v>
      </c>
      <c r="D166" t="s">
        <v>119</v>
      </c>
      <c r="E166">
        <v>2003</v>
      </c>
      <c r="F166" t="s">
        <v>121</v>
      </c>
      <c r="G166">
        <v>1</v>
      </c>
      <c r="H166">
        <v>33</v>
      </c>
      <c r="J166">
        <v>0</v>
      </c>
      <c r="K166">
        <v>0</v>
      </c>
      <c r="L166">
        <v>11.6</v>
      </c>
      <c r="M166">
        <v>11.2</v>
      </c>
      <c r="N166">
        <v>8.9</v>
      </c>
      <c r="O166">
        <v>0.40000000000000036</v>
      </c>
      <c r="P166">
        <v>2.2999999999999989</v>
      </c>
      <c r="Q166">
        <v>2.6999999999999993</v>
      </c>
      <c r="R166">
        <v>1.8039999999999998</v>
      </c>
      <c r="U166">
        <v>2.38</v>
      </c>
      <c r="W166">
        <v>4.5140000000000002</v>
      </c>
      <c r="X166">
        <v>3.7600000000000002</v>
      </c>
      <c r="AB166">
        <v>0</v>
      </c>
      <c r="AC166">
        <v>64</v>
      </c>
      <c r="AD166">
        <v>54.4</v>
      </c>
      <c r="AF166">
        <v>53.8</v>
      </c>
      <c r="AG166">
        <v>32.9</v>
      </c>
      <c r="AH166">
        <v>239.50971993173741</v>
      </c>
      <c r="AI166">
        <v>15046.479625551608</v>
      </c>
      <c r="AJ166">
        <v>290.75812544045107</v>
      </c>
      <c r="AK166">
        <v>0</v>
      </c>
      <c r="AL166">
        <v>567.6</v>
      </c>
      <c r="AM166">
        <v>567.6</v>
      </c>
      <c r="AN166">
        <v>14961.120409236844</v>
      </c>
      <c r="AO166">
        <f>AN166/AN$148</f>
        <v>1.0819171566921861</v>
      </c>
      <c r="AP166">
        <v>1755.0103668261563</v>
      </c>
      <c r="AQ166">
        <v>938.72647527910669</v>
      </c>
      <c r="AR166">
        <v>0.5439276315789473</v>
      </c>
      <c r="AS166">
        <v>2694.2807697368421</v>
      </c>
      <c r="AT166">
        <v>6.3803574561403495</v>
      </c>
      <c r="AU166">
        <v>2817.7492025518336</v>
      </c>
      <c r="AV166">
        <v>4607.2946570972881</v>
      </c>
      <c r="AW166">
        <v>112.70996810207335</v>
      </c>
      <c r="AX166">
        <v>2.0124537480063793</v>
      </c>
      <c r="AY166">
        <v>7539.7662814992018</v>
      </c>
      <c r="AZ166">
        <v>533.56710526315783</v>
      </c>
      <c r="BA166">
        <v>3524.1487240829342</v>
      </c>
      <c r="BB166">
        <v>5478.5207336523126</v>
      </c>
      <c r="BC166">
        <v>1819.371212121212</v>
      </c>
      <c r="BD166">
        <v>11.223903508771929</v>
      </c>
      <c r="BE166">
        <v>10833.26457336523</v>
      </c>
      <c r="BF166">
        <v>323.03236745082393</v>
      </c>
      <c r="BG166">
        <v>235.24987799043058</v>
      </c>
      <c r="BH166">
        <f t="shared" si="244"/>
        <v>280.65461391822026</v>
      </c>
      <c r="BI166">
        <v>70.849255715045146</v>
      </c>
      <c r="BJ166">
        <v>50.457108680792899</v>
      </c>
      <c r="BK166">
        <v>244.57121212121211</v>
      </c>
      <c r="BL166">
        <v>62.230434039644607</v>
      </c>
      <c r="BM166">
        <v>0.53488372093023251</v>
      </c>
      <c r="BN166">
        <v>1.6350974930362119</v>
      </c>
      <c r="BO166">
        <v>1.5545657015590202</v>
      </c>
      <c r="BP166">
        <v>65.138362212991368</v>
      </c>
      <c r="BQ166">
        <v>37.371837499338959</v>
      </c>
      <c r="BR166">
        <v>32.530810082377577</v>
      </c>
      <c r="BS166">
        <v>34.841449555786077</v>
      </c>
      <c r="BT166">
        <v>61.106597805325826</v>
      </c>
      <c r="BU166">
        <v>50.571281597994542</v>
      </c>
      <c r="BV166">
        <v>4332.5837320574155</v>
      </c>
      <c r="BW166">
        <v>3806.7085326953743</v>
      </c>
      <c r="BX166">
        <v>9437.2621411483233</v>
      </c>
      <c r="BY166">
        <v>12953.351003668264</v>
      </c>
      <c r="BZ166">
        <v>1297.9698763955339</v>
      </c>
      <c r="CA166">
        <v>22390.613144816591</v>
      </c>
      <c r="CB166">
        <v>0.87862318840579723</v>
      </c>
      <c r="CC166">
        <v>19.350000395413044</v>
      </c>
      <c r="CD166">
        <v>17.001359043071247</v>
      </c>
      <c r="CE166">
        <v>-1514.8345295055819</v>
      </c>
      <c r="CF166">
        <v>800.58612440191382</v>
      </c>
      <c r="CG166">
        <v>-714.24840510366812</v>
      </c>
      <c r="CH166">
        <f t="shared" si="216"/>
        <v>-808.43500797448132</v>
      </c>
      <c r="CI166">
        <f t="shared" si="217"/>
        <v>1671.8122009569383</v>
      </c>
      <c r="CJ166">
        <f t="shared" si="218"/>
        <v>863.37719298245702</v>
      </c>
      <c r="CK166">
        <v>14850.846863317389</v>
      </c>
      <c r="CL166">
        <v>66.326217898840113</v>
      </c>
      <c r="CM166">
        <v>2.6372652053833008</v>
      </c>
      <c r="CN166">
        <v>1.0070706605911255</v>
      </c>
      <c r="CO166">
        <v>6.3272190093994141</v>
      </c>
      <c r="CP166">
        <v>2.070026731804318</v>
      </c>
      <c r="CQ166">
        <v>5.6302990913391113</v>
      </c>
      <c r="CR166">
        <v>2.3332140445709229</v>
      </c>
      <c r="CS166">
        <v>0.5263252854347229</v>
      </c>
      <c r="CT166">
        <v>3.3436565399169922</v>
      </c>
      <c r="CU166">
        <v>3.3436565399169922</v>
      </c>
      <c r="CV166">
        <v>1.2444603340117721</v>
      </c>
      <c r="CW166">
        <v>2.6734254360198975</v>
      </c>
      <c r="CX166">
        <v>1.9190870523452759</v>
      </c>
      <c r="CY166">
        <v>0.44291272759437561</v>
      </c>
      <c r="CZ166">
        <v>1.8693002462387085</v>
      </c>
      <c r="DA166">
        <v>1.8693002462387085</v>
      </c>
      <c r="DB166">
        <v>1.1641538488470453</v>
      </c>
      <c r="DC166">
        <v>0.78509092330932617</v>
      </c>
      <c r="DD166">
        <v>0.26065167784690857</v>
      </c>
      <c r="DE166">
        <v>0.53325581465085359</v>
      </c>
      <c r="DF166">
        <v>1.1332859992980957</v>
      </c>
      <c r="DG166">
        <v>0.49213606119155884</v>
      </c>
      <c r="DH166">
        <v>0.88038349464164956</v>
      </c>
      <c r="DI166">
        <v>46.284277755176049</v>
      </c>
      <c r="DJ166">
        <v>9.4536389157370895</v>
      </c>
      <c r="DK166">
        <v>3.4415492502639165E-2</v>
      </c>
      <c r="DL166">
        <v>55.772332163415776</v>
      </c>
      <c r="DM166">
        <v>0.35923320787725732</v>
      </c>
      <c r="DN166">
        <v>65.744120134724554</v>
      </c>
      <c r="DO166">
        <v>24.249356754786039</v>
      </c>
      <c r="DP166">
        <v>3.7686342195833311</v>
      </c>
      <c r="DQ166">
        <v>6.7289541358019928E-2</v>
      </c>
      <c r="DR166">
        <v>93.829400650451944</v>
      </c>
      <c r="DS166">
        <v>14.264518710340322</v>
      </c>
      <c r="DT166">
        <v>67.631481869266835</v>
      </c>
      <c r="DU166">
        <v>24.265065613242857</v>
      </c>
      <c r="DV166">
        <v>34.009510548177992</v>
      </c>
      <c r="DW166">
        <v>0.2098084559270687</v>
      </c>
      <c r="DX166">
        <v>126.11586648661476</v>
      </c>
      <c r="DY166">
        <v>2.5371378991357445</v>
      </c>
      <c r="DZ166">
        <v>2.3061761311544871</v>
      </c>
      <c r="EA166">
        <f t="shared" si="245"/>
        <v>2.4256391145930682</v>
      </c>
      <c r="EB166">
        <v>1.2973228253032336</v>
      </c>
      <c r="EC166">
        <v>0.13481155246730583</v>
      </c>
      <c r="ED166">
        <v>0.9863811892699299</v>
      </c>
      <c r="EE166">
        <v>1.1220613183441838E-3</v>
      </c>
      <c r="EF166">
        <v>0.20425162440133082</v>
      </c>
      <c r="EG166">
        <v>0.36884449445963574</v>
      </c>
      <c r="EH166">
        <v>0.35878358632075769</v>
      </c>
      <c r="EI166">
        <v>82.987882987501322</v>
      </c>
      <c r="EJ166">
        <v>70.067718304676063</v>
      </c>
      <c r="EK166">
        <v>53.626465688553836</v>
      </c>
      <c r="EL166">
        <v>16.950409905824714</v>
      </c>
      <c r="EM166">
        <v>25.844092136028408</v>
      </c>
      <c r="EN166">
        <v>19.240295681446405</v>
      </c>
      <c r="EO166">
        <v>34.014721625159225</v>
      </c>
      <c r="EP166">
        <v>9.9222496612119269</v>
      </c>
      <c r="EQ166">
        <v>50.324749111517079</v>
      </c>
      <c r="ER166">
        <v>146.79851336451179</v>
      </c>
      <c r="ES166">
        <v>6.3877778251459247</v>
      </c>
      <c r="ET166">
        <v>197.12326247602886</v>
      </c>
      <c r="EU166">
        <v>0.29170456752681068</v>
      </c>
      <c r="EV166">
        <v>17.255559388530099</v>
      </c>
      <c r="EW166">
        <v>5.0335254888643703</v>
      </c>
      <c r="EX166">
        <f t="shared" si="219"/>
        <v>3.2404992413935463</v>
      </c>
      <c r="EY166">
        <v>31.729398509565328</v>
      </c>
      <c r="EZ166">
        <v>14.327107093574112</v>
      </c>
      <c r="FA166">
        <f t="shared" si="220"/>
        <v>2.2146409810670269</v>
      </c>
      <c r="FB166">
        <v>46.056505603139442</v>
      </c>
      <c r="FC166">
        <v>68.892327140430069</v>
      </c>
      <c r="FD166">
        <v>31.107672859569931</v>
      </c>
      <c r="FE166">
        <f t="shared" si="221"/>
        <v>41.57179837099261</v>
      </c>
      <c r="FF166">
        <f t="shared" si="222"/>
        <v>33.61676024410761</v>
      </c>
      <c r="FG166">
        <f t="shared" si="223"/>
        <v>14.34281595203093</v>
      </c>
      <c r="FH166">
        <f t="shared" si="224"/>
        <v>1.8873617345422815</v>
      </c>
      <c r="FI166">
        <f t="shared" si="225"/>
        <v>-1.5708858456818575E-2</v>
      </c>
      <c r="FJ166">
        <f t="shared" si="226"/>
        <v>-1.5708858456818575E-2</v>
      </c>
      <c r="FK166">
        <f t="shared" si="227"/>
        <v>-1.8873617345422815</v>
      </c>
      <c r="FL166">
        <f t="shared" si="228"/>
        <v>-2.8707688697858469</v>
      </c>
      <c r="FM166">
        <f t="shared" si="229"/>
        <v>-6.4780516100568952E-2</v>
      </c>
      <c r="FN166">
        <f t="shared" si="230"/>
        <v>-0.10964431517276922</v>
      </c>
      <c r="FO166">
        <v>103.29386182557691</v>
      </c>
      <c r="FP166">
        <v>52.400645427699303</v>
      </c>
      <c r="FQ166">
        <v>0.87853868931842061</v>
      </c>
      <c r="FR166">
        <v>0.77290222654061835</v>
      </c>
      <c r="FS166">
        <v>0.82678467995036209</v>
      </c>
      <c r="FT166">
        <v>2.3562157898934037</v>
      </c>
      <c r="FU166">
        <v>1.6101135321886306</v>
      </c>
      <c r="FV166">
        <v>1.4080496132523137</v>
      </c>
      <c r="FW166">
        <v>57.851702943056537</v>
      </c>
      <c r="FX166">
        <v>74.470415881211991</v>
      </c>
      <c r="FY166">
        <v>32.122203904024992</v>
      </c>
      <c r="FZ166">
        <v>65.711934963756264</v>
      </c>
      <c r="GA166">
        <v>49.903703590085222</v>
      </c>
      <c r="GB166">
        <f t="shared" si="246"/>
        <v>102.79141560072028</v>
      </c>
      <c r="GC166">
        <f t="shared" si="247"/>
        <v>84.464578957013075</v>
      </c>
      <c r="GD166">
        <f t="shared" si="248"/>
        <v>128.08767034015139</v>
      </c>
      <c r="GE166">
        <f t="shared" si="249"/>
        <v>2.5656473256749477</v>
      </c>
      <c r="GF166">
        <f t="shared" si="250"/>
        <v>2.7623579888539731</v>
      </c>
      <c r="GG166">
        <f t="shared" si="251"/>
        <v>1.4982605642283302</v>
      </c>
      <c r="GH166">
        <f t="shared" si="255"/>
        <v>68.005092769258383</v>
      </c>
      <c r="GK166">
        <f t="shared" si="252"/>
        <v>48.261956270073462</v>
      </c>
      <c r="GL166">
        <f t="shared" si="253"/>
        <v>59.082421189363728</v>
      </c>
      <c r="GM166">
        <f t="shared" si="201"/>
        <v>40.917578810636272</v>
      </c>
      <c r="GN166">
        <f t="shared" si="232"/>
        <v>49.705786883524979</v>
      </c>
      <c r="GO166">
        <f t="shared" si="254"/>
        <v>23.275862068965512</v>
      </c>
      <c r="GP166">
        <f t="shared" si="233"/>
        <v>70.364378669891877</v>
      </c>
      <c r="GQ166">
        <f t="shared" si="234"/>
        <v>1.0074254045533146</v>
      </c>
      <c r="GR166">
        <v>64.368376679776077</v>
      </c>
      <c r="GS166">
        <f t="shared" si="235"/>
        <v>75.397662814992017</v>
      </c>
      <c r="GT166" s="23">
        <f t="shared" si="236"/>
        <v>223.90613144816592</v>
      </c>
      <c r="GU166">
        <v>22.36</v>
      </c>
      <c r="GV166">
        <v>11.959999999999999</v>
      </c>
      <c r="GW166">
        <v>6.9300000000000004E-3</v>
      </c>
      <c r="GX166">
        <v>34.326929999999997</v>
      </c>
      <c r="GY166">
        <v>8.1290000000000001E-2</v>
      </c>
      <c r="GZ166">
        <v>35.9</v>
      </c>
      <c r="HA166">
        <v>58.7</v>
      </c>
      <c r="HB166">
        <v>1.4359999999999999</v>
      </c>
      <c r="HC166">
        <v>2.5640000000000003E-2</v>
      </c>
      <c r="HD166">
        <v>96.061639999999997</v>
      </c>
      <c r="HE166">
        <v>6.798</v>
      </c>
      <c r="HF166">
        <v>44.9</v>
      </c>
      <c r="HG166">
        <v>69.8</v>
      </c>
      <c r="HH166">
        <v>23.18</v>
      </c>
      <c r="HI166">
        <v>0.14299999999999999</v>
      </c>
      <c r="HJ166">
        <v>138.023</v>
      </c>
      <c r="HK166">
        <v>55.2</v>
      </c>
      <c r="HL166">
        <v>48.5</v>
      </c>
      <c r="HM166">
        <v>120.23699999999999</v>
      </c>
      <c r="HN166">
        <v>165.03431200000003</v>
      </c>
      <c r="HO166">
        <v>16.536999999999995</v>
      </c>
      <c r="HP166">
        <v>285.27131200000002</v>
      </c>
      <c r="HQ166">
        <v>-19.300000000000004</v>
      </c>
      <c r="HR166">
        <v>10.200000000000003</v>
      </c>
      <c r="HS166">
        <v>-9.1000000000000085</v>
      </c>
      <c r="HT166">
        <v>189.20967200000001</v>
      </c>
      <c r="HU166">
        <v>66.326217898840099</v>
      </c>
      <c r="HV166">
        <v>0.58969249992370598</v>
      </c>
      <c r="HW166">
        <v>0.12044565100669861</v>
      </c>
      <c r="HX166">
        <v>4.3847627735137942E-4</v>
      </c>
      <c r="HY166">
        <v>0.71057662720775594</v>
      </c>
      <c r="HZ166">
        <v>4.5768701313495634E-3</v>
      </c>
      <c r="IA166">
        <v>0.83762384200096129</v>
      </c>
      <c r="IB166">
        <v>0.30895294255018235</v>
      </c>
      <c r="IC166">
        <v>4.8014907913208005E-2</v>
      </c>
      <c r="ID166">
        <v>8.5731353683471683E-4</v>
      </c>
      <c r="IE166">
        <v>1.1954490060011864</v>
      </c>
      <c r="IF166">
        <v>0.18173946114063264</v>
      </c>
      <c r="IG166">
        <v>0.8616700865030289</v>
      </c>
      <c r="IH166">
        <v>0.3091530838608742</v>
      </c>
      <c r="II166">
        <v>0.4333037970781326</v>
      </c>
      <c r="IJ166">
        <v>2.6730993521213529E-3</v>
      </c>
      <c r="IK166">
        <v>1.6068000667941571</v>
      </c>
      <c r="IL166">
        <v>0.43337018966674806</v>
      </c>
      <c r="IM166">
        <v>0.12641606375575065</v>
      </c>
      <c r="IN166">
        <v>0.6411707938617468</v>
      </c>
      <c r="IO166">
        <v>1.8703107519339373</v>
      </c>
      <c r="IP166">
        <v>8.138454043924806E-2</v>
      </c>
      <c r="IQ166">
        <v>2.5114815457956836</v>
      </c>
      <c r="IR166">
        <v>0.40425365233421323</v>
      </c>
      <c r="IS166">
        <v>0.1825368787944317</v>
      </c>
      <c r="IT166">
        <v>0.58679053112864499</v>
      </c>
      <c r="IU166">
        <v>68.892327140430069</v>
      </c>
      <c r="IV166">
        <v>31.107672859569924</v>
      </c>
      <c r="IW166">
        <v>1.3160325397944972</v>
      </c>
      <c r="IX166">
        <v>52.400645427699288</v>
      </c>
      <c r="IY166">
        <f t="shared" si="237"/>
        <v>1.8009049185879276</v>
      </c>
      <c r="IZ166">
        <f t="shared" si="238"/>
        <v>71.706874438425061</v>
      </c>
      <c r="JA166">
        <f t="shared" si="239"/>
        <v>0.90468147900152651</v>
      </c>
      <c r="JB166">
        <f t="shared" si="240"/>
        <v>36.021824668232107</v>
      </c>
      <c r="JC166">
        <f t="shared" si="241"/>
        <v>0.89622343958640116</v>
      </c>
      <c r="JD166">
        <f t="shared" si="242"/>
        <v>96.289074782132175</v>
      </c>
      <c r="JE166">
        <f t="shared" si="243"/>
        <v>113.5868636891062</v>
      </c>
    </row>
    <row r="167" spans="1:265" x14ac:dyDescent="0.2">
      <c r="A167" s="5">
        <v>2017</v>
      </c>
      <c r="B167">
        <v>226</v>
      </c>
      <c r="C167">
        <v>2</v>
      </c>
      <c r="D167">
        <v>1311</v>
      </c>
      <c r="E167">
        <v>2015</v>
      </c>
      <c r="F167" t="s">
        <v>121</v>
      </c>
      <c r="G167">
        <v>1</v>
      </c>
      <c r="H167">
        <v>32.5</v>
      </c>
      <c r="J167">
        <v>0</v>
      </c>
      <c r="K167">
        <v>2</v>
      </c>
      <c r="L167">
        <v>11.9</v>
      </c>
      <c r="M167">
        <v>11.6</v>
      </c>
      <c r="N167">
        <v>11.8</v>
      </c>
      <c r="O167">
        <v>0.30000000000000071</v>
      </c>
      <c r="P167">
        <v>-0.20000000000000107</v>
      </c>
      <c r="Q167">
        <v>9.9999999999999645E-2</v>
      </c>
      <c r="R167">
        <v>2.8479999999999999</v>
      </c>
      <c r="U167">
        <v>3.4780000000000002</v>
      </c>
      <c r="W167">
        <v>3.5420000000000003</v>
      </c>
      <c r="X167">
        <v>2.8020000000000005</v>
      </c>
      <c r="AB167">
        <v>0</v>
      </c>
      <c r="AC167">
        <v>67</v>
      </c>
      <c r="AD167">
        <v>52.3</v>
      </c>
      <c r="AF167">
        <v>52.3</v>
      </c>
      <c r="AG167">
        <v>43.5</v>
      </c>
      <c r="AH167">
        <v>289.95297174512024</v>
      </c>
      <c r="AI167">
        <v>18215.425590971943</v>
      </c>
      <c r="AJ167">
        <v>299.8029814977973</v>
      </c>
      <c r="AK167">
        <v>0</v>
      </c>
      <c r="AL167">
        <v>567.5</v>
      </c>
      <c r="AM167">
        <v>567.5</v>
      </c>
      <c r="AN167">
        <v>14753.210173514872</v>
      </c>
      <c r="AO167">
        <f>AN167/AN$147</f>
        <v>0.87913119877720258</v>
      </c>
      <c r="AP167">
        <v>1558.5835240274596</v>
      </c>
      <c r="AQ167">
        <v>1483.5072463768115</v>
      </c>
      <c r="AR167">
        <v>0.37988596491228066</v>
      </c>
      <c r="AS167">
        <v>3042.470656369183</v>
      </c>
      <c r="AT167">
        <v>3.3363897787948127</v>
      </c>
      <c r="AU167">
        <v>2950.4977116704799</v>
      </c>
      <c r="AV167">
        <v>4992.5724637681151</v>
      </c>
      <c r="AW167">
        <v>92.04351639969488</v>
      </c>
      <c r="AX167">
        <v>5.6074471777269252</v>
      </c>
      <c r="AY167">
        <v>8040.7211390160182</v>
      </c>
      <c r="AZ167">
        <v>623.2832570556825</v>
      </c>
      <c r="BA167">
        <v>3476.0316552250188</v>
      </c>
      <c r="BB167">
        <v>5840.9344012204419</v>
      </c>
      <c r="BC167">
        <v>2167.5272120518684</v>
      </c>
      <c r="BD167">
        <v>2.1772120518688021</v>
      </c>
      <c r="BE167">
        <v>11486.670480549197</v>
      </c>
      <c r="BF167">
        <v>333.2166988431224</v>
      </c>
      <c r="BG167">
        <v>246.13923868094136</v>
      </c>
      <c r="BH167">
        <f t="shared" si="244"/>
        <v>291.17930428206944</v>
      </c>
      <c r="BI167">
        <v>92.794279176201357</v>
      </c>
      <c r="BJ167">
        <v>37.538138825324204</v>
      </c>
      <c r="BK167">
        <v>233.93768115942024</v>
      </c>
      <c r="BL167">
        <v>60.597281246594775</v>
      </c>
      <c r="BM167">
        <v>0.95183044315992305</v>
      </c>
      <c r="BN167">
        <v>1.6921119592875318</v>
      </c>
      <c r="BO167">
        <v>1.6803455723542118</v>
      </c>
      <c r="BP167">
        <v>51.227561415084885</v>
      </c>
      <c r="BQ167">
        <v>36.694441464382713</v>
      </c>
      <c r="BR167">
        <v>30.261437908496735</v>
      </c>
      <c r="BS167">
        <v>48.759952483722429</v>
      </c>
      <c r="BT167">
        <v>62.091103241258281</v>
      </c>
      <c r="BU167">
        <v>50.84967320261439</v>
      </c>
      <c r="BV167">
        <v>3813.8749046529365</v>
      </c>
      <c r="BW167">
        <v>3656.2147215865748</v>
      </c>
      <c r="BX167">
        <v>12624.22623951182</v>
      </c>
      <c r="BY167">
        <v>12773.342141571316</v>
      </c>
      <c r="BZ167">
        <v>5154.1366132723106</v>
      </c>
      <c r="CA167">
        <v>25397.56838108314</v>
      </c>
      <c r="CB167">
        <v>0.95866141732283472</v>
      </c>
      <c r="CC167">
        <v>15.016693123636291</v>
      </c>
      <c r="CD167">
        <v>14.39592431340723</v>
      </c>
      <c r="CE167">
        <v>-863.37719298245656</v>
      </c>
      <c r="CF167">
        <v>1336.3577421815403</v>
      </c>
      <c r="CG167">
        <v>472.98054919908463</v>
      </c>
      <c r="CH167">
        <f t="shared" si="216"/>
        <v>-337.84324942791773</v>
      </c>
      <c r="CI167">
        <f t="shared" si="217"/>
        <v>2184.7196796338671</v>
      </c>
      <c r="CJ167">
        <f t="shared" si="218"/>
        <v>1846.8764302059494</v>
      </c>
      <c r="CK167">
        <v>17356.847242067121</v>
      </c>
      <c r="CL167">
        <v>68.340586711423185</v>
      </c>
      <c r="CM167">
        <v>2.2950212955474854</v>
      </c>
      <c r="CN167">
        <v>0.64129763841629028</v>
      </c>
      <c r="CO167">
        <v>6.4022526741027832</v>
      </c>
      <c r="CP167">
        <v>1.4891792591843827</v>
      </c>
      <c r="CQ167">
        <v>6.8707137107849121</v>
      </c>
      <c r="CR167">
        <v>2.3033173084259033</v>
      </c>
      <c r="CS167">
        <v>0.50882762670516968</v>
      </c>
      <c r="CT167">
        <v>3.220597505569458</v>
      </c>
      <c r="CU167">
        <v>3.220597505569458</v>
      </c>
      <c r="CV167">
        <v>1.2002388254132716</v>
      </c>
      <c r="CW167">
        <v>2.503077507019043</v>
      </c>
      <c r="CX167">
        <v>1.5911160707473755</v>
      </c>
      <c r="CY167">
        <v>0.43247228860855103</v>
      </c>
      <c r="CZ167">
        <v>1.751610279083252</v>
      </c>
      <c r="DA167">
        <v>1.751610279083252</v>
      </c>
      <c r="DB167">
        <v>1.0322650666330375</v>
      </c>
      <c r="DC167">
        <v>0.65194183588027954</v>
      </c>
      <c r="DD167">
        <v>0.21752265095710754</v>
      </c>
      <c r="DE167">
        <v>0.46383384446774745</v>
      </c>
      <c r="DF167">
        <v>1.020215630531311</v>
      </c>
      <c r="DG167">
        <v>0.49936768412590027</v>
      </c>
      <c r="DH167">
        <v>0.74365807047600685</v>
      </c>
      <c r="DI167">
        <v>35.769823785324654</v>
      </c>
      <c r="DJ167">
        <v>9.5136969367490298</v>
      </c>
      <c r="DK167">
        <v>2.432125934713765E-2</v>
      </c>
      <c r="DL167">
        <v>45.307841981420822</v>
      </c>
      <c r="DM167">
        <v>0.2292337899768816</v>
      </c>
      <c r="DN167">
        <v>67.959324477616377</v>
      </c>
      <c r="DO167">
        <v>25.403587978927117</v>
      </c>
      <c r="DP167">
        <v>2.9643511932069884</v>
      </c>
      <c r="DQ167">
        <v>0.18059330393199832</v>
      </c>
      <c r="DR167">
        <v>96.507856953682492</v>
      </c>
      <c r="DS167">
        <v>15.601263012376469</v>
      </c>
      <c r="DT167">
        <v>55.307698290551272</v>
      </c>
      <c r="DU167">
        <v>25.260422681082211</v>
      </c>
      <c r="DV167">
        <v>37.966629448227167</v>
      </c>
      <c r="DW167">
        <v>3.8136270097973324E-2</v>
      </c>
      <c r="DX167">
        <v>118.57288668995862</v>
      </c>
      <c r="DY167">
        <v>3.4133343314841111</v>
      </c>
      <c r="DZ167">
        <v>1.5760735525911522</v>
      </c>
      <c r="EA167">
        <f t="shared" si="245"/>
        <v>2.5263808520185447</v>
      </c>
      <c r="EB167">
        <v>2.1459667128194484</v>
      </c>
      <c r="EC167">
        <v>-0.9036875847903646</v>
      </c>
      <c r="ED167">
        <v>1.0593260694785391</v>
      </c>
      <c r="EE167">
        <v>-1.0226092703207559E-2</v>
      </c>
      <c r="EF167">
        <v>0.2659699134624261</v>
      </c>
      <c r="EG167">
        <v>0.37380577535455412</v>
      </c>
      <c r="EH167">
        <v>0.45672525637172801</v>
      </c>
      <c r="EI167">
        <v>78.948416479409062</v>
      </c>
      <c r="EJ167">
        <v>70.418437029673598</v>
      </c>
      <c r="EK167">
        <v>46.644473146013929</v>
      </c>
      <c r="EL167">
        <v>20.997903499024005</v>
      </c>
      <c r="EM167">
        <v>26.322818453132985</v>
      </c>
      <c r="EN167">
        <v>21.303708955937392</v>
      </c>
      <c r="EO167">
        <v>24.864246071571614</v>
      </c>
      <c r="EP167">
        <v>7.9530951870791471</v>
      </c>
      <c r="EQ167">
        <v>58.555433901033808</v>
      </c>
      <c r="ER167">
        <v>130.31563306955348</v>
      </c>
      <c r="ES167">
        <v>25.738092642383045</v>
      </c>
      <c r="ET167">
        <v>188.87106697058729</v>
      </c>
      <c r="EU167">
        <v>0.3198607013535098</v>
      </c>
      <c r="EV167">
        <v>13.16466649465357</v>
      </c>
      <c r="EW167">
        <v>4.2108594580649434</v>
      </c>
      <c r="EX167">
        <f t="shared" si="219"/>
        <v>13.627334803160302</v>
      </c>
      <c r="EY167">
        <v>43.095078406044763</v>
      </c>
      <c r="EZ167">
        <v>17.450492791847971</v>
      </c>
      <c r="FA167">
        <f t="shared" si="220"/>
        <v>2.4695622593636273</v>
      </c>
      <c r="FB167">
        <v>60.545571197892734</v>
      </c>
      <c r="FC167">
        <v>71.177920289477214</v>
      </c>
      <c r="FD167">
        <v>28.822079710522789</v>
      </c>
      <c r="FE167">
        <f t="shared" si="221"/>
        <v>22.012687070599668</v>
      </c>
      <c r="FF167">
        <f t="shared" si="222"/>
        <v>30.443452218979658</v>
      </c>
      <c r="FG167">
        <f t="shared" si="223"/>
        <v>17.307327494003065</v>
      </c>
      <c r="FH167">
        <f t="shared" si="224"/>
        <v>-12.651626187065105</v>
      </c>
      <c r="FI167">
        <f t="shared" si="225"/>
        <v>0.14316529784490584</v>
      </c>
      <c r="FJ167">
        <f t="shared" si="226"/>
        <v>0.14316529784490584</v>
      </c>
      <c r="FK167">
        <f t="shared" si="227"/>
        <v>12.651626187065105</v>
      </c>
      <c r="FL167">
        <f t="shared" si="228"/>
        <v>18.61646843065979</v>
      </c>
      <c r="FM167">
        <f t="shared" si="229"/>
        <v>0.56356329650624504</v>
      </c>
      <c r="FN167">
        <f t="shared" si="230"/>
        <v>0.82040833776216204</v>
      </c>
      <c r="FO167">
        <v>92.363210016904802</v>
      </c>
      <c r="FP167">
        <v>48.902784051772436</v>
      </c>
      <c r="FQ167">
        <v>0.66109188961921028</v>
      </c>
      <c r="FR167">
        <v>0.76339252730989016</v>
      </c>
      <c r="FS167">
        <v>0.74917651289727394</v>
      </c>
      <c r="FT167">
        <v>2.2526055493467809</v>
      </c>
      <c r="FU167">
        <v>1.5722433511928378</v>
      </c>
      <c r="FV167">
        <v>1.3778662956757433</v>
      </c>
      <c r="FW167">
        <v>50.293563343982484</v>
      </c>
      <c r="FX167">
        <v>68.997139244121186</v>
      </c>
      <c r="FY167">
        <v>27.238564266442676</v>
      </c>
      <c r="FZ167">
        <v>67.629957020153313</v>
      </c>
      <c r="GA167">
        <v>52.349628163599881</v>
      </c>
      <c r="GB167">
        <f t="shared" si="246"/>
        <v>182.73002095137142</v>
      </c>
      <c r="GC167">
        <f t="shared" si="247"/>
        <v>117.87841713088009</v>
      </c>
      <c r="GD167">
        <f t="shared" si="248"/>
        <v>101.89780621461892</v>
      </c>
      <c r="GE167">
        <f t="shared" si="249"/>
        <v>1.2559629138105568</v>
      </c>
      <c r="GF167">
        <f t="shared" si="250"/>
        <v>1.9539771270159971</v>
      </c>
      <c r="GG167">
        <f t="shared" si="251"/>
        <v>1.5614821651764896</v>
      </c>
      <c r="GH167">
        <f t="shared" si="255"/>
        <v>67.060046243249417</v>
      </c>
      <c r="GK167">
        <f t="shared" si="252"/>
        <v>63.41304705028211</v>
      </c>
      <c r="GL167">
        <f t="shared" si="253"/>
        <v>68.693024018196056</v>
      </c>
      <c r="GM167">
        <f t="shared" si="201"/>
        <v>31.306975981803948</v>
      </c>
      <c r="GN167">
        <f t="shared" si="232"/>
        <v>55.04378804384379</v>
      </c>
      <c r="GO167">
        <f t="shared" si="254"/>
        <v>0.84033613445377853</v>
      </c>
      <c r="GP167">
        <f t="shared" si="233"/>
        <v>70.87653863263489</v>
      </c>
      <c r="GQ167">
        <f t="shared" si="234"/>
        <v>0.84999366346660499</v>
      </c>
      <c r="GR167">
        <v>52.032010965423417</v>
      </c>
      <c r="GS167">
        <f t="shared" si="235"/>
        <v>80.407211390160185</v>
      </c>
      <c r="GT167" s="23">
        <f t="shared" si="236"/>
        <v>253.97568381083141</v>
      </c>
      <c r="GU167">
        <v>20.759999999999998</v>
      </c>
      <c r="GV167">
        <v>19.759999999999998</v>
      </c>
      <c r="GW167">
        <v>5.0600000000000003E-3</v>
      </c>
      <c r="GX167">
        <v>40.525059999999996</v>
      </c>
      <c r="GY167">
        <v>4.444E-2</v>
      </c>
      <c r="GZ167">
        <v>39.299999999999997</v>
      </c>
      <c r="HA167">
        <v>66.5</v>
      </c>
      <c r="HB167">
        <v>1.226</v>
      </c>
      <c r="HC167">
        <v>7.4690000000000006E-2</v>
      </c>
      <c r="HD167">
        <v>107.10069000000001</v>
      </c>
      <c r="HE167">
        <v>8.3019999999999996</v>
      </c>
      <c r="HF167">
        <v>46.3</v>
      </c>
      <c r="HG167">
        <v>77.8</v>
      </c>
      <c r="HH167">
        <v>28.870999999999999</v>
      </c>
      <c r="HI167">
        <v>2.8999999999999998E-2</v>
      </c>
      <c r="HJ167">
        <v>153</v>
      </c>
      <c r="HK167">
        <v>50.8</v>
      </c>
      <c r="HL167">
        <v>48.7</v>
      </c>
      <c r="HM167">
        <v>168.15199999999999</v>
      </c>
      <c r="HN167">
        <v>170.13819199999998</v>
      </c>
      <c r="HO167">
        <v>68.652000000000001</v>
      </c>
      <c r="HP167">
        <v>338.29019199999999</v>
      </c>
      <c r="HQ167">
        <v>-11.5</v>
      </c>
      <c r="HR167">
        <v>17.799999999999997</v>
      </c>
      <c r="HS167">
        <v>6.2999999999999972</v>
      </c>
      <c r="HT167">
        <v>231.18950199999998</v>
      </c>
      <c r="HU167">
        <v>68.340586711423185</v>
      </c>
      <c r="HV167">
        <v>0.47644642095565792</v>
      </c>
      <c r="HW167">
        <v>0.12672041335105894</v>
      </c>
      <c r="HX167">
        <v>3.2395398530960087E-4</v>
      </c>
      <c r="HY167">
        <v>0.60349078829202651</v>
      </c>
      <c r="HZ167">
        <v>3.053345173072815E-3</v>
      </c>
      <c r="IA167">
        <v>0.90520370221138002</v>
      </c>
      <c r="IB167">
        <v>0.33837037175893786</v>
      </c>
      <c r="IC167">
        <v>3.9484525418281555E-2</v>
      </c>
      <c r="ID167">
        <v>2.4054642769098284E-3</v>
      </c>
      <c r="IE167">
        <v>1.2854640636655092</v>
      </c>
      <c r="IF167">
        <v>0.20780549463272091</v>
      </c>
      <c r="IG167">
        <v>0.7366867407560348</v>
      </c>
      <c r="IH167">
        <v>0.3364634405374527</v>
      </c>
      <c r="II167">
        <v>0.5057074036741257</v>
      </c>
      <c r="IJ167">
        <v>5.0796698093414304E-4</v>
      </c>
      <c r="IK167">
        <v>1.5793655519485474</v>
      </c>
      <c r="IL167">
        <v>0.33118645262718199</v>
      </c>
      <c r="IM167">
        <v>0.10593353101611139</v>
      </c>
      <c r="IN167">
        <v>0.77994588614940663</v>
      </c>
      <c r="IO167">
        <v>1.7357764282873722</v>
      </c>
      <c r="IP167">
        <v>0.34282590250611306</v>
      </c>
      <c r="IQ167">
        <v>2.5157223144367791</v>
      </c>
      <c r="IR167">
        <v>0.57401724958419797</v>
      </c>
      <c r="IS167">
        <v>0.23243684074282647</v>
      </c>
      <c r="IT167">
        <v>0.80645409032702442</v>
      </c>
      <c r="IU167">
        <v>71.177920289477214</v>
      </c>
      <c r="IV167">
        <v>28.822079710522797</v>
      </c>
      <c r="IW167">
        <v>1.2302582507712698</v>
      </c>
      <c r="IX167">
        <v>48.90278405177245</v>
      </c>
      <c r="IY167">
        <f t="shared" si="237"/>
        <v>1.9122315261447524</v>
      </c>
      <c r="IZ167">
        <f t="shared" si="238"/>
        <v>76.011232049387118</v>
      </c>
      <c r="JA167">
        <f t="shared" si="239"/>
        <v>0.93635676248823163</v>
      </c>
      <c r="JB167">
        <f t="shared" si="240"/>
        <v>37.220195453005054</v>
      </c>
      <c r="JC167">
        <f t="shared" si="241"/>
        <v>0.97587476365652093</v>
      </c>
      <c r="JD167">
        <f t="shared" si="242"/>
        <v>110.16577336699301</v>
      </c>
      <c r="JE167">
        <f t="shared" si="243"/>
        <v>134.47040242028325</v>
      </c>
    </row>
    <row r="168" spans="1:265" x14ac:dyDescent="0.2">
      <c r="A168" s="5">
        <v>2017</v>
      </c>
      <c r="B168">
        <v>227</v>
      </c>
      <c r="C168">
        <v>2</v>
      </c>
      <c r="D168" t="s">
        <v>113</v>
      </c>
      <c r="E168">
        <v>1946</v>
      </c>
      <c r="F168" t="s">
        <v>121</v>
      </c>
      <c r="G168">
        <v>1</v>
      </c>
      <c r="H168">
        <v>33</v>
      </c>
      <c r="J168">
        <v>0</v>
      </c>
      <c r="K168">
        <v>0</v>
      </c>
      <c r="L168">
        <v>11.2</v>
      </c>
      <c r="M168">
        <v>11.6</v>
      </c>
      <c r="N168">
        <v>5.7</v>
      </c>
      <c r="O168">
        <v>-0.40000000000000036</v>
      </c>
      <c r="P168">
        <v>5.8999999999999995</v>
      </c>
      <c r="Q168">
        <v>5.4999999999999991</v>
      </c>
      <c r="R168">
        <v>2.6819999999999999</v>
      </c>
      <c r="U168">
        <v>3.3740000000000001</v>
      </c>
      <c r="W168">
        <v>4.0539999999999994</v>
      </c>
      <c r="X168">
        <v>3.5680000000000001</v>
      </c>
      <c r="AB168">
        <v>2</v>
      </c>
      <c r="AC168">
        <v>66</v>
      </c>
      <c r="AD168">
        <v>47.9</v>
      </c>
      <c r="AF168">
        <v>47.2</v>
      </c>
      <c r="AG168">
        <v>21.1</v>
      </c>
      <c r="AH168">
        <v>166.65626598041359</v>
      </c>
      <c r="AI168">
        <v>10469.679941421544</v>
      </c>
      <c r="AJ168">
        <v>229.02654337066943</v>
      </c>
      <c r="AK168">
        <v>10</v>
      </c>
      <c r="AL168">
        <v>383.9</v>
      </c>
      <c r="AM168">
        <v>426.55555555555554</v>
      </c>
      <c r="AN168">
        <v>7851.6862058749011</v>
      </c>
      <c r="AO168">
        <f>AN168/AN$144</f>
        <v>0.71805260434995077</v>
      </c>
      <c r="AP168">
        <v>1914.3778476040848</v>
      </c>
      <c r="AQ168">
        <v>1032.9599371563236</v>
      </c>
      <c r="AR168">
        <v>0.19406657501963864</v>
      </c>
      <c r="AS168">
        <v>2947.5318513354277</v>
      </c>
      <c r="AT168">
        <v>2.9550695208169673</v>
      </c>
      <c r="AU168">
        <v>2605.5950510604866</v>
      </c>
      <c r="AV168">
        <v>4538.5290652003141</v>
      </c>
      <c r="AW168">
        <v>63.245600942655138</v>
      </c>
      <c r="AY168">
        <v>7207.3697172034554</v>
      </c>
      <c r="AZ168">
        <v>680.08350353495666</v>
      </c>
      <c r="BA168">
        <v>3548.8668499607224</v>
      </c>
      <c r="BB168">
        <v>5829.7289866457186</v>
      </c>
      <c r="BC168">
        <v>1440.7316967792617</v>
      </c>
      <c r="BD168">
        <v>124.09436370777691</v>
      </c>
      <c r="BE168">
        <v>10943.421897093478</v>
      </c>
      <c r="BF168">
        <v>283.98919105786848</v>
      </c>
      <c r="BG168">
        <v>266.8608699921445</v>
      </c>
      <c r="BH168">
        <f t="shared" si="244"/>
        <v>275.72034640545002</v>
      </c>
      <c r="BI168">
        <v>46.081146897093461</v>
      </c>
      <c r="BJ168">
        <v>67.37655706430256</v>
      </c>
      <c r="BK168">
        <v>233.70460853626602</v>
      </c>
      <c r="BL168">
        <v>92.228565817528889</v>
      </c>
      <c r="BM168">
        <v>0.5395799676898223</v>
      </c>
      <c r="BN168">
        <v>1.7418397626112763</v>
      </c>
      <c r="BO168">
        <v>1.6427015250544663</v>
      </c>
      <c r="BP168">
        <v>64.948504177715478</v>
      </c>
      <c r="BQ168">
        <v>36.151816172842153</v>
      </c>
      <c r="BR168">
        <v>32.42922445403741</v>
      </c>
      <c r="BS168">
        <v>35.044911785714007</v>
      </c>
      <c r="BT168">
        <v>62.970670900469869</v>
      </c>
      <c r="BU168">
        <v>53.271536466980841</v>
      </c>
      <c r="BV168">
        <v>3726.6967792615869</v>
      </c>
      <c r="BW168">
        <v>3796.28240377062</v>
      </c>
      <c r="BX168">
        <v>8828.4828161822443</v>
      </c>
      <c r="BY168">
        <v>6797.9967150432049</v>
      </c>
      <c r="BZ168">
        <v>1305.5036331500391</v>
      </c>
      <c r="CA168">
        <v>15626.47953122545</v>
      </c>
      <c r="CB168">
        <v>1.0186721991701242</v>
      </c>
      <c r="CC168">
        <v>23.848601163267478</v>
      </c>
      <c r="CD168">
        <v>24.293906994116867</v>
      </c>
      <c r="CE168">
        <v>-1121.1017282011003</v>
      </c>
      <c r="CF168">
        <v>742.24666142969409</v>
      </c>
      <c r="CG168">
        <v>-378.8550667714062</v>
      </c>
      <c r="CH168">
        <f t="shared" si="216"/>
        <v>-177.82992930086448</v>
      </c>
      <c r="CI168">
        <f t="shared" si="217"/>
        <v>2033.4465828750986</v>
      </c>
      <c r="CJ168">
        <f t="shared" si="218"/>
        <v>1855.6166535742341</v>
      </c>
      <c r="CK168">
        <v>8419.1098140219947</v>
      </c>
      <c r="CL168">
        <v>53.877201177645908</v>
      </c>
      <c r="CM168">
        <v>1.9728164672851562</v>
      </c>
      <c r="CN168">
        <v>0.77582782506942749</v>
      </c>
      <c r="CO168">
        <v>5.6532268524169922</v>
      </c>
      <c r="CP168">
        <v>1.5535751731013407</v>
      </c>
      <c r="CQ168">
        <v>6.4948177337646484</v>
      </c>
      <c r="CR168">
        <v>2.0909991264343262</v>
      </c>
      <c r="CS168">
        <v>0.59139645099639893</v>
      </c>
      <c r="CT168">
        <v>3.63519287109375</v>
      </c>
      <c r="CU168">
        <v>3.63519287109375</v>
      </c>
      <c r="CV168">
        <v>1.1602397605921613</v>
      </c>
      <c r="CW168">
        <v>2.2656302452087402</v>
      </c>
      <c r="CX168">
        <v>1.7673947811126709</v>
      </c>
      <c r="CY168">
        <v>0.48450195789337158</v>
      </c>
      <c r="CZ168">
        <v>2.0168874263763428</v>
      </c>
      <c r="DA168">
        <v>2.0168874263763428</v>
      </c>
      <c r="DB168">
        <v>1.1196536127898504</v>
      </c>
      <c r="DC168">
        <v>0.66182196140289307</v>
      </c>
      <c r="DD168">
        <v>0.3584994375705719</v>
      </c>
      <c r="DE168">
        <v>0.52627102556509264</v>
      </c>
      <c r="DF168">
        <v>1.2335103750228882</v>
      </c>
      <c r="DG168">
        <v>0.62719076871871948</v>
      </c>
      <c r="DH168">
        <v>0.83394178178092682</v>
      </c>
      <c r="DI168">
        <v>37.767161423592519</v>
      </c>
      <c r="DJ168">
        <v>8.0139906142784305</v>
      </c>
      <c r="DK168">
        <v>1.0971023730576178E-2</v>
      </c>
      <c r="DL168">
        <v>45.792123061601529</v>
      </c>
      <c r="DM168">
        <v>0.19192637928309442</v>
      </c>
      <c r="DN168">
        <v>54.48296975609081</v>
      </c>
      <c r="DO168">
        <v>26.840699819034697</v>
      </c>
      <c r="DP168">
        <v>2.2990995767478011</v>
      </c>
      <c r="DQ168">
        <v>0</v>
      </c>
      <c r="DR168">
        <v>83.622769151873314</v>
      </c>
      <c r="DS168">
        <v>15.408177548763231</v>
      </c>
      <c r="DT168">
        <v>62.722487494843449</v>
      </c>
      <c r="DU168">
        <v>28.245151080175919</v>
      </c>
      <c r="DV168">
        <v>29.057936440159466</v>
      </c>
      <c r="DW168">
        <v>2.50284361846388</v>
      </c>
      <c r="DX168">
        <v>122.52841863364272</v>
      </c>
      <c r="DY168">
        <v>2.5220430726847858</v>
      </c>
      <c r="DZ168">
        <v>2.7789749629835288</v>
      </c>
      <c r="EA168">
        <f t="shared" si="245"/>
        <v>2.6460791576565925</v>
      </c>
      <c r="EB168">
        <v>1.1143872221665527</v>
      </c>
      <c r="EC168">
        <v>0.58853698133947419</v>
      </c>
      <c r="ED168">
        <v>1.2551139469837511</v>
      </c>
      <c r="EE168">
        <v>0.10031794722437302</v>
      </c>
      <c r="EF168">
        <v>0.21219467686211185</v>
      </c>
      <c r="EG168">
        <v>0.49264384704422426</v>
      </c>
      <c r="EH168">
        <v>0.45031937042512887</v>
      </c>
      <c r="EI168">
        <v>82.475235692362446</v>
      </c>
      <c r="EJ168">
        <v>65.153271421974054</v>
      </c>
      <c r="EK168">
        <v>51.190155063032606</v>
      </c>
      <c r="EL168">
        <v>17.500805986867363</v>
      </c>
      <c r="EM168">
        <v>32.09735828083781</v>
      </c>
      <c r="EN168">
        <v>23.051918399949567</v>
      </c>
      <c r="EO168">
        <v>24.664097720047479</v>
      </c>
      <c r="EP168">
        <v>13.60965106610826</v>
      </c>
      <c r="EQ168">
        <v>46.461747058560277</v>
      </c>
      <c r="ER168">
        <v>83.853994773773067</v>
      </c>
      <c r="ES168">
        <v>8.1879982724045419</v>
      </c>
      <c r="ET168">
        <v>130.31574183233334</v>
      </c>
      <c r="EU168">
        <v>0.55180007882656334</v>
      </c>
      <c r="EV168">
        <v>18.9264147011347</v>
      </c>
      <c r="EW168">
        <v>10.443597123990354</v>
      </c>
      <c r="EX168">
        <f t="shared" si="219"/>
        <v>6.2831996789300959</v>
      </c>
      <c r="EY168">
        <v>29.818872036043331</v>
      </c>
      <c r="EZ168">
        <v>13.231048752926437</v>
      </c>
      <c r="FA168">
        <f t="shared" si="220"/>
        <v>2.2537043429341161</v>
      </c>
      <c r="FB168">
        <v>43.049920788969771</v>
      </c>
      <c r="FC168">
        <v>69.265800005103628</v>
      </c>
      <c r="FD168">
        <v>30.734199994896365</v>
      </c>
      <c r="FE168">
        <f t="shared" si="221"/>
        <v>44.505891516459087</v>
      </c>
      <c r="FF168">
        <f t="shared" si="222"/>
        <v>38.05838977479597</v>
      </c>
      <c r="FG168">
        <f t="shared" si="223"/>
        <v>14.635500014067659</v>
      </c>
      <c r="FH168">
        <f t="shared" si="224"/>
        <v>8.2395177387526388</v>
      </c>
      <c r="FI168">
        <f t="shared" si="225"/>
        <v>-1.4044512611412223</v>
      </c>
      <c r="FJ168">
        <f t="shared" si="226"/>
        <v>-1.4044512611412223</v>
      </c>
      <c r="FK168">
        <f t="shared" si="227"/>
        <v>-8.2395177387526388</v>
      </c>
      <c r="FL168">
        <f t="shared" si="228"/>
        <v>-15.123106863739782</v>
      </c>
      <c r="FM168">
        <f t="shared" si="229"/>
        <v>-5.2325433785643085</v>
      </c>
      <c r="FN168">
        <f t="shared" si="230"/>
        <v>-10.614814345919378</v>
      </c>
      <c r="FO168">
        <v>46.692972680460031</v>
      </c>
      <c r="FP168">
        <v>35.830646416099199</v>
      </c>
      <c r="FQ168">
        <v>0.68163675905380849</v>
      </c>
      <c r="FR168">
        <v>0.70867358227165822</v>
      </c>
      <c r="FS168">
        <v>0.79816270589548699</v>
      </c>
      <c r="FT168">
        <v>2.2791833809812205</v>
      </c>
      <c r="FU168">
        <v>1.6371991134098782</v>
      </c>
      <c r="FV168">
        <v>1.4027886852138391</v>
      </c>
      <c r="FW168">
        <v>43.503059671624555</v>
      </c>
      <c r="FX168">
        <v>64.34678849594485</v>
      </c>
      <c r="FY168">
        <v>17.935546836706038</v>
      </c>
      <c r="FZ168">
        <v>52.165583523973901</v>
      </c>
      <c r="GA168">
        <v>34.780733960133148</v>
      </c>
      <c r="GB168">
        <f t="shared" si="246"/>
        <v>140.09773479966992</v>
      </c>
      <c r="GC168">
        <f t="shared" si="247"/>
        <v>129.49057447076319</v>
      </c>
      <c r="GD168">
        <f t="shared" si="248"/>
        <v>114.23364615792411</v>
      </c>
      <c r="GE168">
        <f t="shared" si="249"/>
        <v>1.4081715668751871</v>
      </c>
      <c r="GF168">
        <f t="shared" si="250"/>
        <v>1.6147886708977712</v>
      </c>
      <c r="GG168">
        <f t="shared" si="251"/>
        <v>1.547175320543746</v>
      </c>
      <c r="GH168">
        <f t="shared" si="255"/>
        <v>35.689482753976826</v>
      </c>
      <c r="GK168">
        <f t="shared" si="252"/>
        <v>54.730628982847975</v>
      </c>
      <c r="GL168">
        <f t="shared" si="253"/>
        <v>49.294723468958644</v>
      </c>
      <c r="GM168">
        <f t="shared" si="201"/>
        <v>50.705276531041356</v>
      </c>
      <c r="GN168">
        <f t="shared" si="232"/>
        <v>60.677424150189886</v>
      </c>
      <c r="GO168">
        <f t="shared" si="254"/>
        <v>49.107142857142854</v>
      </c>
      <c r="GP168">
        <f t="shared" si="233"/>
        <v>55.683659206018113</v>
      </c>
      <c r="GQ168">
        <f t="shared" si="234"/>
        <v>0.93260289737496338</v>
      </c>
      <c r="GR168">
        <v>51.567476572703633</v>
      </c>
      <c r="GS168">
        <f t="shared" si="235"/>
        <v>72.073697172034571</v>
      </c>
      <c r="GT168" s="23">
        <f t="shared" si="236"/>
        <v>156.26479531225451</v>
      </c>
      <c r="GU168">
        <v>24.759999999999998</v>
      </c>
      <c r="GV168">
        <v>13.36</v>
      </c>
      <c r="GW168">
        <v>2.5100000000000001E-3</v>
      </c>
      <c r="GX168">
        <v>38.122509999999998</v>
      </c>
      <c r="GY168">
        <v>3.8219999999999997E-2</v>
      </c>
      <c r="GZ168">
        <v>33.700000000000003</v>
      </c>
      <c r="HA168">
        <v>58.7</v>
      </c>
      <c r="HB168">
        <v>0.81799999999999995</v>
      </c>
      <c r="HC168">
        <v>0</v>
      </c>
      <c r="HD168">
        <v>93.217999999999989</v>
      </c>
      <c r="HE168">
        <v>8.7959999999999994</v>
      </c>
      <c r="HF168">
        <v>45.9</v>
      </c>
      <c r="HG168">
        <v>75.400000000000006</v>
      </c>
      <c r="HH168">
        <v>18.634</v>
      </c>
      <c r="HI168">
        <v>1.605</v>
      </c>
      <c r="HJ168">
        <v>141.53899999999999</v>
      </c>
      <c r="HK168">
        <v>48.2</v>
      </c>
      <c r="HL168">
        <v>49.1</v>
      </c>
      <c r="HM168">
        <v>114.18499999999999</v>
      </c>
      <c r="HN168">
        <v>87.923289999999994</v>
      </c>
      <c r="HO168">
        <v>16.884999999999998</v>
      </c>
      <c r="HP168">
        <v>202.10828999999998</v>
      </c>
      <c r="HQ168">
        <v>-14.5</v>
      </c>
      <c r="HR168">
        <v>9.6000000000000014</v>
      </c>
      <c r="HS168">
        <v>-4.9000000000000057</v>
      </c>
      <c r="HT168">
        <v>108.89028999999999</v>
      </c>
      <c r="HU168">
        <v>53.877201177645908</v>
      </c>
      <c r="HV168">
        <v>0.48846935729980462</v>
      </c>
      <c r="HW168">
        <v>0.1036505974292755</v>
      </c>
      <c r="HX168">
        <v>1.4189599399566649E-4</v>
      </c>
      <c r="HY168">
        <v>0.59226185072307569</v>
      </c>
      <c r="HZ168">
        <v>2.4823193378448486E-3</v>
      </c>
      <c r="IA168">
        <v>0.70466670560836797</v>
      </c>
      <c r="IB168">
        <v>0.3471497167348862</v>
      </c>
      <c r="IC168">
        <v>2.9735877685546874E-2</v>
      </c>
      <c r="ID168">
        <v>0</v>
      </c>
      <c r="IE168">
        <v>1.0815523000288012</v>
      </c>
      <c r="IF168">
        <v>0.19928483636856079</v>
      </c>
      <c r="IG168">
        <v>0.81123420453071593</v>
      </c>
      <c r="IH168">
        <v>0.36531447625160224</v>
      </c>
      <c r="II168">
        <v>0.37582680303096772</v>
      </c>
      <c r="IJ168">
        <v>3.2371043193340304E-2</v>
      </c>
      <c r="IK168">
        <v>1.5847465270066263</v>
      </c>
      <c r="IL168">
        <v>0.31899818539619451</v>
      </c>
      <c r="IM168">
        <v>0.1760232238471508</v>
      </c>
      <c r="IN168">
        <v>0.60092257054150089</v>
      </c>
      <c r="IO168">
        <v>1.0845429042114616</v>
      </c>
      <c r="IP168">
        <v>0.10590116129815577</v>
      </c>
      <c r="IQ168">
        <v>1.6854654747529627</v>
      </c>
      <c r="IR168">
        <v>0.38566852021217346</v>
      </c>
      <c r="IS168">
        <v>0.1711264928877354</v>
      </c>
      <c r="IT168">
        <v>0.55679501309990886</v>
      </c>
      <c r="IU168">
        <v>69.265800005103642</v>
      </c>
      <c r="IV168">
        <v>30.734199994896365</v>
      </c>
      <c r="IW168">
        <v>0.60391317472416151</v>
      </c>
      <c r="IX168">
        <v>35.830646416099185</v>
      </c>
      <c r="IY168">
        <f t="shared" si="237"/>
        <v>1.093203624029887</v>
      </c>
      <c r="IZ168">
        <f t="shared" si="238"/>
        <v>64.860635854324869</v>
      </c>
      <c r="JA168">
        <f t="shared" si="239"/>
        <v>0.10071894774633638</v>
      </c>
      <c r="JB168">
        <f t="shared" si="240"/>
        <v>5.9757348492171678</v>
      </c>
      <c r="JC168">
        <f t="shared" si="241"/>
        <v>0.99248467628355064</v>
      </c>
      <c r="JD168">
        <f t="shared" si="242"/>
        <v>100.79855944700707</v>
      </c>
      <c r="JE168">
        <f t="shared" si="243"/>
        <v>119.91244734907598</v>
      </c>
    </row>
    <row r="169" spans="1:265" x14ac:dyDescent="0.2">
      <c r="A169" s="5">
        <v>2017</v>
      </c>
      <c r="B169">
        <v>228</v>
      </c>
      <c r="C169">
        <v>2</v>
      </c>
      <c r="D169" t="s">
        <v>115</v>
      </c>
      <c r="E169">
        <v>1958</v>
      </c>
      <c r="F169" t="s">
        <v>121</v>
      </c>
      <c r="G169">
        <v>1</v>
      </c>
      <c r="H169">
        <v>32</v>
      </c>
      <c r="J169">
        <v>3</v>
      </c>
      <c r="K169">
        <v>0</v>
      </c>
      <c r="L169">
        <v>10.4</v>
      </c>
      <c r="M169">
        <v>10.4</v>
      </c>
      <c r="N169">
        <v>5.6</v>
      </c>
      <c r="O169">
        <v>0</v>
      </c>
      <c r="P169">
        <v>4.8000000000000007</v>
      </c>
      <c r="Q169">
        <v>4.8000000000000007</v>
      </c>
      <c r="R169">
        <v>2.2480000000000002</v>
      </c>
      <c r="U169">
        <v>3.3119999999999998</v>
      </c>
      <c r="W169">
        <v>4.4040000000000008</v>
      </c>
      <c r="X169">
        <v>3.258</v>
      </c>
      <c r="AB169">
        <v>3</v>
      </c>
      <c r="AC169">
        <v>67</v>
      </c>
      <c r="AD169">
        <v>43.7</v>
      </c>
      <c r="AF169">
        <v>39.700000000000003</v>
      </c>
      <c r="AG169">
        <v>27</v>
      </c>
      <c r="AH169">
        <v>173.59231333291513</v>
      </c>
      <c r="AI169">
        <v>10905.416308200394</v>
      </c>
      <c r="AJ169">
        <v>217.57826026305295</v>
      </c>
      <c r="AK169">
        <v>0</v>
      </c>
      <c r="AL169">
        <v>501.8</v>
      </c>
      <c r="AM169">
        <v>501.8</v>
      </c>
      <c r="AN169">
        <v>10207.044062873867</v>
      </c>
      <c r="AO169">
        <f>AN169/AN$142</f>
        <v>1.0095191985844572</v>
      </c>
      <c r="AP169">
        <v>1534.6529605263154</v>
      </c>
      <c r="AQ169">
        <v>1162.3215460526312</v>
      </c>
      <c r="AR169">
        <v>0.46055777138157888</v>
      </c>
      <c r="AS169">
        <v>2697.4350643503285</v>
      </c>
      <c r="AT169">
        <v>3.593807565789473</v>
      </c>
      <c r="AU169">
        <v>2711.5439967105258</v>
      </c>
      <c r="AV169">
        <v>4799.8375822368407</v>
      </c>
      <c r="AW169">
        <v>133.63460115131576</v>
      </c>
      <c r="AX169">
        <v>20.69677014802631</v>
      </c>
      <c r="AY169">
        <v>7665.7129502467087</v>
      </c>
      <c r="AZ169">
        <v>985.3831825657893</v>
      </c>
      <c r="BA169">
        <v>3569.5250822368416</v>
      </c>
      <c r="BB169">
        <v>5261.2047697368416</v>
      </c>
      <c r="BC169">
        <v>1606.6909950657894</v>
      </c>
      <c r="BD169">
        <v>7.1228618421052614</v>
      </c>
      <c r="BE169">
        <v>10444.543708881578</v>
      </c>
      <c r="BF169">
        <v>331.21852572642536</v>
      </c>
      <c r="BG169">
        <v>198.48791133106209</v>
      </c>
      <c r="BH169">
        <f t="shared" si="244"/>
        <v>267.14167739762928</v>
      </c>
      <c r="BI169">
        <v>78.459402412280696</v>
      </c>
      <c r="BJ169">
        <v>61.284363251879704</v>
      </c>
      <c r="BK169">
        <v>242.5010690789473</v>
      </c>
      <c r="BL169">
        <v>32.954799107142925</v>
      </c>
      <c r="BM169">
        <v>0.7573839662447257</v>
      </c>
      <c r="BN169">
        <v>1.770149253731343</v>
      </c>
      <c r="BO169">
        <v>1.4739229024943312</v>
      </c>
      <c r="BP169">
        <v>56.893045575350421</v>
      </c>
      <c r="BQ169">
        <v>35.372365418708497</v>
      </c>
      <c r="BR169">
        <v>34.175979168926986</v>
      </c>
      <c r="BS169">
        <v>43.089880509600846</v>
      </c>
      <c r="BT169">
        <v>62.614366248639222</v>
      </c>
      <c r="BU169">
        <v>50.372758412250654</v>
      </c>
      <c r="BV169">
        <v>3982.3273026315783</v>
      </c>
      <c r="BW169">
        <v>3213.3819901315787</v>
      </c>
      <c r="BX169">
        <v>8763.7101973684203</v>
      </c>
      <c r="BY169">
        <v>8837.2675869037794</v>
      </c>
      <c r="BZ169">
        <v>1568.0009046052628</v>
      </c>
      <c r="CA169">
        <v>17600.9777842722</v>
      </c>
      <c r="CB169">
        <v>0.80691056910569114</v>
      </c>
      <c r="CC169">
        <v>22.625602687767085</v>
      </c>
      <c r="CD169">
        <v>18.256837941145392</v>
      </c>
      <c r="CE169">
        <v>-1270.7833059210525</v>
      </c>
      <c r="CF169">
        <v>1586.455592105262</v>
      </c>
      <c r="CG169">
        <v>315.67228618420995</v>
      </c>
      <c r="CH169">
        <f t="shared" si="216"/>
        <v>-412.80222039473665</v>
      </c>
      <c r="CI169">
        <f t="shared" si="217"/>
        <v>2047.8227796052629</v>
      </c>
      <c r="CJ169">
        <f t="shared" si="218"/>
        <v>1635.0205592105262</v>
      </c>
      <c r="CK169">
        <v>9935.2648340254909</v>
      </c>
      <c r="CL169">
        <v>56.447232396960345</v>
      </c>
      <c r="CM169">
        <v>2.5016982555389404</v>
      </c>
      <c r="CN169">
        <v>1.1053092479705811</v>
      </c>
      <c r="CO169">
        <v>6.3337702751159668</v>
      </c>
      <c r="CP169">
        <v>1.9006501854497613</v>
      </c>
      <c r="CQ169">
        <v>6.9171409606933594</v>
      </c>
      <c r="CR169">
        <v>1.7868983745574951</v>
      </c>
      <c r="CS169">
        <v>0.52778160572052002</v>
      </c>
      <c r="CT169">
        <v>3.3732726573944092</v>
      </c>
      <c r="CU169">
        <v>3.3732726573944092</v>
      </c>
      <c r="CV169">
        <v>1.0304483604935748</v>
      </c>
      <c r="CW169">
        <v>2.3018319606781006</v>
      </c>
      <c r="CX169">
        <v>2.3375964164733887</v>
      </c>
      <c r="CY169">
        <v>0.45883369445800781</v>
      </c>
      <c r="CZ169">
        <v>2.1024677753448486</v>
      </c>
      <c r="DA169">
        <v>2.1024677753448486</v>
      </c>
      <c r="DB169">
        <v>1.3548814660105746</v>
      </c>
      <c r="DC169">
        <v>0.60574436187744141</v>
      </c>
      <c r="DD169">
        <v>0.36906096339225769</v>
      </c>
      <c r="DE169">
        <v>0.52083453758989517</v>
      </c>
      <c r="DF169">
        <v>1.2718338966369629</v>
      </c>
      <c r="DG169">
        <v>0.616222083568573</v>
      </c>
      <c r="DH169">
        <v>0.8979034922148269</v>
      </c>
      <c r="DI169">
        <v>38.392386342063539</v>
      </c>
      <c r="DJ169">
        <v>12.847247539674369</v>
      </c>
      <c r="DK169">
        <v>2.9170671223502996E-2</v>
      </c>
      <c r="DL169">
        <v>51.268804552961413</v>
      </c>
      <c r="DM169">
        <v>0.24858873518172056</v>
      </c>
      <c r="DN169">
        <v>48.45253560263172</v>
      </c>
      <c r="DO169">
        <v>25.332659863506581</v>
      </c>
      <c r="DP169">
        <v>4.5078594614554088</v>
      </c>
      <c r="DQ169">
        <v>0.6981584883671399</v>
      </c>
      <c r="DR169">
        <v>78.991213415960857</v>
      </c>
      <c r="DS169">
        <v>22.681865031446375</v>
      </c>
      <c r="DT169">
        <v>83.441090407487181</v>
      </c>
      <c r="DU169">
        <v>24.140180217984476</v>
      </c>
      <c r="DV169">
        <v>33.780160420625712</v>
      </c>
      <c r="DW169">
        <v>0.14975587491259759</v>
      </c>
      <c r="DX169">
        <v>141.51118692100997</v>
      </c>
      <c r="DY169">
        <v>1.8481605908666296</v>
      </c>
      <c r="DZ169">
        <v>4.4657123932177933</v>
      </c>
      <c r="EA169">
        <f t="shared" si="245"/>
        <v>3.1118062885533986</v>
      </c>
      <c r="EB169">
        <v>0.67067661737121209</v>
      </c>
      <c r="EC169">
        <v>2.4991824860611045</v>
      </c>
      <c r="ED169">
        <v>0.83236082158881419</v>
      </c>
      <c r="EE169">
        <v>-8.5177117537293262E-2</v>
      </c>
      <c r="EF169">
        <v>0.33463008590322096</v>
      </c>
      <c r="EG169">
        <v>0.52283455444446603</v>
      </c>
      <c r="EH169">
        <v>0.2893080627313851</v>
      </c>
      <c r="EI169">
        <v>74.884496872564384</v>
      </c>
      <c r="EJ169">
        <v>61.339145845861211</v>
      </c>
      <c r="EK169">
        <v>58.964306796510094</v>
      </c>
      <c r="EL169">
        <v>25.0586056212857</v>
      </c>
      <c r="EM169">
        <v>32.070224988324966</v>
      </c>
      <c r="EN169">
        <v>17.058849369597379</v>
      </c>
      <c r="EO169">
        <v>24.122723107196776</v>
      </c>
      <c r="EP169">
        <v>11.859338530252908</v>
      </c>
      <c r="EQ169">
        <v>45.644429482182304</v>
      </c>
      <c r="ER169">
        <v>112.39536470675364</v>
      </c>
      <c r="ES169">
        <v>9.6623678447326231</v>
      </c>
      <c r="ET169">
        <v>158.03979418893596</v>
      </c>
      <c r="EU169">
        <v>0.49162519826440287</v>
      </c>
      <c r="EV169">
        <v>15.263701924566009</v>
      </c>
      <c r="EW169">
        <v>7.5040204849135108</v>
      </c>
      <c r="EX169">
        <f t="shared" si="219"/>
        <v>6.1138828320551344</v>
      </c>
      <c r="EY169">
        <v>24.329812495434943</v>
      </c>
      <c r="EZ169">
        <v>13.473321333253674</v>
      </c>
      <c r="FA169">
        <f t="shared" si="220"/>
        <v>1.8057769048665251</v>
      </c>
      <c r="FB169">
        <v>37.803133828688615</v>
      </c>
      <c r="FC169">
        <v>64.359247584313152</v>
      </c>
      <c r="FD169">
        <v>35.640752415686862</v>
      </c>
      <c r="FE169">
        <f t="shared" si="221"/>
        <v>61.936841143289357</v>
      </c>
      <c r="FF169">
        <f t="shared" si="222"/>
        <v>59.318367300290404</v>
      </c>
      <c r="FG169">
        <f t="shared" si="223"/>
        <v>12.280841687731568</v>
      </c>
      <c r="FH169">
        <f t="shared" si="224"/>
        <v>34.988554804855461</v>
      </c>
      <c r="FI169">
        <f t="shared" si="225"/>
        <v>1.1924796455221056</v>
      </c>
      <c r="FJ169">
        <f t="shared" si="226"/>
        <v>1.1924796455221056</v>
      </c>
      <c r="FK169">
        <f t="shared" si="227"/>
        <v>-34.988554804855461</v>
      </c>
      <c r="FL169">
        <f t="shared" si="228"/>
        <v>-72.212020216657237</v>
      </c>
      <c r="FM169">
        <f t="shared" si="229"/>
        <v>4.7072816354351863</v>
      </c>
      <c r="FN169">
        <f t="shared" si="230"/>
        <v>8.8506732380747994</v>
      </c>
      <c r="FO169">
        <v>79.0485807729751</v>
      </c>
      <c r="FP169">
        <v>50.018149655695467</v>
      </c>
      <c r="FQ169">
        <v>0.80700299184907331</v>
      </c>
      <c r="FR169">
        <v>0.64391977114426036</v>
      </c>
      <c r="FS169">
        <v>0.94931750555975747</v>
      </c>
      <c r="FT169">
        <v>2.3551959591808096</v>
      </c>
      <c r="FU169">
        <v>1.6002744544750416</v>
      </c>
      <c r="FV169">
        <v>1.427216350773685</v>
      </c>
      <c r="FW169">
        <v>50.208958247765892</v>
      </c>
      <c r="FX169">
        <v>71.118394758465342</v>
      </c>
      <c r="FY169">
        <v>14.46432635880989</v>
      </c>
      <c r="FZ169">
        <v>55.917989720607082</v>
      </c>
      <c r="GA169">
        <v>29.683606233023792</v>
      </c>
      <c r="GB169">
        <f t="shared" si="246"/>
        <v>146.48262883023662</v>
      </c>
      <c r="GC169">
        <f t="shared" si="247"/>
        <v>122.14443151274364</v>
      </c>
      <c r="GD169">
        <f t="shared" si="248"/>
        <v>123.37775750381437</v>
      </c>
      <c r="GE169">
        <f t="shared" si="249"/>
        <v>1.7078463675295168</v>
      </c>
      <c r="GF169">
        <f t="shared" si="250"/>
        <v>1.4629388768910545</v>
      </c>
      <c r="GG169">
        <f t="shared" si="251"/>
        <v>1.894665994720417</v>
      </c>
      <c r="GH169">
        <f t="shared" si="255"/>
        <v>46.395654831244848</v>
      </c>
      <c r="GK169">
        <f t="shared" si="252"/>
        <v>50.213703354904425</v>
      </c>
      <c r="GL169">
        <f t="shared" si="253"/>
        <v>53.18557706079222</v>
      </c>
      <c r="GM169">
        <f t="shared" si="201"/>
        <v>46.81442293920778</v>
      </c>
      <c r="GN169">
        <f t="shared" si="232"/>
        <v>71.090115206557456</v>
      </c>
      <c r="GO169">
        <f t="shared" si="254"/>
        <v>46.153846153846153</v>
      </c>
      <c r="GP169">
        <f t="shared" si="233"/>
        <v>70.330819228370913</v>
      </c>
      <c r="GQ169">
        <f t="shared" si="234"/>
        <v>1.0273550059700078</v>
      </c>
      <c r="GR169">
        <v>48.72833255252506</v>
      </c>
      <c r="GS169">
        <f t="shared" si="235"/>
        <v>76.657129502467086</v>
      </c>
      <c r="GT169" s="23">
        <f t="shared" si="236"/>
        <v>176.009777842722</v>
      </c>
      <c r="GU169">
        <v>18.96</v>
      </c>
      <c r="GV169">
        <v>14.36</v>
      </c>
      <c r="GW169">
        <v>5.6899999999999997E-3</v>
      </c>
      <c r="GX169">
        <v>33.325689999999994</v>
      </c>
      <c r="GY169">
        <v>4.4400000000000002E-2</v>
      </c>
      <c r="GZ169">
        <v>33.5</v>
      </c>
      <c r="HA169">
        <v>59.3</v>
      </c>
      <c r="HB169">
        <v>1.6510000000000002</v>
      </c>
      <c r="HC169">
        <v>0.25569999999999998</v>
      </c>
      <c r="HD169">
        <v>94.706699999999998</v>
      </c>
      <c r="HE169">
        <v>12.173999999999999</v>
      </c>
      <c r="HF169">
        <v>44.1</v>
      </c>
      <c r="HG169">
        <v>65</v>
      </c>
      <c r="HH169">
        <v>19.850000000000001</v>
      </c>
      <c r="HI169">
        <v>8.7999999999999995E-2</v>
      </c>
      <c r="HJ169">
        <v>129.03800000000001</v>
      </c>
      <c r="HK169">
        <v>49.2</v>
      </c>
      <c r="HL169">
        <v>39.700000000000003</v>
      </c>
      <c r="HM169">
        <v>108.27200000000001</v>
      </c>
      <c r="HN169">
        <v>109.18077099999998</v>
      </c>
      <c r="HO169">
        <v>19.372</v>
      </c>
      <c r="HP169">
        <v>217.45277099999998</v>
      </c>
      <c r="HQ169">
        <v>-15.700000000000003</v>
      </c>
      <c r="HR169">
        <v>19.599999999999994</v>
      </c>
      <c r="HS169">
        <v>3.8999999999999915</v>
      </c>
      <c r="HT169">
        <v>122.74607099999999</v>
      </c>
      <c r="HU169">
        <v>56.447232396960345</v>
      </c>
      <c r="HV169">
        <v>0.47432198925018315</v>
      </c>
      <c r="HW169">
        <v>0.15872240800857543</v>
      </c>
      <c r="HX169">
        <v>3.6039152865409852E-4</v>
      </c>
      <c r="HY169">
        <v>0.63340478878741269</v>
      </c>
      <c r="HZ169">
        <v>3.0712105865478515E-3</v>
      </c>
      <c r="IA169">
        <v>0.5986109554767608</v>
      </c>
      <c r="IB169">
        <v>0.31297449219226836</v>
      </c>
      <c r="IC169">
        <v>5.5692731573581705E-2</v>
      </c>
      <c r="ID169">
        <v>8.6254581849575032E-3</v>
      </c>
      <c r="IE169">
        <v>0.97590363742756836</v>
      </c>
      <c r="IF169">
        <v>0.28022502289295198</v>
      </c>
      <c r="IG169">
        <v>1.0308800196647643</v>
      </c>
      <c r="IH169">
        <v>0.29824190139770507</v>
      </c>
      <c r="II169">
        <v>0.41733985340595248</v>
      </c>
      <c r="IJ169">
        <v>1.8501716423034668E-3</v>
      </c>
      <c r="IK169">
        <v>1.7483119461107253</v>
      </c>
      <c r="IL169">
        <v>0.29802622604370116</v>
      </c>
      <c r="IM169">
        <v>0.14651720246672631</v>
      </c>
      <c r="IN169">
        <v>0.56391797053933124</v>
      </c>
      <c r="IO169">
        <v>1.3885980541875789</v>
      </c>
      <c r="IP169">
        <v>0.11937454202890396</v>
      </c>
      <c r="IQ169">
        <v>1.9525160247269104</v>
      </c>
      <c r="IR169">
        <v>0.30058472943305964</v>
      </c>
      <c r="IS169">
        <v>0.16645728972554205</v>
      </c>
      <c r="IT169">
        <v>0.46704201915860166</v>
      </c>
      <c r="IU169">
        <v>64.359247584313138</v>
      </c>
      <c r="IV169">
        <v>35.640752415686869</v>
      </c>
      <c r="IW169">
        <v>0.97661238729934208</v>
      </c>
      <c r="IX169">
        <v>50.018149655695474</v>
      </c>
      <c r="IY169">
        <f t="shared" si="237"/>
        <v>1.3191112359394976</v>
      </c>
      <c r="IZ169">
        <f t="shared" si="238"/>
        <v>67.559560036081947</v>
      </c>
      <c r="JA169">
        <f t="shared" si="239"/>
        <v>0.20420407861618517</v>
      </c>
      <c r="JB169">
        <f t="shared" si="240"/>
        <v>10.458509739747015</v>
      </c>
      <c r="JC169">
        <f t="shared" si="241"/>
        <v>1.1149071573233127</v>
      </c>
      <c r="JD169">
        <f t="shared" si="242"/>
        <v>94.995901222925482</v>
      </c>
      <c r="JE169">
        <f t="shared" si="243"/>
        <v>111.37054356847807</v>
      </c>
    </row>
    <row r="170" spans="1:265" x14ac:dyDescent="0.2">
      <c r="A170" s="5">
        <v>2017</v>
      </c>
      <c r="B170">
        <v>229</v>
      </c>
      <c r="C170">
        <v>2</v>
      </c>
      <c r="D170" t="s">
        <v>113</v>
      </c>
      <c r="E170">
        <v>1946</v>
      </c>
      <c r="F170" t="s">
        <v>122</v>
      </c>
      <c r="G170">
        <v>3</v>
      </c>
      <c r="H170">
        <v>32</v>
      </c>
      <c r="J170">
        <v>0</v>
      </c>
      <c r="K170">
        <v>1</v>
      </c>
      <c r="L170">
        <v>12.3</v>
      </c>
      <c r="M170">
        <v>11.7</v>
      </c>
      <c r="N170">
        <v>9.5</v>
      </c>
      <c r="O170">
        <v>0.60000000000000142</v>
      </c>
      <c r="P170">
        <v>2.1999999999999993</v>
      </c>
      <c r="Q170">
        <v>2.8000000000000007</v>
      </c>
      <c r="R170">
        <v>2.8959999999999999</v>
      </c>
      <c r="U170">
        <v>3.3839999999999995</v>
      </c>
      <c r="W170">
        <v>4.6560000000000006</v>
      </c>
      <c r="X170">
        <v>3.9820000000000002</v>
      </c>
      <c r="AB170">
        <v>0</v>
      </c>
      <c r="AC170">
        <v>66</v>
      </c>
      <c r="AD170">
        <v>55.5</v>
      </c>
      <c r="AF170">
        <v>54.9</v>
      </c>
      <c r="AG170">
        <v>46.4</v>
      </c>
      <c r="AH170">
        <v>156.41775065949298</v>
      </c>
      <c r="AI170">
        <v>9826.4759319306686</v>
      </c>
      <c r="AJ170">
        <v>241.04164554332019</v>
      </c>
      <c r="AK170">
        <v>0</v>
      </c>
      <c r="AL170">
        <v>481.3</v>
      </c>
      <c r="AM170">
        <v>481.3</v>
      </c>
      <c r="AN170">
        <v>9508.6506543590476</v>
      </c>
      <c r="AO170">
        <f>AN170/AN$144</f>
        <v>0.86958535876123644</v>
      </c>
      <c r="AP170">
        <v>862.9041095890409</v>
      </c>
      <c r="AQ170">
        <v>1728.6467195385721</v>
      </c>
      <c r="AR170">
        <v>0.24340140591204029</v>
      </c>
      <c r="AS170">
        <v>2591.7942305335246</v>
      </c>
      <c r="AT170">
        <v>7.6270504686373455</v>
      </c>
      <c r="AU170">
        <v>2462.3990627253061</v>
      </c>
      <c r="AV170">
        <v>4066.1517664023063</v>
      </c>
      <c r="AW170">
        <v>75.36218457101657</v>
      </c>
      <c r="AX170">
        <v>27.018975306416721</v>
      </c>
      <c r="AY170">
        <v>6630.9319890050465</v>
      </c>
      <c r="AZ170">
        <v>747.94484498918519</v>
      </c>
      <c r="BA170">
        <v>3427.4891852919968</v>
      </c>
      <c r="BB170">
        <v>5960.8507570295587</v>
      </c>
      <c r="BC170">
        <v>1391.2909516943041</v>
      </c>
      <c r="BD170">
        <v>5.9608507570295588</v>
      </c>
      <c r="BE170">
        <v>10785.59174477289</v>
      </c>
      <c r="BF170">
        <v>269.27585056476812</v>
      </c>
      <c r="BG170">
        <v>296.76141112627454</v>
      </c>
      <c r="BH170">
        <f t="shared" si="244"/>
        <v>282.54474187032298</v>
      </c>
      <c r="BI170">
        <v>106.632996875751</v>
      </c>
      <c r="BJ170">
        <v>68.935008754763629</v>
      </c>
      <c r="BK170">
        <v>155.83366979091562</v>
      </c>
      <c r="BL170">
        <v>135.33564218766088</v>
      </c>
      <c r="BM170">
        <v>2.0032894736842106</v>
      </c>
      <c r="BN170">
        <v>1.6512968299711814</v>
      </c>
      <c r="BO170">
        <v>1.7391304347826084</v>
      </c>
      <c r="BP170">
        <v>33.293696676352688</v>
      </c>
      <c r="BQ170">
        <v>37.135037228677447</v>
      </c>
      <c r="BR170">
        <v>31.778406474110138</v>
      </c>
      <c r="BS170">
        <v>66.696912091772333</v>
      </c>
      <c r="BT170">
        <v>61.320969256576873</v>
      </c>
      <c r="BU170">
        <v>55.266793868017629</v>
      </c>
      <c r="BV170">
        <v>4172.5955299206917</v>
      </c>
      <c r="BW170">
        <v>4137.1142754145631</v>
      </c>
      <c r="BX170">
        <v>9903.5987202595534</v>
      </c>
      <c r="BY170">
        <v>8232.5979691420325</v>
      </c>
      <c r="BZ170">
        <v>1593.8889149242968</v>
      </c>
      <c r="CA170">
        <v>18136.196689401582</v>
      </c>
      <c r="CB170">
        <v>0.99149659863945572</v>
      </c>
      <c r="CC170">
        <v>23.007004177226804</v>
      </c>
      <c r="CD170">
        <v>22.811366386604128</v>
      </c>
      <c r="CE170">
        <v>-1710.1964671953856</v>
      </c>
      <c r="CF170">
        <v>-70.96250901225676</v>
      </c>
      <c r="CG170">
        <v>-1781.1589762076419</v>
      </c>
      <c r="CH170">
        <f t="shared" si="216"/>
        <v>-745.10634462869484</v>
      </c>
      <c r="CI170">
        <f t="shared" si="217"/>
        <v>1823.7364816149957</v>
      </c>
      <c r="CJ170">
        <f t="shared" si="218"/>
        <v>1078.6301369863008</v>
      </c>
      <c r="CK170">
        <v>11505.264700396536</v>
      </c>
      <c r="CL170">
        <v>63.438133680585707</v>
      </c>
      <c r="CM170">
        <v>3.0953454971313477</v>
      </c>
      <c r="CN170">
        <v>1.8832136392593384</v>
      </c>
      <c r="CO170">
        <v>8.0650749206542969</v>
      </c>
      <c r="CP170">
        <v>2.2873576962638102</v>
      </c>
      <c r="CQ170">
        <v>6.4583735466003418</v>
      </c>
      <c r="CR170">
        <v>2.75714111328125</v>
      </c>
      <c r="CS170">
        <v>1.0180999040603638</v>
      </c>
      <c r="CT170">
        <v>3.4934566020965576</v>
      </c>
      <c r="CU170">
        <v>3.4934566020965576</v>
      </c>
      <c r="CV170">
        <v>1.7021128514110835</v>
      </c>
      <c r="CW170">
        <v>2.4679625034332275</v>
      </c>
      <c r="CX170">
        <v>2.164017915725708</v>
      </c>
      <c r="CY170">
        <v>0.71694844961166382</v>
      </c>
      <c r="CZ170">
        <v>2.3044729232788086</v>
      </c>
      <c r="DA170">
        <v>2.3044729232788086</v>
      </c>
      <c r="DB170">
        <v>1.3824646815993895</v>
      </c>
      <c r="DC170">
        <v>0.99568277597427368</v>
      </c>
      <c r="DD170">
        <v>0.80049556493759155</v>
      </c>
      <c r="DE170">
        <v>0.83765356770461097</v>
      </c>
      <c r="DF170">
        <v>1.3598743677139282</v>
      </c>
      <c r="DG170">
        <v>0.52040117979049683</v>
      </c>
      <c r="DH170">
        <v>1.0747062403916481</v>
      </c>
      <c r="DI170">
        <v>26.709863500725728</v>
      </c>
      <c r="DJ170">
        <v>32.554110796959513</v>
      </c>
      <c r="DK170">
        <v>1.9630505744731928E-2</v>
      </c>
      <c r="DL170">
        <v>59.283604803429967</v>
      </c>
      <c r="DM170">
        <v>0.49258340985233173</v>
      </c>
      <c r="DN170">
        <v>67.891816931451572</v>
      </c>
      <c r="DO170">
        <v>41.397487232690672</v>
      </c>
      <c r="DP170">
        <v>2.6327452123803718</v>
      </c>
      <c r="DQ170">
        <v>0.94389617666085357</v>
      </c>
      <c r="DR170">
        <v>112.86594555318347</v>
      </c>
      <c r="DS170">
        <v>18.458998320694867</v>
      </c>
      <c r="DT170">
        <v>74.17148002927992</v>
      </c>
      <c r="DU170">
        <v>42.736227086188549</v>
      </c>
      <c r="DV170">
        <v>32.061923265823289</v>
      </c>
      <c r="DW170">
        <v>0.13736619169280606</v>
      </c>
      <c r="DX170">
        <v>149.10699657298457</v>
      </c>
      <c r="DY170">
        <v>3.5721560499835667</v>
      </c>
      <c r="DZ170">
        <v>2.5886465014143645</v>
      </c>
      <c r="EA170">
        <f t="shared" si="245"/>
        <v>3.0973583368811934</v>
      </c>
      <c r="EB170">
        <v>2.7454635620483896</v>
      </c>
      <c r="EC170">
        <v>0.44854736413059626</v>
      </c>
      <c r="ED170">
        <v>0.58955842904874389</v>
      </c>
      <c r="EE170">
        <v>9.5624275249848373E-2</v>
      </c>
      <c r="EF170">
        <v>1.2188048357519683</v>
      </c>
      <c r="EG170">
        <v>0.6097566555699715</v>
      </c>
      <c r="EH170">
        <v>0.57618139842049809</v>
      </c>
      <c r="EI170">
        <v>45.05438491685711</v>
      </c>
      <c r="EJ170">
        <v>60.152614323742441</v>
      </c>
      <c r="EK170">
        <v>49.743795887522033</v>
      </c>
      <c r="EL170">
        <v>54.912502208495987</v>
      </c>
      <c r="EM170">
        <v>36.678456933835548</v>
      </c>
      <c r="EN170">
        <v>28.661449877216267</v>
      </c>
      <c r="EO170">
        <v>41.545815002492802</v>
      </c>
      <c r="EP170">
        <v>33.117416291093555</v>
      </c>
      <c r="EQ170">
        <v>82.957848011402348</v>
      </c>
      <c r="ER170">
        <v>111.95298957929991</v>
      </c>
      <c r="ES170">
        <v>8.2946167178159893</v>
      </c>
      <c r="ET170">
        <v>194.91083759070227</v>
      </c>
      <c r="EU170">
        <v>0.79713001873008071</v>
      </c>
      <c r="EV170">
        <v>21.315292426035239</v>
      </c>
      <c r="EW170">
        <v>16.991059450802616</v>
      </c>
      <c r="EX170">
        <f t="shared" si="219"/>
        <v>4.2555954406363208</v>
      </c>
      <c r="EY170">
        <v>26.346001928958771</v>
      </c>
      <c r="EZ170">
        <v>8.280070941597117</v>
      </c>
      <c r="FA170">
        <f t="shared" si="220"/>
        <v>3.1818570293404966</v>
      </c>
      <c r="FB170">
        <v>34.626072870555888</v>
      </c>
      <c r="FC170">
        <v>76.08717866287968</v>
      </c>
      <c r="FD170">
        <v>23.912821337120317</v>
      </c>
      <c r="FE170">
        <f t="shared" si="221"/>
        <v>33.949859104066121</v>
      </c>
      <c r="FF170">
        <f t="shared" si="222"/>
        <v>32.625665026787118</v>
      </c>
      <c r="FG170">
        <f t="shared" si="223"/>
        <v>9.6188107950949941</v>
      </c>
      <c r="FH170">
        <f t="shared" si="224"/>
        <v>6.2796630978283474</v>
      </c>
      <c r="FI170">
        <f t="shared" si="225"/>
        <v>-1.3387398534978772</v>
      </c>
      <c r="FJ170">
        <f t="shared" si="226"/>
        <v>-1.3387398534978772</v>
      </c>
      <c r="FK170">
        <f t="shared" si="227"/>
        <v>-6.2796630978283474</v>
      </c>
      <c r="FL170">
        <f t="shared" si="228"/>
        <v>-9.249513979230727</v>
      </c>
      <c r="FM170">
        <f t="shared" si="229"/>
        <v>-3.2338674228533955</v>
      </c>
      <c r="FN170">
        <f t="shared" si="230"/>
        <v>-16.168217192105988</v>
      </c>
      <c r="FO170">
        <v>82.044892037518807</v>
      </c>
      <c r="FP170">
        <v>42.093550595583991</v>
      </c>
      <c r="FQ170">
        <v>0.95694584181622344</v>
      </c>
      <c r="FR170">
        <v>1.0080730999974694</v>
      </c>
      <c r="FS170">
        <v>0.98022866747258253</v>
      </c>
      <c r="FT170">
        <v>2.3902687031092045</v>
      </c>
      <c r="FU170">
        <v>1.6884815708457614</v>
      </c>
      <c r="FV170">
        <v>1.4103491638985939</v>
      </c>
      <c r="FW170">
        <v>45.393188605817187</v>
      </c>
      <c r="FX170">
        <v>57.438052682525822</v>
      </c>
      <c r="FY170">
        <v>24.340016721075806</v>
      </c>
      <c r="FZ170">
        <v>42.237764051016256</v>
      </c>
      <c r="GA170">
        <v>63.617830280833566</v>
      </c>
      <c r="GB170">
        <f t="shared" si="246"/>
        <v>335.61087122174251</v>
      </c>
      <c r="GC170">
        <f t="shared" si="247"/>
        <v>137.4269528942516</v>
      </c>
      <c r="GD170">
        <f t="shared" si="248"/>
        <v>135.84287938762216</v>
      </c>
      <c r="GE170">
        <f t="shared" si="249"/>
        <v>0.92230191646152382</v>
      </c>
      <c r="GF170">
        <f t="shared" si="250"/>
        <v>2.0062593655866308</v>
      </c>
      <c r="GG170">
        <f t="shared" si="251"/>
        <v>1.5930300693573864</v>
      </c>
      <c r="GH170">
        <f t="shared" si="255"/>
        <v>43.221139337995673</v>
      </c>
      <c r="GK170">
        <f t="shared" si="252"/>
        <v>38.805857789252535</v>
      </c>
      <c r="GL170">
        <f t="shared" si="253"/>
        <v>20.00138533784855</v>
      </c>
      <c r="GM170">
        <f t="shared" si="201"/>
        <v>79.998614662151439</v>
      </c>
      <c r="GN170">
        <f t="shared" si="232"/>
        <v>43.986805998623488</v>
      </c>
      <c r="GO170">
        <f t="shared" si="254"/>
        <v>22.764227642276428</v>
      </c>
      <c r="GP170">
        <f t="shared" si="233"/>
        <v>73.285128289855777</v>
      </c>
      <c r="GQ170">
        <f t="shared" si="234"/>
        <v>0.82646083353747835</v>
      </c>
      <c r="GR170">
        <v>38.259740411814761</v>
      </c>
      <c r="GS170">
        <f t="shared" si="235"/>
        <v>66.30931989005046</v>
      </c>
      <c r="GT170" s="23">
        <f t="shared" si="236"/>
        <v>181.36196689401581</v>
      </c>
      <c r="GU170">
        <v>12.16</v>
      </c>
      <c r="GV170">
        <v>24.36</v>
      </c>
      <c r="GW170">
        <v>3.4299999999999999E-3</v>
      </c>
      <c r="GX170">
        <v>36.523429999999998</v>
      </c>
      <c r="GY170">
        <v>0.10747999999999999</v>
      </c>
      <c r="GZ170">
        <v>34.700000000000003</v>
      </c>
      <c r="HA170">
        <v>57.3</v>
      </c>
      <c r="HB170">
        <v>1.0619999999999998</v>
      </c>
      <c r="HC170">
        <v>0.38075000000000003</v>
      </c>
      <c r="HD170">
        <v>93.442750000000004</v>
      </c>
      <c r="HE170">
        <v>10.540000000000001</v>
      </c>
      <c r="HF170">
        <v>48.3</v>
      </c>
      <c r="HG170">
        <v>84</v>
      </c>
      <c r="HH170">
        <v>19.606000000000002</v>
      </c>
      <c r="HI170">
        <v>8.3999999999999991E-2</v>
      </c>
      <c r="HJ170">
        <v>151.98999999999998</v>
      </c>
      <c r="HK170">
        <v>58.8</v>
      </c>
      <c r="HL170">
        <v>58.3</v>
      </c>
      <c r="HM170">
        <v>139.56100000000001</v>
      </c>
      <c r="HN170">
        <v>116.013344</v>
      </c>
      <c r="HO170">
        <v>22.461000000000002</v>
      </c>
      <c r="HP170">
        <v>255.57434400000002</v>
      </c>
      <c r="HQ170">
        <v>-24.099999999999994</v>
      </c>
      <c r="HR170">
        <v>-1</v>
      </c>
      <c r="HS170">
        <v>-25.099999999999994</v>
      </c>
      <c r="HT170">
        <v>162.13159400000001</v>
      </c>
      <c r="HU170">
        <v>63.438133680585715</v>
      </c>
      <c r="HV170">
        <v>0.37639401245117188</v>
      </c>
      <c r="HW170">
        <v>0.45875084252357484</v>
      </c>
      <c r="HX170">
        <v>2.7663206977844237E-4</v>
      </c>
      <c r="HY170">
        <v>0.83542148704452512</v>
      </c>
      <c r="HZ170">
        <v>6.9414598878860473E-3</v>
      </c>
      <c r="IA170">
        <v>0.95672796630859391</v>
      </c>
      <c r="IB170">
        <v>0.58337124502658844</v>
      </c>
      <c r="IC170">
        <v>3.7100509114265434E-2</v>
      </c>
      <c r="ID170">
        <v>1.3301336012482644E-2</v>
      </c>
      <c r="IE170">
        <v>1.5905010564619306</v>
      </c>
      <c r="IF170">
        <v>0.26012324786186219</v>
      </c>
      <c r="IG170">
        <v>1.0452206532955171</v>
      </c>
      <c r="IH170">
        <v>0.60223669767379762</v>
      </c>
      <c r="II170">
        <v>0.45181496133804327</v>
      </c>
      <c r="IJ170">
        <v>1.9357572555541991E-3</v>
      </c>
      <c r="IK170">
        <v>2.1012080695629121</v>
      </c>
      <c r="IL170">
        <v>0.58546147227287293</v>
      </c>
      <c r="IM170">
        <v>0.46668891435861581</v>
      </c>
      <c r="IN170">
        <v>1.1690376956242321</v>
      </c>
      <c r="IO170">
        <v>1.5776357281837845</v>
      </c>
      <c r="IP170">
        <v>0.11688730899274351</v>
      </c>
      <c r="IQ170">
        <v>2.7466734238080175</v>
      </c>
      <c r="IR170">
        <v>0.37126649403572098</v>
      </c>
      <c r="IS170">
        <v>0.11668233066797262</v>
      </c>
      <c r="IT170">
        <v>0.48794882470369361</v>
      </c>
      <c r="IU170">
        <v>76.087178662879694</v>
      </c>
      <c r="IV170">
        <v>23.91282133712031</v>
      </c>
      <c r="IW170">
        <v>1.1561723673460869</v>
      </c>
      <c r="IX170">
        <v>42.093550595583991</v>
      </c>
      <c r="IY170">
        <f t="shared" si="237"/>
        <v>1.9112519367634924</v>
      </c>
      <c r="IZ170">
        <f t="shared" si="238"/>
        <v>69.584243987540106</v>
      </c>
      <c r="JA170">
        <f t="shared" si="239"/>
        <v>0.64546535424510543</v>
      </c>
      <c r="JB170">
        <f t="shared" si="240"/>
        <v>23.499894405000845</v>
      </c>
      <c r="JC170">
        <f t="shared" si="241"/>
        <v>1.2657865825183869</v>
      </c>
      <c r="JD170">
        <f t="shared" si="242"/>
        <v>121.14659313425764</v>
      </c>
      <c r="JE170">
        <f t="shared" si="243"/>
        <v>93.048682739161976</v>
      </c>
    </row>
    <row r="171" spans="1:265" x14ac:dyDescent="0.2">
      <c r="A171" s="5">
        <v>2017</v>
      </c>
      <c r="B171">
        <v>230</v>
      </c>
      <c r="C171">
        <v>2</v>
      </c>
      <c r="D171">
        <v>3390</v>
      </c>
      <c r="E171">
        <v>1967</v>
      </c>
      <c r="F171" t="s">
        <v>122</v>
      </c>
      <c r="G171">
        <v>3</v>
      </c>
      <c r="H171">
        <v>32.5</v>
      </c>
      <c r="J171">
        <v>0</v>
      </c>
      <c r="K171">
        <v>0</v>
      </c>
      <c r="L171">
        <v>14.1</v>
      </c>
      <c r="M171">
        <v>13.6</v>
      </c>
      <c r="N171">
        <v>10.5</v>
      </c>
      <c r="O171">
        <v>0.5</v>
      </c>
      <c r="P171">
        <v>3.0999999999999996</v>
      </c>
      <c r="Q171">
        <v>3.5999999999999996</v>
      </c>
      <c r="R171">
        <v>2.6859999999999999</v>
      </c>
      <c r="U171">
        <v>4.0460000000000003</v>
      </c>
      <c r="W171">
        <v>5.1800000000000006</v>
      </c>
      <c r="X171">
        <v>3.0879999999999996</v>
      </c>
      <c r="AB171">
        <v>1</v>
      </c>
      <c r="AC171">
        <v>68</v>
      </c>
      <c r="AD171">
        <v>52.8</v>
      </c>
      <c r="AF171">
        <v>56.9</v>
      </c>
      <c r="AG171">
        <v>48.1</v>
      </c>
      <c r="AH171">
        <v>188.26569166843785</v>
      </c>
      <c r="AI171">
        <v>11827.227281994603</v>
      </c>
      <c r="AJ171">
        <v>249.38537336412631</v>
      </c>
      <c r="AK171">
        <v>0</v>
      </c>
      <c r="AL171">
        <v>389.7</v>
      </c>
      <c r="AM171">
        <v>389.7</v>
      </c>
      <c r="AN171">
        <v>9229.849961315791</v>
      </c>
      <c r="AO171">
        <f>AN171/AN$145</f>
        <v>0.82902993849641071</v>
      </c>
      <c r="AP171">
        <v>1591.9030910609856</v>
      </c>
      <c r="AQ171">
        <v>1411.0050125313282</v>
      </c>
      <c r="AR171">
        <v>0</v>
      </c>
      <c r="AS171">
        <v>3002.9081035923136</v>
      </c>
      <c r="AT171">
        <v>1.9388984962406015</v>
      </c>
      <c r="AU171">
        <v>3149.271094402673</v>
      </c>
      <c r="AV171">
        <v>5846.2969924812023</v>
      </c>
      <c r="AW171">
        <v>72.852589807852951</v>
      </c>
      <c r="AX171">
        <v>5.9770369674185462</v>
      </c>
      <c r="AY171">
        <v>9074.3977136591457</v>
      </c>
      <c r="AZ171">
        <v>554.86374269005853</v>
      </c>
      <c r="BA171">
        <v>3741.301169590643</v>
      </c>
      <c r="BB171">
        <v>6479.4402673350041</v>
      </c>
      <c r="BC171">
        <v>1292.2700918964076</v>
      </c>
      <c r="BD171">
        <v>2.1378863826232246</v>
      </c>
      <c r="BE171">
        <v>11515.149415204678</v>
      </c>
      <c r="BF171">
        <v>404.76597400445547</v>
      </c>
      <c r="BG171">
        <v>174.33940725325232</v>
      </c>
      <c r="BH171">
        <f t="shared" si="244"/>
        <v>293.5255624693919</v>
      </c>
      <c r="BI171">
        <v>103.8245335561125</v>
      </c>
      <c r="BJ171">
        <v>42.287862513426425</v>
      </c>
      <c r="BK171">
        <v>295.68613199665828</v>
      </c>
      <c r="BL171">
        <v>45.224519632414413</v>
      </c>
      <c r="BM171">
        <v>0.88636363636363646</v>
      </c>
      <c r="BN171">
        <v>1.8563968668407311</v>
      </c>
      <c r="BO171">
        <v>1.7318681318681319</v>
      </c>
      <c r="BP171">
        <v>53.01204819277109</v>
      </c>
      <c r="BQ171">
        <v>34.705015074028154</v>
      </c>
      <c r="BR171">
        <v>32.490252924122757</v>
      </c>
      <c r="BS171">
        <v>46.987951807228924</v>
      </c>
      <c r="BT171">
        <v>64.426281247086209</v>
      </c>
      <c r="BU171">
        <v>56.268833635623608</v>
      </c>
      <c r="BV171">
        <v>4308.6633249791139</v>
      </c>
      <c r="BW171">
        <v>4514.229323308271</v>
      </c>
      <c r="BX171">
        <v>10087.699122807016</v>
      </c>
      <c r="BY171">
        <v>7991.2120877192992</v>
      </c>
      <c r="BZ171">
        <v>1264.8064745196323</v>
      </c>
      <c r="CA171">
        <v>18078.911210526316</v>
      </c>
      <c r="CB171">
        <v>1.0477099236641223</v>
      </c>
      <c r="CC171">
        <v>23.832537672237837</v>
      </c>
      <c r="CD171">
        <v>24.969586225302624</v>
      </c>
      <c r="CE171">
        <v>-1159.3922305764409</v>
      </c>
      <c r="CF171">
        <v>1332.0676691729313</v>
      </c>
      <c r="CG171">
        <v>172.67543859649049</v>
      </c>
      <c r="CH171">
        <f t="shared" si="216"/>
        <v>-567.36215538847091</v>
      </c>
      <c r="CI171">
        <f t="shared" si="217"/>
        <v>1965.2109440267332</v>
      </c>
      <c r="CJ171">
        <f t="shared" si="218"/>
        <v>1397.8487886382622</v>
      </c>
      <c r="CK171">
        <v>9004.51349686717</v>
      </c>
      <c r="CL171">
        <v>49.80672448695006</v>
      </c>
      <c r="CM171">
        <v>3.0794627666473389</v>
      </c>
      <c r="CN171">
        <v>1.9422943592071533</v>
      </c>
      <c r="CO171">
        <v>6.8316454887390137</v>
      </c>
      <c r="CP171">
        <v>2.5451306233923119</v>
      </c>
      <c r="CQ171">
        <v>8.2184791564941406</v>
      </c>
      <c r="CR171">
        <v>2.870023250579834</v>
      </c>
      <c r="CS171">
        <v>1.0360337495803833</v>
      </c>
      <c r="CT171">
        <v>3.7565393447875977</v>
      </c>
      <c r="CU171">
        <v>3.7565393447875977</v>
      </c>
      <c r="CV171">
        <v>1.6961532145481912</v>
      </c>
      <c r="CW171">
        <v>2.3611581325531006</v>
      </c>
      <c r="CX171">
        <v>2.133676290512085</v>
      </c>
      <c r="CY171">
        <v>0.67002028226852417</v>
      </c>
      <c r="CZ171">
        <v>2.094632625579834</v>
      </c>
      <c r="DA171">
        <v>2.094632625579834</v>
      </c>
      <c r="DB171">
        <v>1.3057052616567695</v>
      </c>
      <c r="DC171">
        <v>0.9080500602722168</v>
      </c>
      <c r="DD171">
        <v>0.68946433067321777</v>
      </c>
      <c r="DE171">
        <v>0.78497172179915287</v>
      </c>
      <c r="DF171">
        <v>1.1859269142150879</v>
      </c>
      <c r="DG171">
        <v>0.70657169818878174</v>
      </c>
      <c r="DH171">
        <v>0.96220130951915128</v>
      </c>
      <c r="DI171">
        <v>49.022062970331135</v>
      </c>
      <c r="DJ171">
        <v>27.405870766526174</v>
      </c>
      <c r="DK171">
        <v>0</v>
      </c>
      <c r="DL171">
        <v>76.427933736857312</v>
      </c>
      <c r="DM171">
        <v>0.15934796877911217</v>
      </c>
      <c r="DN171">
        <v>90.384812633146709</v>
      </c>
      <c r="DO171">
        <v>60.569609942808178</v>
      </c>
      <c r="DP171">
        <v>2.7367361998287154</v>
      </c>
      <c r="DQ171">
        <v>0.22452974533357714</v>
      </c>
      <c r="DR171">
        <v>153.91568852111718</v>
      </c>
      <c r="DS171">
        <v>13.101210385114827</v>
      </c>
      <c r="DT171">
        <v>79.827256012206874</v>
      </c>
      <c r="DU171">
        <v>43.413563968618412</v>
      </c>
      <c r="DV171">
        <v>27.068310955472654</v>
      </c>
      <c r="DW171">
        <v>4.478086566825458E-2</v>
      </c>
      <c r="DX171">
        <v>150.35391180196621</v>
      </c>
      <c r="DY171">
        <v>5.1658503189506577</v>
      </c>
      <c r="DZ171">
        <v>-0.25441262279649784</v>
      </c>
      <c r="EA171">
        <f t="shared" si="245"/>
        <v>2.5491716574175483</v>
      </c>
      <c r="EB171">
        <v>2.7575166441877048</v>
      </c>
      <c r="EC171">
        <v>-0.75411118720998815</v>
      </c>
      <c r="ED171">
        <v>2.2109159450854672</v>
      </c>
      <c r="EE171">
        <v>-1.2254318552992689</v>
      </c>
      <c r="EF171">
        <v>0.55905176375609911</v>
      </c>
      <c r="EG171">
        <v>0.670130392244632</v>
      </c>
      <c r="EH171">
        <v>0.5438438715966859</v>
      </c>
      <c r="EI171">
        <v>64.14155214389929</v>
      </c>
      <c r="EJ171">
        <v>58.723586595752352</v>
      </c>
      <c r="EK171">
        <v>53.092902642499098</v>
      </c>
      <c r="EL171">
        <v>35.858447856100703</v>
      </c>
      <c r="EM171">
        <v>39.352460119423142</v>
      </c>
      <c r="EN171">
        <v>28.874249727402628</v>
      </c>
      <c r="EO171">
        <v>39.124819919399741</v>
      </c>
      <c r="EP171">
        <v>31.124000989001498</v>
      </c>
      <c r="EQ171">
        <v>79.185585494216269</v>
      </c>
      <c r="ER171">
        <v>94.76993492027259</v>
      </c>
      <c r="ES171">
        <v>8.9367645858150269</v>
      </c>
      <c r="ET171">
        <v>173.95552041448886</v>
      </c>
      <c r="EU171">
        <v>0.79550528419349742</v>
      </c>
      <c r="EV171">
        <v>22.491278130280602</v>
      </c>
      <c r="EW171">
        <v>17.891930600903862</v>
      </c>
      <c r="EX171">
        <f t="shared" si="219"/>
        <v>5.1373848697190745</v>
      </c>
      <c r="EY171">
        <v>51.259992713746968</v>
      </c>
      <c r="EZ171">
        <v>29.44560895380668</v>
      </c>
      <c r="FA171">
        <f t="shared" si="220"/>
        <v>1.7408365639223828</v>
      </c>
      <c r="FB171">
        <v>80.705601667553651</v>
      </c>
      <c r="FC171">
        <v>63.514789128144486</v>
      </c>
      <c r="FD171">
        <v>36.4852108718555</v>
      </c>
      <c r="FE171">
        <f t="shared" si="221"/>
        <v>44.05523448660901</v>
      </c>
      <c r="FF171">
        <f t="shared" si="222"/>
        <v>40.702436092807133</v>
      </c>
      <c r="FG171">
        <f t="shared" si="223"/>
        <v>12.289562979616914</v>
      </c>
      <c r="FH171">
        <f t="shared" si="224"/>
        <v>-10.557556620939835</v>
      </c>
      <c r="FI171">
        <f t="shared" si="225"/>
        <v>17.156045974189766</v>
      </c>
      <c r="FJ171">
        <f t="shared" si="226"/>
        <v>17.156045974189766</v>
      </c>
      <c r="FK171">
        <f t="shared" si="227"/>
        <v>10.557556620939835</v>
      </c>
      <c r="FL171">
        <f t="shared" si="228"/>
        <v>11.680675451295979</v>
      </c>
      <c r="FM171">
        <f t="shared" si="229"/>
        <v>28.324511236557527</v>
      </c>
      <c r="FN171">
        <f t="shared" si="230"/>
        <v>58.263512230647422</v>
      </c>
      <c r="FO171">
        <v>20.039831893371684</v>
      </c>
      <c r="FP171">
        <v>11.520089644537981</v>
      </c>
      <c r="FQ171">
        <v>1.1244022732022998</v>
      </c>
      <c r="FR171">
        <v>1.1281809244699199</v>
      </c>
      <c r="FS171">
        <v>0.94849704206693386</v>
      </c>
      <c r="FT171">
        <v>2.2635409799944419</v>
      </c>
      <c r="FU171">
        <v>1.503440784859162</v>
      </c>
      <c r="FV171">
        <v>1.3766044634271279</v>
      </c>
      <c r="FW171">
        <v>44.201843765162543</v>
      </c>
      <c r="FX171">
        <v>54.479406399096462</v>
      </c>
      <c r="FY171">
        <v>12.143000329192132</v>
      </c>
      <c r="FZ171">
        <v>45.938249436858378</v>
      </c>
      <c r="GA171">
        <v>44.213636824842744</v>
      </c>
      <c r="GB171">
        <f t="shared" si="246"/>
        <v>168.72886390400882</v>
      </c>
      <c r="GC171">
        <f t="shared" si="247"/>
        <v>128.47417318855526</v>
      </c>
      <c r="GD171">
        <f t="shared" si="248"/>
        <v>138.45450460131693</v>
      </c>
      <c r="GE171">
        <f t="shared" si="249"/>
        <v>1.8250954195953513</v>
      </c>
      <c r="GF171">
        <f t="shared" si="250"/>
        <v>2.2339301194549357</v>
      </c>
      <c r="GG171">
        <f t="shared" si="251"/>
        <v>1.5410667183823721</v>
      </c>
      <c r="GH171">
        <f t="shared" si="255"/>
        <v>41.953863460526321</v>
      </c>
      <c r="GK171">
        <f t="shared" si="252"/>
        <v>56.713059661694153</v>
      </c>
      <c r="GL171">
        <f t="shared" si="253"/>
        <v>48.614493277421126</v>
      </c>
      <c r="GM171">
        <f t="shared" si="201"/>
        <v>51.385506722578874</v>
      </c>
      <c r="GN171">
        <f t="shared" si="232"/>
        <v>50.98814380715163</v>
      </c>
      <c r="GO171">
        <f t="shared" si="254"/>
        <v>25.531914893617021</v>
      </c>
      <c r="GP171">
        <f t="shared" si="233"/>
        <v>21.145769394302803</v>
      </c>
      <c r="GQ171">
        <f t="shared" si="234"/>
        <v>1.0250248349926978</v>
      </c>
      <c r="GR171">
        <v>27.464377963970669</v>
      </c>
      <c r="GS171">
        <f t="shared" si="235"/>
        <v>90.743977136591454</v>
      </c>
      <c r="GT171" s="23">
        <f t="shared" si="236"/>
        <v>180.78911210526317</v>
      </c>
      <c r="GU171">
        <v>19.36</v>
      </c>
      <c r="GV171">
        <v>17.16</v>
      </c>
      <c r="GW171">
        <v>0</v>
      </c>
      <c r="GX171">
        <v>36.519999999999996</v>
      </c>
      <c r="GY171">
        <v>2.358E-2</v>
      </c>
      <c r="GZ171">
        <v>38.299999999999997</v>
      </c>
      <c r="HA171">
        <v>71.099999999999994</v>
      </c>
      <c r="HB171">
        <v>0.8859999999999999</v>
      </c>
      <c r="HC171">
        <v>7.2690000000000005E-2</v>
      </c>
      <c r="HD171">
        <v>110.35868999999998</v>
      </c>
      <c r="HE171">
        <v>6.7480000000000002</v>
      </c>
      <c r="HF171">
        <v>45.5</v>
      </c>
      <c r="HG171">
        <v>78.8</v>
      </c>
      <c r="HH171">
        <v>15.715999999999999</v>
      </c>
      <c r="HI171">
        <v>2.6000000000000002E-2</v>
      </c>
      <c r="HJ171">
        <v>140.042</v>
      </c>
      <c r="HK171">
        <v>52.4</v>
      </c>
      <c r="HL171">
        <v>54.9</v>
      </c>
      <c r="HM171">
        <v>122.68199999999999</v>
      </c>
      <c r="HN171">
        <v>97.185480000000013</v>
      </c>
      <c r="HO171">
        <v>15.382</v>
      </c>
      <c r="HP171">
        <v>219.86748000000003</v>
      </c>
      <c r="HQ171">
        <v>-14.100000000000001</v>
      </c>
      <c r="HR171">
        <v>16.199999999999996</v>
      </c>
      <c r="HS171">
        <v>2.0999999999999943</v>
      </c>
      <c r="HT171">
        <v>109.50879000000005</v>
      </c>
      <c r="HU171">
        <v>49.806724486950067</v>
      </c>
      <c r="HV171">
        <v>0.59618399162292479</v>
      </c>
      <c r="HW171">
        <v>0.33329771203994751</v>
      </c>
      <c r="HX171">
        <v>0</v>
      </c>
      <c r="HY171">
        <v>0.92948170366287231</v>
      </c>
      <c r="HZ171">
        <v>1.9379173851013184E-3</v>
      </c>
      <c r="IA171">
        <v>1.0992189049720764</v>
      </c>
      <c r="IB171">
        <v>0.7366199959516524</v>
      </c>
      <c r="IC171">
        <v>3.3282938594818109E-2</v>
      </c>
      <c r="ID171">
        <v>2.7306284497261046E-3</v>
      </c>
      <c r="IE171">
        <v>1.8718524679682731</v>
      </c>
      <c r="IF171">
        <v>0.15933095078468323</v>
      </c>
      <c r="IG171">
        <v>0.97082271218299865</v>
      </c>
      <c r="IH171">
        <v>0.52797598242759702</v>
      </c>
      <c r="II171">
        <v>0.32919246343612668</v>
      </c>
      <c r="IJ171">
        <v>5.4460448265075689E-4</v>
      </c>
      <c r="IK171">
        <v>1.828535762529373</v>
      </c>
      <c r="IL171">
        <v>0.47581823158264158</v>
      </c>
      <c r="IM171">
        <v>0.37851591753959657</v>
      </c>
      <c r="IN171">
        <v>0.9630190077376366</v>
      </c>
      <c r="IO171">
        <v>1.1525487640291214</v>
      </c>
      <c r="IP171">
        <v>0.10868485861539841</v>
      </c>
      <c r="IQ171">
        <v>2.1155677717667585</v>
      </c>
      <c r="IR171">
        <v>0.62340067338943483</v>
      </c>
      <c r="IS171">
        <v>0.35810407841205583</v>
      </c>
      <c r="IT171">
        <v>0.98150475180149066</v>
      </c>
      <c r="IU171">
        <v>63.5147891281445</v>
      </c>
      <c r="IV171">
        <v>36.4852108718555</v>
      </c>
      <c r="IW171">
        <v>0.24371530379848538</v>
      </c>
      <c r="IX171">
        <v>11.520089644537986</v>
      </c>
      <c r="IY171">
        <f t="shared" si="237"/>
        <v>1.1860860681038861</v>
      </c>
      <c r="IZ171">
        <f t="shared" si="238"/>
        <v>56.064668971269057</v>
      </c>
      <c r="JA171">
        <f t="shared" si="239"/>
        <v>0.28703200923738548</v>
      </c>
      <c r="JB171">
        <f t="shared" si="240"/>
        <v>13.567611166513402</v>
      </c>
      <c r="JC171">
        <f t="shared" si="241"/>
        <v>0.89905405886650069</v>
      </c>
      <c r="JD171">
        <f t="shared" si="242"/>
        <v>102.90983818832305</v>
      </c>
      <c r="JE171">
        <f t="shared" si="243"/>
        <v>103.92835575122405</v>
      </c>
    </row>
    <row r="172" spans="1:265" x14ac:dyDescent="0.2">
      <c r="A172" s="5">
        <v>2017</v>
      </c>
      <c r="B172">
        <v>231</v>
      </c>
      <c r="C172">
        <v>2</v>
      </c>
      <c r="D172">
        <v>3382</v>
      </c>
      <c r="E172">
        <v>1976</v>
      </c>
      <c r="F172" t="s">
        <v>122</v>
      </c>
      <c r="G172">
        <v>3</v>
      </c>
      <c r="H172">
        <v>32</v>
      </c>
      <c r="J172">
        <v>0</v>
      </c>
      <c r="K172">
        <v>0</v>
      </c>
      <c r="L172">
        <v>13.2</v>
      </c>
      <c r="M172">
        <v>12.8</v>
      </c>
      <c r="N172">
        <v>9.6999999999999993</v>
      </c>
      <c r="O172">
        <v>0.39999999999999858</v>
      </c>
      <c r="P172">
        <v>3.1000000000000014</v>
      </c>
      <c r="Q172">
        <v>3.5</v>
      </c>
      <c r="R172">
        <v>2.6100000000000003</v>
      </c>
      <c r="U172">
        <v>3.71</v>
      </c>
      <c r="W172">
        <v>4.46</v>
      </c>
      <c r="X172">
        <v>3.2299999999999995</v>
      </c>
      <c r="AB172">
        <v>1</v>
      </c>
      <c r="AC172">
        <v>67</v>
      </c>
      <c r="AD172">
        <v>55.3</v>
      </c>
      <c r="AF172">
        <v>56.5</v>
      </c>
      <c r="AG172">
        <v>48.1</v>
      </c>
      <c r="AH172">
        <v>204.5472897087711</v>
      </c>
      <c r="AI172">
        <v>12850.069834084419</v>
      </c>
      <c r="AJ172">
        <v>216.5390076335878</v>
      </c>
      <c r="AK172">
        <v>0</v>
      </c>
      <c r="AL172">
        <v>589.5</v>
      </c>
      <c r="AM172">
        <v>589.5</v>
      </c>
      <c r="AN172">
        <v>11750.068587147265</v>
      </c>
      <c r="AO172">
        <f>AN172/AN$146</f>
        <v>1.00307232838917</v>
      </c>
      <c r="AP172">
        <v>1670.4356275303642</v>
      </c>
      <c r="AQ172">
        <v>1654.4963562753035</v>
      </c>
      <c r="AR172">
        <v>4.2239068825910928E-2</v>
      </c>
      <c r="AS172">
        <v>3324.9742228744931</v>
      </c>
      <c r="AT172">
        <v>2.3733574898785421</v>
      </c>
      <c r="AU172">
        <v>3418.9736842105258</v>
      </c>
      <c r="AV172">
        <v>6096.7712550607284</v>
      </c>
      <c r="AW172">
        <v>96.591983805667994</v>
      </c>
      <c r="AX172">
        <v>18.49593036437247</v>
      </c>
      <c r="AY172">
        <v>9630.832853441294</v>
      </c>
      <c r="AZ172">
        <v>565.28625506072876</v>
      </c>
      <c r="BA172">
        <v>3913.0910931174085</v>
      </c>
      <c r="BB172">
        <v>8256.5425101214569</v>
      </c>
      <c r="BC172">
        <v>1594.3256072874492</v>
      </c>
      <c r="BD172">
        <v>10.121437246963561</v>
      </c>
      <c r="BE172">
        <v>13774.080647773279</v>
      </c>
      <c r="BF172">
        <v>420.39057537112006</v>
      </c>
      <c r="BG172">
        <v>295.94627102371317</v>
      </c>
      <c r="BH172">
        <f t="shared" si="244"/>
        <v>360.31401465168227</v>
      </c>
      <c r="BI172">
        <v>116.56920377867745</v>
      </c>
      <c r="BJ172">
        <v>35.294100636205904</v>
      </c>
      <c r="BK172">
        <v>296.1516599190283</v>
      </c>
      <c r="BL172">
        <v>154.2693753614806</v>
      </c>
      <c r="BM172">
        <v>0.99045801526717558</v>
      </c>
      <c r="BN172">
        <v>1.7832167832167833</v>
      </c>
      <c r="BO172">
        <v>2.1099796334012222</v>
      </c>
      <c r="BP172">
        <v>50.239054968860664</v>
      </c>
      <c r="BQ172">
        <v>35.500290953433549</v>
      </c>
      <c r="BR172">
        <v>28.409090909090907</v>
      </c>
      <c r="BS172">
        <v>49.759674673356272</v>
      </c>
      <c r="BT172">
        <v>63.304714637241652</v>
      </c>
      <c r="BU172">
        <v>59.942603221625625</v>
      </c>
      <c r="BV172">
        <v>4447.0566801619425</v>
      </c>
      <c r="BW172">
        <v>4853.5080971659918</v>
      </c>
      <c r="BX172">
        <v>11072.135080971659</v>
      </c>
      <c r="BY172">
        <v>10173.21955597166</v>
      </c>
      <c r="BZ172">
        <v>1771.5703036437242</v>
      </c>
      <c r="CA172">
        <v>21245.354636943317</v>
      </c>
      <c r="CB172">
        <v>1.0913978494623657</v>
      </c>
      <c r="CC172">
        <v>20.931901378708943</v>
      </c>
      <c r="CD172">
        <v>22.84503214988127</v>
      </c>
      <c r="CE172">
        <v>-1028.0829959514167</v>
      </c>
      <c r="CF172">
        <v>1243.2631578947367</v>
      </c>
      <c r="CG172">
        <v>215.18016194332085</v>
      </c>
      <c r="CH172">
        <f t="shared" si="216"/>
        <v>-533.965587044534</v>
      </c>
      <c r="CI172">
        <f t="shared" si="217"/>
        <v>3403.0344129554651</v>
      </c>
      <c r="CJ172">
        <f t="shared" si="218"/>
        <v>2869.0688259109311</v>
      </c>
      <c r="CK172">
        <v>11614.521783502023</v>
      </c>
      <c r="CL172">
        <v>54.668523929017674</v>
      </c>
      <c r="CM172">
        <v>3.0798072814941406</v>
      </c>
      <c r="CN172">
        <v>1.5837751626968384</v>
      </c>
      <c r="CO172">
        <v>7.166165828704834</v>
      </c>
      <c r="CP172">
        <v>2.3354384775455341</v>
      </c>
      <c r="CQ172">
        <v>8.2924165725708008</v>
      </c>
      <c r="CR172">
        <v>2.5415952205657959</v>
      </c>
      <c r="CS172">
        <v>0.86992895603179932</v>
      </c>
      <c r="CT172">
        <v>3.447138786315918</v>
      </c>
      <c r="CU172">
        <v>3.447138786315918</v>
      </c>
      <c r="CV172">
        <v>1.4941728571002268</v>
      </c>
      <c r="CW172">
        <v>2.1735677719116211</v>
      </c>
      <c r="CX172">
        <v>1.909149169921875</v>
      </c>
      <c r="CY172">
        <v>0.49768823385238647</v>
      </c>
      <c r="CZ172">
        <v>1.7380534410476685</v>
      </c>
      <c r="DA172">
        <v>1.7380534410476685</v>
      </c>
      <c r="DB172">
        <v>1.0431529875569507</v>
      </c>
      <c r="DC172">
        <v>0.77478164434432983</v>
      </c>
      <c r="DD172">
        <v>0.48826161026954651</v>
      </c>
      <c r="DE172">
        <v>0.59318101683658075</v>
      </c>
      <c r="DF172">
        <v>1.1734162569046021</v>
      </c>
      <c r="DG172">
        <v>0.42476484179496765</v>
      </c>
      <c r="DH172" s="19">
        <v>0.87102342484512885</v>
      </c>
      <c r="DI172">
        <v>51.446198089352492</v>
      </c>
      <c r="DJ172">
        <v>26.20350235841245</v>
      </c>
      <c r="DK172">
        <v>3.0269217165655453E-3</v>
      </c>
      <c r="DL172">
        <v>77.652727369481511</v>
      </c>
      <c r="DM172">
        <v>0.19680868981703858</v>
      </c>
      <c r="DN172">
        <v>86.896471750297025</v>
      </c>
      <c r="DO172">
        <v>53.037578530796615</v>
      </c>
      <c r="DP172">
        <v>3.3296597382371718</v>
      </c>
      <c r="DQ172">
        <v>0.63758038948026652</v>
      </c>
      <c r="DR172">
        <v>143.90129040881109</v>
      </c>
      <c r="DS172">
        <v>12.286879859046124</v>
      </c>
      <c r="DT172">
        <v>74.706746122537837</v>
      </c>
      <c r="DU172">
        <v>41.091840595894972</v>
      </c>
      <c r="DV172">
        <v>27.710231078963645</v>
      </c>
      <c r="DW172">
        <v>0.17591598835433056</v>
      </c>
      <c r="DX172">
        <v>143.68473378575075</v>
      </c>
      <c r="DY172">
        <v>4.4165708692886385</v>
      </c>
      <c r="DZ172">
        <v>-1.5468330218595838E-2</v>
      </c>
      <c r="EA172">
        <f t="shared" si="245"/>
        <v>2.2769657384920428</v>
      </c>
      <c r="EB172">
        <v>2.3633515773963021</v>
      </c>
      <c r="EC172">
        <v>-0.8706946876970848</v>
      </c>
      <c r="ED172">
        <v>1.7889384114922777</v>
      </c>
      <c r="EE172">
        <v>-0.85326699535011741</v>
      </c>
      <c r="EF172">
        <v>0.50933797504145661</v>
      </c>
      <c r="EG172">
        <v>0.61035364799624703</v>
      </c>
      <c r="EH172">
        <v>0.55004190021198385</v>
      </c>
      <c r="EI172">
        <v>66.251630602187305</v>
      </c>
      <c r="EJ172">
        <v>60.38616575531163</v>
      </c>
      <c r="EK172">
        <v>51.9935167461378</v>
      </c>
      <c r="EL172">
        <v>33.744471374112678</v>
      </c>
      <c r="EM172">
        <v>36.856916557260504</v>
      </c>
      <c r="EN172">
        <v>28.598612749749243</v>
      </c>
      <c r="EO172">
        <v>34.454978871483064</v>
      </c>
      <c r="EP172">
        <v>23.697816789785499</v>
      </c>
      <c r="EQ172">
        <v>65.677803458827455</v>
      </c>
      <c r="ER172">
        <v>119.37421212036962</v>
      </c>
      <c r="ES172">
        <v>7.5250077975588923</v>
      </c>
      <c r="ET172">
        <v>185.05201557919708</v>
      </c>
      <c r="EU172">
        <v>0.68779077990958182</v>
      </c>
      <c r="EV172">
        <v>18.61907786502185</v>
      </c>
      <c r="EW172">
        <v>12.806030085980607</v>
      </c>
      <c r="EX172">
        <f t="shared" si="219"/>
        <v>4.0664284439195422</v>
      </c>
      <c r="EY172">
        <v>52.44149287881396</v>
      </c>
      <c r="EZ172">
        <v>29.339761741011117</v>
      </c>
      <c r="FA172">
        <f t="shared" si="220"/>
        <v>1.7873864601126344</v>
      </c>
      <c r="FB172">
        <v>81.781254619825077</v>
      </c>
      <c r="FC172">
        <v>64.124099248168434</v>
      </c>
      <c r="FD172">
        <v>35.875900751831573</v>
      </c>
      <c r="FE172">
        <f t="shared" si="221"/>
        <v>50.120783259605346</v>
      </c>
      <c r="FF172">
        <f t="shared" si="222"/>
        <v>40.251767251054773</v>
      </c>
      <c r="FG172">
        <f t="shared" si="223"/>
        <v>17.394023806109473</v>
      </c>
      <c r="FH172">
        <f t="shared" si="224"/>
        <v>-12.189725627759188</v>
      </c>
      <c r="FI172">
        <f t="shared" si="225"/>
        <v>11.945737934901643</v>
      </c>
      <c r="FJ172">
        <f t="shared" si="226"/>
        <v>11.945737934901643</v>
      </c>
      <c r="FK172">
        <f t="shared" si="227"/>
        <v>12.189725627759188</v>
      </c>
      <c r="FL172">
        <f t="shared" si="228"/>
        <v>14.027871767667625</v>
      </c>
      <c r="FM172">
        <f t="shared" si="229"/>
        <v>22.523158609070499</v>
      </c>
      <c r="FN172">
        <f t="shared" si="230"/>
        <v>40.715183853057304</v>
      </c>
      <c r="FO172">
        <v>41.150725170385982</v>
      </c>
      <c r="FP172">
        <v>22.237382846972899</v>
      </c>
      <c r="FQ172">
        <v>1.0713988570284083</v>
      </c>
      <c r="FR172">
        <v>1.0159621972095039</v>
      </c>
      <c r="FS172">
        <v>0.80969649460568749</v>
      </c>
      <c r="FT172">
        <v>2.1798030324794433</v>
      </c>
      <c r="FU172">
        <v>1.4706972968130134</v>
      </c>
      <c r="FV172">
        <v>1.2883259276859704</v>
      </c>
      <c r="FW172">
        <v>47.884442174862826</v>
      </c>
      <c r="FX172">
        <v>64.508463605078006</v>
      </c>
      <c r="FY172">
        <v>25.12092577943519</v>
      </c>
      <c r="FZ172">
        <v>54.974918939036399</v>
      </c>
      <c r="GA172">
        <v>47.89281510777775</v>
      </c>
      <c r="GB172">
        <f t="shared" si="246"/>
        <v>156.246667455167</v>
      </c>
      <c r="GC172">
        <f t="shared" si="247"/>
        <v>108.51209581207043</v>
      </c>
      <c r="GD172">
        <f t="shared" si="248"/>
        <v>113.976390885572</v>
      </c>
      <c r="GE172">
        <f t="shared" si="249"/>
        <v>1.9711187007414745</v>
      </c>
      <c r="GF172">
        <f t="shared" si="250"/>
        <v>2.3422229582290299</v>
      </c>
      <c r="GG172">
        <f t="shared" si="251"/>
        <v>1.6750391507295479</v>
      </c>
      <c r="GH172">
        <f t="shared" si="255"/>
        <v>53.409402668851207</v>
      </c>
      <c r="GK172">
        <f t="shared" si="252"/>
        <v>60.349392584670404</v>
      </c>
      <c r="GL172">
        <f t="shared" si="253"/>
        <v>55.318818380772782</v>
      </c>
      <c r="GM172">
        <f t="shared" si="201"/>
        <v>44.681181619227218</v>
      </c>
      <c r="GN172">
        <f t="shared" si="232"/>
        <v>53.879695395957626</v>
      </c>
      <c r="GO172">
        <f t="shared" si="254"/>
        <v>26.515151515151516</v>
      </c>
      <c r="GP172">
        <f t="shared" si="233"/>
        <v>34.472039177852018</v>
      </c>
      <c r="GQ172">
        <f t="shared" si="234"/>
        <v>1.0116704592898333</v>
      </c>
      <c r="GR172">
        <v>52.452389200557924</v>
      </c>
      <c r="GS172">
        <f t="shared" si="235"/>
        <v>96.308328534412951</v>
      </c>
      <c r="GT172" s="23">
        <f t="shared" si="236"/>
        <v>212.45354636943318</v>
      </c>
      <c r="GU172">
        <v>20.96</v>
      </c>
      <c r="GV172">
        <v>20.759999999999998</v>
      </c>
      <c r="GW172">
        <v>5.2999999999999998E-4</v>
      </c>
      <c r="GX172">
        <v>41.720529999999997</v>
      </c>
      <c r="GY172">
        <v>2.9780000000000001E-2</v>
      </c>
      <c r="GZ172">
        <v>42.9</v>
      </c>
      <c r="HA172">
        <v>76.5</v>
      </c>
      <c r="HB172">
        <v>1.212</v>
      </c>
      <c r="HC172">
        <v>0.23208000000000001</v>
      </c>
      <c r="HD172">
        <v>120.84407999999999</v>
      </c>
      <c r="HE172">
        <v>7.0930000000000009</v>
      </c>
      <c r="HF172">
        <v>49.1</v>
      </c>
      <c r="HG172">
        <v>103.6</v>
      </c>
      <c r="HH172">
        <v>20.005000000000003</v>
      </c>
      <c r="HI172">
        <v>0.127</v>
      </c>
      <c r="HJ172">
        <v>172.83199999999999</v>
      </c>
      <c r="HK172">
        <v>55.8</v>
      </c>
      <c r="HL172">
        <v>60.9</v>
      </c>
      <c r="HM172">
        <v>138.929</v>
      </c>
      <c r="HN172">
        <v>127.64974500000001</v>
      </c>
      <c r="HO172">
        <v>22.228999999999996</v>
      </c>
      <c r="HP172">
        <v>266.57874499999997</v>
      </c>
      <c r="HQ172">
        <v>-12.899999999999999</v>
      </c>
      <c r="HR172">
        <v>15.600000000000001</v>
      </c>
      <c r="HS172">
        <v>2.7000000000000171</v>
      </c>
      <c r="HT172">
        <v>145.73466499999998</v>
      </c>
      <c r="HU172">
        <v>54.668523929017667</v>
      </c>
      <c r="HV172">
        <v>0.64552760620117189</v>
      </c>
      <c r="HW172">
        <v>0.32879172377586363</v>
      </c>
      <c r="HX172">
        <v>3.7980678892135622E-5</v>
      </c>
      <c r="HY172">
        <v>0.97435731065592768</v>
      </c>
      <c r="HZ172">
        <v>2.4694816553115844E-3</v>
      </c>
      <c r="IA172">
        <v>1.0903443496227263</v>
      </c>
      <c r="IB172">
        <v>0.66549565136432642</v>
      </c>
      <c r="IC172">
        <v>4.1779322090148931E-2</v>
      </c>
      <c r="ID172">
        <v>8.000119695281983E-3</v>
      </c>
      <c r="IE172">
        <v>1.8056194427724837</v>
      </c>
      <c r="IF172">
        <v>0.15417116206169129</v>
      </c>
      <c r="IG172">
        <v>0.93739224243164065</v>
      </c>
      <c r="IH172">
        <v>0.51560501027107231</v>
      </c>
      <c r="II172">
        <v>0.34769759088158608</v>
      </c>
      <c r="IJ172">
        <v>2.2073278701305386E-3</v>
      </c>
      <c r="IK172">
        <v>1.8029021714544293</v>
      </c>
      <c r="IL172">
        <v>0.432328157544136</v>
      </c>
      <c r="IM172">
        <v>0.29735132065415382</v>
      </c>
      <c r="IN172">
        <v>0.82410045488089323</v>
      </c>
      <c r="IO172">
        <v>1.4978628597272694</v>
      </c>
      <c r="IP172">
        <v>9.4420976682603339E-2</v>
      </c>
      <c r="IQ172">
        <v>2.3219633146081624</v>
      </c>
      <c r="IR172">
        <v>0.6580161920785903</v>
      </c>
      <c r="IS172">
        <v>0.36814433071017261</v>
      </c>
      <c r="IT172">
        <v>1.0261605227887629</v>
      </c>
      <c r="IU172">
        <v>64.12409924816842</v>
      </c>
      <c r="IV172">
        <v>35.875900751831573</v>
      </c>
      <c r="IW172">
        <v>0.51634387183567876</v>
      </c>
      <c r="IX172">
        <v>22.237382846972896</v>
      </c>
      <c r="IY172">
        <f t="shared" si="237"/>
        <v>1.3476060039522348</v>
      </c>
      <c r="IZ172">
        <f t="shared" si="238"/>
        <v>58.037351213692503</v>
      </c>
      <c r="JA172">
        <f t="shared" si="239"/>
        <v>0.51906114315373308</v>
      </c>
      <c r="JB172">
        <f t="shared" si="240"/>
        <v>22.354407577766839</v>
      </c>
      <c r="JC172">
        <f t="shared" si="241"/>
        <v>0.82854486079850165</v>
      </c>
      <c r="JD172">
        <f t="shared" si="242"/>
        <v>89.968583919465544</v>
      </c>
      <c r="JE172">
        <f t="shared" si="243"/>
        <v>114.8074749169695</v>
      </c>
    </row>
    <row r="173" spans="1:265" x14ac:dyDescent="0.2">
      <c r="A173" s="5">
        <v>2017</v>
      </c>
      <c r="B173">
        <v>232</v>
      </c>
      <c r="C173">
        <v>2</v>
      </c>
      <c r="D173" t="s">
        <v>119</v>
      </c>
      <c r="E173">
        <v>2003</v>
      </c>
      <c r="F173" t="s">
        <v>122</v>
      </c>
      <c r="G173">
        <v>3</v>
      </c>
      <c r="H173">
        <v>32</v>
      </c>
      <c r="J173">
        <v>1</v>
      </c>
      <c r="K173">
        <v>0</v>
      </c>
      <c r="L173">
        <v>12</v>
      </c>
      <c r="M173">
        <v>11.7</v>
      </c>
      <c r="N173">
        <v>9</v>
      </c>
      <c r="O173">
        <v>0.30000000000000071</v>
      </c>
      <c r="P173">
        <v>2.6999999999999993</v>
      </c>
      <c r="Q173">
        <v>3</v>
      </c>
      <c r="R173">
        <v>2.1520000000000001</v>
      </c>
      <c r="U173">
        <v>2.758</v>
      </c>
      <c r="W173">
        <v>4.2060000000000013</v>
      </c>
      <c r="X173">
        <v>3.3200000000000003</v>
      </c>
      <c r="AB173">
        <v>5</v>
      </c>
      <c r="AC173">
        <v>67</v>
      </c>
      <c r="AD173">
        <v>58</v>
      </c>
      <c r="AF173">
        <v>57.4</v>
      </c>
      <c r="AG173">
        <v>37.5</v>
      </c>
      <c r="AH173">
        <v>255.07110543566861</v>
      </c>
      <c r="AI173">
        <v>16024.076985679574</v>
      </c>
      <c r="AJ173">
        <v>278.16506871907643</v>
      </c>
      <c r="AK173">
        <v>0</v>
      </c>
      <c r="AL173">
        <v>545.70000000000005</v>
      </c>
      <c r="AM173">
        <v>545.70000000000005</v>
      </c>
      <c r="AN173">
        <v>14888.828140969155</v>
      </c>
      <c r="AO173">
        <f>AN173/AN$148</f>
        <v>1.0766893232682455</v>
      </c>
      <c r="AP173">
        <v>2357.4443485763591</v>
      </c>
      <c r="AQ173">
        <v>2221.5685936151854</v>
      </c>
      <c r="AR173">
        <v>1.6067308024158755</v>
      </c>
      <c r="AS173">
        <v>4580.6196729939602</v>
      </c>
      <c r="AT173">
        <v>37.437167385677306</v>
      </c>
      <c r="AU173">
        <v>4186.6716997411559</v>
      </c>
      <c r="AV173">
        <v>6445.606125970663</v>
      </c>
      <c r="AW173">
        <v>329.49870578084551</v>
      </c>
      <c r="AX173">
        <v>14.950579163071611</v>
      </c>
      <c r="AY173">
        <v>10976.727110655736</v>
      </c>
      <c r="AZ173">
        <v>1298.1229939603104</v>
      </c>
      <c r="BA173">
        <v>4747.1591889559959</v>
      </c>
      <c r="BB173">
        <v>7490.1509922346841</v>
      </c>
      <c r="BC173">
        <v>3466.7000431406382</v>
      </c>
      <c r="BD173">
        <v>7.9827006039689374</v>
      </c>
      <c r="BE173">
        <v>15711.992924935286</v>
      </c>
      <c r="BF173">
        <v>426.4071625107851</v>
      </c>
      <c r="BG173">
        <v>338.23327244853925</v>
      </c>
      <c r="BH173">
        <f t="shared" si="244"/>
        <v>383.84045696349398</v>
      </c>
      <c r="BI173">
        <v>121.94849007765312</v>
      </c>
      <c r="BJ173">
        <v>40.034820658202861</v>
      </c>
      <c r="BK173">
        <v>281.60250215703189</v>
      </c>
      <c r="BL173">
        <v>74.610347590287219</v>
      </c>
      <c r="BM173">
        <v>0.94236311239193071</v>
      </c>
      <c r="BN173">
        <v>1.5395537525354968</v>
      </c>
      <c r="BO173">
        <v>1.5778175313059033</v>
      </c>
      <c r="BP173">
        <v>51.465620742869902</v>
      </c>
      <c r="BQ173">
        <v>38.141348122583047</v>
      </c>
      <c r="BR173">
        <v>30.213603147835865</v>
      </c>
      <c r="BS173">
        <v>48.49930254443359</v>
      </c>
      <c r="BT173">
        <v>58.720655628885453</v>
      </c>
      <c r="BU173">
        <v>47.671552730574653</v>
      </c>
      <c r="BV173">
        <v>4144.2105263157891</v>
      </c>
      <c r="BW173">
        <v>3897.9357204486623</v>
      </c>
      <c r="BX173">
        <v>9393.8552415875747</v>
      </c>
      <c r="BY173">
        <v>12890.760295211387</v>
      </c>
      <c r="BZ173">
        <v>1351.708994823123</v>
      </c>
      <c r="CA173">
        <v>22284.615536798963</v>
      </c>
      <c r="CB173">
        <v>0.94057377049180313</v>
      </c>
      <c r="CC173">
        <v>18.596733335930271</v>
      </c>
      <c r="CD173">
        <v>17.491599592606548</v>
      </c>
      <c r="CE173">
        <v>42.461173425366724</v>
      </c>
      <c r="CF173">
        <v>2547.6704055220007</v>
      </c>
      <c r="CG173">
        <v>2590.1315789473674</v>
      </c>
      <c r="CH173">
        <f t="shared" si="216"/>
        <v>602.94866264020675</v>
      </c>
      <c r="CI173">
        <f t="shared" si="217"/>
        <v>3592.2152717860217</v>
      </c>
      <c r="CJ173">
        <f t="shared" si="218"/>
        <v>4195.1639344262285</v>
      </c>
      <c r="CK173">
        <v>11307.888426143227</v>
      </c>
      <c r="CL173">
        <v>50.743026764228084</v>
      </c>
      <c r="CM173">
        <v>2.9026548862457275</v>
      </c>
      <c r="CN173">
        <v>1.5297061204910278</v>
      </c>
      <c r="CO173">
        <v>7.7469367980957031</v>
      </c>
      <c r="CP173">
        <v>2.2384835254107176</v>
      </c>
      <c r="CQ173">
        <v>4.7380843162536621</v>
      </c>
      <c r="CR173">
        <v>2.4934062957763672</v>
      </c>
      <c r="CS173">
        <v>0.72408509254455566</v>
      </c>
      <c r="CT173">
        <v>2.7375314235687256</v>
      </c>
      <c r="CU173">
        <v>2.7375314235687256</v>
      </c>
      <c r="CV173">
        <v>1.4621099224096095</v>
      </c>
      <c r="CW173">
        <v>2.1989014148712158</v>
      </c>
      <c r="CX173">
        <v>2.5180668830871582</v>
      </c>
      <c r="CY173">
        <v>0.50856345891952515</v>
      </c>
      <c r="CZ173">
        <v>1.4764282703399658</v>
      </c>
      <c r="DA173">
        <v>1.4764282703399658</v>
      </c>
      <c r="DB173">
        <v>1.3297486430930532</v>
      </c>
      <c r="DC173">
        <v>1.053897500038147</v>
      </c>
      <c r="DD173">
        <v>0.4058038592338562</v>
      </c>
      <c r="DE173">
        <v>0.70462967512517427</v>
      </c>
      <c r="DF173">
        <v>1.2535295486450195</v>
      </c>
      <c r="DG173">
        <v>0.49553468823432922</v>
      </c>
      <c r="DH173">
        <v>1.0221463351694944</v>
      </c>
      <c r="DI173">
        <v>68.428473574475447</v>
      </c>
      <c r="DJ173">
        <v>33.983470747437941</v>
      </c>
      <c r="DK173">
        <v>0.12447241977869383</v>
      </c>
      <c r="DL173">
        <v>102.53641674169208</v>
      </c>
      <c r="DM173">
        <v>1.7738045563504077</v>
      </c>
      <c r="DN173">
        <v>104.39073574483342</v>
      </c>
      <c r="DO173">
        <v>46.67167308229223</v>
      </c>
      <c r="DP173">
        <v>9.0201306110029069</v>
      </c>
      <c r="DQ173">
        <v>0.40927680259460353</v>
      </c>
      <c r="DR173">
        <v>160.49181624072315</v>
      </c>
      <c r="DS173">
        <v>28.544444880961851</v>
      </c>
      <c r="DT173">
        <v>119.53664342452987</v>
      </c>
      <c r="DU173">
        <v>38.092170964403842</v>
      </c>
      <c r="DV173">
        <v>51.183339484816173</v>
      </c>
      <c r="DW173">
        <v>0.11785884845359659</v>
      </c>
      <c r="DX173">
        <v>208.93001272220349</v>
      </c>
      <c r="DY173">
        <v>3.863693299935405</v>
      </c>
      <c r="DZ173">
        <v>3.4598711772485951</v>
      </c>
      <c r="EA173">
        <f t="shared" si="245"/>
        <v>3.6687446889831521</v>
      </c>
      <c r="EB173">
        <v>2.3974841446905315</v>
      </c>
      <c r="EC173">
        <v>1.0818505485497465</v>
      </c>
      <c r="ED173">
        <v>0.84588015565695263</v>
      </c>
      <c r="EE173">
        <v>-0.61282157984917063</v>
      </c>
      <c r="EF173">
        <v>0.49662763133904159</v>
      </c>
      <c r="EG173">
        <v>0.44708635061614782</v>
      </c>
      <c r="EH173">
        <v>0.31866522158499078</v>
      </c>
      <c r="EI173">
        <v>66.735776174877685</v>
      </c>
      <c r="EJ173">
        <v>65.044273402861108</v>
      </c>
      <c r="EK173">
        <v>57.21372524083823</v>
      </c>
      <c r="EL173">
        <v>33.142830447301961</v>
      </c>
      <c r="EM173">
        <v>29.08040682416414</v>
      </c>
      <c r="EN173">
        <v>18.232024431574494</v>
      </c>
      <c r="EO173">
        <v>43.675731133159836</v>
      </c>
      <c r="EP173">
        <v>15.817973584035688</v>
      </c>
      <c r="EQ173">
        <v>66.191891670527681</v>
      </c>
      <c r="ER173">
        <v>161.58948934547468</v>
      </c>
      <c r="ES173">
        <v>6.6981869533321481</v>
      </c>
      <c r="ET173">
        <v>227.78138101600234</v>
      </c>
      <c r="EU173">
        <v>0.36216848976859461</v>
      </c>
      <c r="EV173">
        <v>19.174407907418683</v>
      </c>
      <c r="EW173">
        <v>6.9443663540368235</v>
      </c>
      <c r="EX173">
        <f t="shared" si="219"/>
        <v>2.9406209249655832</v>
      </c>
      <c r="EY173">
        <v>60.715004611673585</v>
      </c>
      <c r="EZ173">
        <v>30.853699498256542</v>
      </c>
      <c r="FA173">
        <f t="shared" si="220"/>
        <v>1.967835481612324</v>
      </c>
      <c r="FB173">
        <v>91.568704109930124</v>
      </c>
      <c r="FC173">
        <v>66.305409912522038</v>
      </c>
      <c r="FD173">
        <v>33.694590087477962</v>
      </c>
      <c r="FE173">
        <f t="shared" si="221"/>
        <v>91.436922718406024</v>
      </c>
      <c r="FF173">
        <f t="shared" si="222"/>
        <v>75.860912291370028</v>
      </c>
      <c r="FG173">
        <f t="shared" si="223"/>
        <v>22.274197380368154</v>
      </c>
      <c r="FH173">
        <f t="shared" si="224"/>
        <v>15.145907679696442</v>
      </c>
      <c r="FI173">
        <f t="shared" si="225"/>
        <v>8.5795021178883886</v>
      </c>
      <c r="FJ173">
        <f t="shared" si="226"/>
        <v>8.5795021178883886</v>
      </c>
      <c r="FK173">
        <f t="shared" si="227"/>
        <v>-15.14590767969645</v>
      </c>
      <c r="FL173">
        <f t="shared" si="228"/>
        <v>-14.508861894333435</v>
      </c>
      <c r="FM173">
        <f t="shared" si="229"/>
        <v>18.382675295914236</v>
      </c>
      <c r="FN173">
        <f t="shared" si="230"/>
        <v>27.807045046164376</v>
      </c>
      <c r="FO173">
        <v>67.289564775279189</v>
      </c>
      <c r="FP173">
        <v>29.541292828737348</v>
      </c>
      <c r="FQ173">
        <v>1.1561573700348735</v>
      </c>
      <c r="FR173">
        <v>1.0434606315322539</v>
      </c>
      <c r="FS173">
        <v>1.0836679035948416</v>
      </c>
      <c r="FT173">
        <v>1.9361408606020456</v>
      </c>
      <c r="FU173">
        <v>1.4012123488191368</v>
      </c>
      <c r="FV173">
        <v>1.2270813213918121</v>
      </c>
      <c r="FW173">
        <v>57.846007143020508</v>
      </c>
      <c r="FX173">
        <v>70.940604813578915</v>
      </c>
      <c r="FY173">
        <v>31.84278109841393</v>
      </c>
      <c r="FZ173">
        <v>56.592686538790332</v>
      </c>
      <c r="GA173">
        <v>63.590363652573387</v>
      </c>
      <c r="GB173">
        <f t="shared" si="246"/>
        <v>91.285293809780697</v>
      </c>
      <c r="GC173">
        <f t="shared" si="247"/>
        <v>65.875716984699693</v>
      </c>
      <c r="GD173">
        <f t="shared" si="248"/>
        <v>88.600357236492684</v>
      </c>
      <c r="GE173">
        <f t="shared" si="249"/>
        <v>3.1797617832005316</v>
      </c>
      <c r="GF173">
        <f t="shared" si="250"/>
        <v>3.7850157993050551</v>
      </c>
      <c r="GG173">
        <f t="shared" si="251"/>
        <v>2.8420504856046085</v>
      </c>
      <c r="GH173">
        <f t="shared" si="255"/>
        <v>67.67649154985979</v>
      </c>
      <c r="GK173">
        <f t="shared" si="252"/>
        <v>58.161295807016614</v>
      </c>
      <c r="GL173">
        <f t="shared" si="253"/>
        <v>66.107978267363194</v>
      </c>
      <c r="GM173">
        <f t="shared" si="201"/>
        <v>33.892021732636813</v>
      </c>
      <c r="GN173">
        <f t="shared" si="232"/>
        <v>63.462474868022575</v>
      </c>
      <c r="GO173">
        <f t="shared" si="254"/>
        <v>25</v>
      </c>
      <c r="GP173">
        <f t="shared" si="233"/>
        <v>41.64229062659863</v>
      </c>
      <c r="GQ173">
        <f t="shared" si="234"/>
        <v>1.3166762511157246</v>
      </c>
      <c r="GR173">
        <v>50.0748529641807</v>
      </c>
      <c r="GS173">
        <f t="shared" si="235"/>
        <v>109.76727110655736</v>
      </c>
      <c r="GT173" s="23">
        <f t="shared" si="236"/>
        <v>222.84615536798964</v>
      </c>
      <c r="GU173">
        <v>27.76</v>
      </c>
      <c r="GV173">
        <v>26.160000000000004</v>
      </c>
      <c r="GW173">
        <v>1.8919999999999999E-2</v>
      </c>
      <c r="GX173">
        <v>53.93892000000001</v>
      </c>
      <c r="GY173">
        <v>0.44084000000000001</v>
      </c>
      <c r="GZ173">
        <v>49.3</v>
      </c>
      <c r="HA173">
        <v>75.900000000000006</v>
      </c>
      <c r="HB173">
        <v>3.88</v>
      </c>
      <c r="HC173">
        <v>0.17604999999999998</v>
      </c>
      <c r="HD173">
        <v>129.25605000000002</v>
      </c>
      <c r="HE173">
        <v>15.286000000000001</v>
      </c>
      <c r="HF173">
        <v>55.9</v>
      </c>
      <c r="HG173">
        <v>88.2</v>
      </c>
      <c r="HH173">
        <v>40.822000000000003</v>
      </c>
      <c r="HI173">
        <v>9.4E-2</v>
      </c>
      <c r="HJ173">
        <v>185.01600000000002</v>
      </c>
      <c r="HK173">
        <v>48.8</v>
      </c>
      <c r="HL173">
        <v>45.9</v>
      </c>
      <c r="HM173">
        <v>110.617</v>
      </c>
      <c r="HN173">
        <v>151.794678</v>
      </c>
      <c r="HO173">
        <v>15.916999999999998</v>
      </c>
      <c r="HP173">
        <v>262.41167800000005</v>
      </c>
      <c r="HQ173">
        <v>0.5</v>
      </c>
      <c r="HR173">
        <v>30.000000000000007</v>
      </c>
      <c r="HS173">
        <v>30.500000000000014</v>
      </c>
      <c r="HT173">
        <v>133.15562800000004</v>
      </c>
      <c r="HU173">
        <v>50.743026764228084</v>
      </c>
      <c r="HV173">
        <v>0.805776996421814</v>
      </c>
      <c r="HW173">
        <v>0.40017112112045294</v>
      </c>
      <c r="HX173">
        <v>1.465720442199707E-3</v>
      </c>
      <c r="HY173">
        <v>1.2074138379844666</v>
      </c>
      <c r="HZ173">
        <v>2.0887370899772644E-2</v>
      </c>
      <c r="IA173">
        <v>1.2292493038177488</v>
      </c>
      <c r="IB173">
        <v>0.54958058524131781</v>
      </c>
      <c r="IC173">
        <v>0.10621621923446654</v>
      </c>
      <c r="ID173">
        <v>4.819424071192741E-3</v>
      </c>
      <c r="IE173">
        <v>1.8898655323647258</v>
      </c>
      <c r="IF173">
        <v>0.33612407027721408</v>
      </c>
      <c r="IG173">
        <v>1.4075993876457216</v>
      </c>
      <c r="IH173">
        <v>0.44855297076702116</v>
      </c>
      <c r="II173">
        <v>0.60270754851818087</v>
      </c>
      <c r="IJ173">
        <v>1.3878425741195679E-3</v>
      </c>
      <c r="IK173">
        <v>2.4602477495050432</v>
      </c>
      <c r="IL173">
        <v>0.51430198001861571</v>
      </c>
      <c r="IM173">
        <v>0.18626397138833997</v>
      </c>
      <c r="IN173">
        <v>0.7794402077332141</v>
      </c>
      <c r="IO173">
        <v>1.9027911420005608</v>
      </c>
      <c r="IP173">
        <v>7.8874256326258177E-2</v>
      </c>
      <c r="IQ173">
        <v>2.6822313497337751</v>
      </c>
      <c r="IR173">
        <v>0.71494732379913306</v>
      </c>
      <c r="IS173">
        <v>0.36331661385297787</v>
      </c>
      <c r="IT173">
        <v>1.0782639376521108</v>
      </c>
      <c r="IU173">
        <v>66.305409912522023</v>
      </c>
      <c r="IV173">
        <v>33.694590087477977</v>
      </c>
      <c r="IW173">
        <v>0.79236581736904932</v>
      </c>
      <c r="IX173">
        <v>29.541292828737369</v>
      </c>
      <c r="IY173">
        <f t="shared" si="237"/>
        <v>1.4748175117493085</v>
      </c>
      <c r="IZ173">
        <f t="shared" si="238"/>
        <v>54.984724263091309</v>
      </c>
      <c r="JA173">
        <f t="shared" si="239"/>
        <v>0.22198360022873187</v>
      </c>
      <c r="JB173">
        <f t="shared" si="240"/>
        <v>8.2760795503626063</v>
      </c>
      <c r="JC173">
        <f t="shared" si="241"/>
        <v>1.2528339115205767</v>
      </c>
      <c r="JD173">
        <f t="shared" si="242"/>
        <v>77.508113170986888</v>
      </c>
      <c r="JE173">
        <f t="shared" si="243"/>
        <v>97.833349843609042</v>
      </c>
    </row>
    <row r="174" spans="1:265" x14ac:dyDescent="0.2">
      <c r="A174" s="5">
        <v>2017</v>
      </c>
      <c r="B174">
        <v>233</v>
      </c>
      <c r="C174">
        <v>2</v>
      </c>
      <c r="D174" t="s">
        <v>115</v>
      </c>
      <c r="E174">
        <v>1958</v>
      </c>
      <c r="F174" t="s">
        <v>122</v>
      </c>
      <c r="G174">
        <v>3</v>
      </c>
      <c r="H174">
        <v>32</v>
      </c>
      <c r="J174">
        <v>0</v>
      </c>
      <c r="K174">
        <v>0</v>
      </c>
      <c r="L174">
        <v>12</v>
      </c>
      <c r="M174">
        <v>11</v>
      </c>
      <c r="N174">
        <v>3.1</v>
      </c>
      <c r="O174">
        <v>1</v>
      </c>
      <c r="P174">
        <v>7.9</v>
      </c>
      <c r="Q174">
        <v>8.9</v>
      </c>
      <c r="R174">
        <v>2.7640000000000002</v>
      </c>
      <c r="U174">
        <v>2.7719999999999998</v>
      </c>
      <c r="W174">
        <v>4.5060000000000002</v>
      </c>
      <c r="X174">
        <v>3.2600000000000002</v>
      </c>
      <c r="AB174">
        <v>2</v>
      </c>
      <c r="AC174">
        <v>66</v>
      </c>
      <c r="AD174">
        <v>54.7</v>
      </c>
      <c r="AF174">
        <v>52.9</v>
      </c>
      <c r="AG174">
        <v>21.9</v>
      </c>
      <c r="AH174">
        <v>153.6967490247074</v>
      </c>
      <c r="AI174">
        <v>9655.5371672301681</v>
      </c>
      <c r="AJ174">
        <v>222.12610140524123</v>
      </c>
      <c r="AK174">
        <v>0</v>
      </c>
      <c r="AL174">
        <v>526.6</v>
      </c>
      <c r="AM174">
        <v>526.6</v>
      </c>
      <c r="AN174">
        <v>9720.3467884169404</v>
      </c>
      <c r="AO174">
        <f>AN174/AN$142</f>
        <v>0.96138280969101497</v>
      </c>
      <c r="AP174">
        <v>1709.4868421052629</v>
      </c>
      <c r="AQ174">
        <v>1738.266081871345</v>
      </c>
      <c r="AR174">
        <v>0.45830939327485382</v>
      </c>
      <c r="AS174">
        <v>3448.2112333698824</v>
      </c>
      <c r="AT174">
        <v>16.367473135964911</v>
      </c>
      <c r="AU174">
        <v>2007.3519736842104</v>
      </c>
      <c r="AV174">
        <v>3359.9762426900584</v>
      </c>
      <c r="AW174">
        <v>39.283662280701755</v>
      </c>
      <c r="AX174">
        <v>6.9782461622807013</v>
      </c>
      <c r="AY174">
        <v>5413.5901248172522</v>
      </c>
      <c r="AZ174">
        <v>983.74636330409339</v>
      </c>
      <c r="BA174">
        <v>3748.4959795321633</v>
      </c>
      <c r="BB174">
        <v>5755.8479532163747</v>
      </c>
      <c r="BC174">
        <v>2024.5475694444442</v>
      </c>
      <c r="BD174">
        <v>25.181834795321638</v>
      </c>
      <c r="BE174">
        <v>11554.073336988304</v>
      </c>
      <c r="BF174">
        <v>131.02525942982464</v>
      </c>
      <c r="BG174">
        <v>438.60594372650365</v>
      </c>
      <c r="BH174">
        <f t="shared" si="244"/>
        <v>279.51248633166972</v>
      </c>
      <c r="BI174">
        <v>19.857675438596502</v>
      </c>
      <c r="BJ174">
        <v>124.3674289891395</v>
      </c>
      <c r="BK174">
        <v>108.11401072124755</v>
      </c>
      <c r="BL174">
        <v>171.1336936090226</v>
      </c>
      <c r="BM174">
        <v>1.0168350168350171</v>
      </c>
      <c r="BN174">
        <v>1.6738351254480288</v>
      </c>
      <c r="BO174">
        <v>1.5355086372360847</v>
      </c>
      <c r="BP174">
        <v>49.576047591336462</v>
      </c>
      <c r="BQ174">
        <v>37.079866177566835</v>
      </c>
      <c r="BR174">
        <v>32.443068952418905</v>
      </c>
      <c r="BS174">
        <v>50.410661187150218</v>
      </c>
      <c r="BT174">
        <v>62.065582454923693</v>
      </c>
      <c r="BU174">
        <v>49.816612594885086</v>
      </c>
      <c r="BV174">
        <v>3654.9634502923977</v>
      </c>
      <c r="BW174">
        <v>2856.3395467836253</v>
      </c>
      <c r="BX174">
        <v>7958.8268092105263</v>
      </c>
      <c r="BY174">
        <v>8415.8846652960547</v>
      </c>
      <c r="BZ174">
        <v>1447.5238121345026</v>
      </c>
      <c r="CA174">
        <v>16374.711474506583</v>
      </c>
      <c r="CB174">
        <v>0.78149606299212582</v>
      </c>
      <c r="CC174">
        <v>22.320780772123694</v>
      </c>
      <c r="CD174">
        <v>17.443602296325011</v>
      </c>
      <c r="CE174">
        <v>-1647.6114766081873</v>
      </c>
      <c r="CF174">
        <v>503.63669590643303</v>
      </c>
      <c r="CG174">
        <v>-1143.9747807017548</v>
      </c>
      <c r="CH174">
        <f t="shared" si="216"/>
        <v>93.532529239765609</v>
      </c>
      <c r="CI174">
        <f t="shared" si="217"/>
        <v>2899.5084064327493</v>
      </c>
      <c r="CJ174">
        <f t="shared" si="218"/>
        <v>2993.0409356725149</v>
      </c>
      <c r="CK174">
        <v>10961.121349689331</v>
      </c>
      <c r="CL174">
        <v>66.939325109663471</v>
      </c>
      <c r="CM174">
        <v>2.8324410915374756</v>
      </c>
      <c r="CN174">
        <v>1.8753352165222168</v>
      </c>
      <c r="CO174">
        <v>7.8193230628967285</v>
      </c>
      <c r="CP174">
        <v>2.3506205092106458</v>
      </c>
      <c r="CQ174">
        <v>5.4064774513244629</v>
      </c>
      <c r="CR174">
        <v>2.8262362480163574</v>
      </c>
      <c r="CS174">
        <v>0.99363106489181519</v>
      </c>
      <c r="CT174">
        <v>3.6605980396270752</v>
      </c>
      <c r="CU174">
        <v>3.6605980396270752</v>
      </c>
      <c r="CV174">
        <v>1.6959492171111745</v>
      </c>
      <c r="CW174">
        <v>2.2284471988677979</v>
      </c>
      <c r="CX174">
        <v>2.6705226898193359</v>
      </c>
      <c r="CY174">
        <v>0.68893986940383911</v>
      </c>
      <c r="CZ174">
        <v>1.6978411674499512</v>
      </c>
      <c r="DA174">
        <v>1.6978411674499512</v>
      </c>
      <c r="DB174">
        <v>1.5108084533272901</v>
      </c>
      <c r="DC174">
        <v>0.78105729818344116</v>
      </c>
      <c r="DD174">
        <v>0.48139870166778564</v>
      </c>
      <c r="DE174">
        <v>0.62095361440868124</v>
      </c>
      <c r="DF174">
        <v>1.2902761697769165</v>
      </c>
      <c r="DG174">
        <v>0.49207359552383423</v>
      </c>
      <c r="DH174">
        <v>0.96495609888787948</v>
      </c>
      <c r="DI174">
        <v>48.420207770215832</v>
      </c>
      <c r="DJ174">
        <v>32.598315990194237</v>
      </c>
      <c r="DK174">
        <v>3.583669208776271E-2</v>
      </c>
      <c r="DL174">
        <v>81.054360452497818</v>
      </c>
      <c r="DM174">
        <v>0.88490374444753184</v>
      </c>
      <c r="DN174">
        <v>56.73250910553493</v>
      </c>
      <c r="DO174">
        <v>33.385767720353229</v>
      </c>
      <c r="DP174">
        <v>1.4380169713410891</v>
      </c>
      <c r="DQ174">
        <v>0.25544554221679894</v>
      </c>
      <c r="DR174">
        <v>91.811739339446049</v>
      </c>
      <c r="DS174">
        <v>21.922268277013902</v>
      </c>
      <c r="DT174">
        <v>100.10443566037199</v>
      </c>
      <c r="DU174">
        <v>39.654331371972432</v>
      </c>
      <c r="DV174">
        <v>34.37360208863516</v>
      </c>
      <c r="DW174">
        <v>0.4275475578742069</v>
      </c>
      <c r="DX174">
        <v>174.5599166788538</v>
      </c>
      <c r="DY174">
        <v>0.71715859246321545</v>
      </c>
      <c r="DZ174">
        <v>5.9105840956719815</v>
      </c>
      <c r="EA174">
        <f t="shared" si="245"/>
        <v>3.2243295250467581</v>
      </c>
      <c r="EB174">
        <v>0.55415342235460652</v>
      </c>
      <c r="EC174">
        <v>3.0979947539169328</v>
      </c>
      <c r="ED174">
        <v>5.2496782010599458E-2</v>
      </c>
      <c r="EE174">
        <v>0.4477545465442288</v>
      </c>
      <c r="EF174">
        <v>0.67323783790630631</v>
      </c>
      <c r="EG174">
        <v>0.58847684064613404</v>
      </c>
      <c r="EH174">
        <v>0.39612961314231016</v>
      </c>
      <c r="EI174">
        <v>59.737943153092502</v>
      </c>
      <c r="EJ174">
        <v>61.792216892639075</v>
      </c>
      <c r="EK174">
        <v>57.346748076500795</v>
      </c>
      <c r="EL174">
        <v>40.217843689357821</v>
      </c>
      <c r="EM174">
        <v>36.36328857350091</v>
      </c>
      <c r="EN174">
        <v>22.716745130513779</v>
      </c>
      <c r="EO174">
        <v>28.547358774446081</v>
      </c>
      <c r="EP174">
        <v>13.750381493439885</v>
      </c>
      <c r="EQ174">
        <v>49.420622736319885</v>
      </c>
      <c r="ER174">
        <v>108.58815431222482</v>
      </c>
      <c r="ES174">
        <v>7.122882468433918</v>
      </c>
      <c r="ET174">
        <v>158.00877704854469</v>
      </c>
      <c r="EU174">
        <v>0.48166913100725867</v>
      </c>
      <c r="EV174">
        <v>18.066944955643532</v>
      </c>
      <c r="EW174">
        <v>8.7022896767407953</v>
      </c>
      <c r="EX174">
        <f t="shared" si="219"/>
        <v>4.5079030427819653</v>
      </c>
      <c r="EY174">
        <v>28.185150331088849</v>
      </c>
      <c r="EZ174">
        <v>19.635386226913344</v>
      </c>
      <c r="FA174">
        <f t="shared" si="220"/>
        <v>1.4354263270083645</v>
      </c>
      <c r="FB174">
        <v>47.820536558002189</v>
      </c>
      <c r="FC174">
        <v>58.939427199656556</v>
      </c>
      <c r="FD174">
        <v>41.060572800343451</v>
      </c>
      <c r="FE174">
        <f t="shared" si="221"/>
        <v>90.338144296024538</v>
      </c>
      <c r="FF174">
        <f t="shared" si="222"/>
        <v>71.557076885925909</v>
      </c>
      <c r="FG174">
        <f t="shared" si="223"/>
        <v>25.903949878532547</v>
      </c>
      <c r="FH174">
        <f t="shared" si="224"/>
        <v>43.37192655483706</v>
      </c>
      <c r="FI174">
        <f t="shared" si="225"/>
        <v>-6.2685636516192034</v>
      </c>
      <c r="FJ174">
        <f t="shared" si="226"/>
        <v>-6.2685636516192034</v>
      </c>
      <c r="FK174">
        <f t="shared" si="227"/>
        <v>-43.37192655483706</v>
      </c>
      <c r="FL174">
        <f t="shared" si="228"/>
        <v>-76.449864881096204</v>
      </c>
      <c r="FM174">
        <f t="shared" si="229"/>
        <v>-18.776155468779738</v>
      </c>
      <c r="FN174">
        <f t="shared" si="230"/>
        <v>-31.924829892203309</v>
      </c>
      <c r="FO174">
        <v>66.197037709098637</v>
      </c>
      <c r="FP174">
        <v>41.89453202891449</v>
      </c>
      <c r="FQ174">
        <v>1.0929828137530937</v>
      </c>
      <c r="FR174">
        <v>0.93180173354123841</v>
      </c>
      <c r="FS174">
        <v>1.0988603002499848</v>
      </c>
      <c r="FT174">
        <v>2.1506472742595695</v>
      </c>
      <c r="FU174">
        <v>1.820075189886001</v>
      </c>
      <c r="FV174">
        <v>1.3748867376349745</v>
      </c>
      <c r="FW174">
        <v>51.395621097804103</v>
      </c>
      <c r="FX174">
        <v>68.722862324833713</v>
      </c>
      <c r="FY174">
        <v>12.583152601632548</v>
      </c>
      <c r="FZ174">
        <v>53.262134056707879</v>
      </c>
      <c r="GA174">
        <v>29.669759295349117</v>
      </c>
      <c r="GB174">
        <f t="shared" si="246"/>
        <v>161.6859476143195</v>
      </c>
      <c r="GC174">
        <f t="shared" si="247"/>
        <v>138.09237424926462</v>
      </c>
      <c r="GD174">
        <f t="shared" si="248"/>
        <v>120.20821216306541</v>
      </c>
      <c r="GE174">
        <f t="shared" si="249"/>
        <v>1.751816489515768</v>
      </c>
      <c r="GF174">
        <f t="shared" si="250"/>
        <v>2.0466273126094854</v>
      </c>
      <c r="GG174">
        <f t="shared" si="251"/>
        <v>2.2215809067992009</v>
      </c>
      <c r="GH174">
        <f t="shared" si="255"/>
        <v>44.183394492804275</v>
      </c>
      <c r="GK174">
        <f t="shared" si="252"/>
        <v>49.680775230050692</v>
      </c>
      <c r="GL174">
        <f t="shared" si="253"/>
        <v>58.813642961227664</v>
      </c>
      <c r="GM174">
        <f t="shared" si="201"/>
        <v>41.186357038772336</v>
      </c>
      <c r="GN174">
        <f t="shared" si="232"/>
        <v>71.482423744638297</v>
      </c>
      <c r="GO174">
        <f t="shared" si="254"/>
        <v>74.166666666666671</v>
      </c>
      <c r="GP174">
        <f t="shared" si="233"/>
        <v>60.961564480377398</v>
      </c>
      <c r="GQ174">
        <f t="shared" si="234"/>
        <v>0.88680222381558094</v>
      </c>
      <c r="GR174">
        <v>42.410699987057257</v>
      </c>
      <c r="GS174">
        <f t="shared" si="235"/>
        <v>54.135901248172523</v>
      </c>
      <c r="GT174" s="23">
        <f t="shared" si="236"/>
        <v>163.74711474506583</v>
      </c>
      <c r="GU174">
        <v>23.759999999999998</v>
      </c>
      <c r="GV174">
        <v>24.16</v>
      </c>
      <c r="GW174">
        <v>6.3700000000000007E-3</v>
      </c>
      <c r="GX174">
        <v>47.926369999999999</v>
      </c>
      <c r="GY174">
        <v>0.22749000000000003</v>
      </c>
      <c r="GZ174">
        <v>27.9</v>
      </c>
      <c r="HA174">
        <v>46.7</v>
      </c>
      <c r="HB174">
        <v>0.54600000000000004</v>
      </c>
      <c r="HC174">
        <v>9.6989999999999993E-2</v>
      </c>
      <c r="HD174">
        <v>75.242990000000006</v>
      </c>
      <c r="HE174">
        <v>13.672999999999998</v>
      </c>
      <c r="HF174">
        <v>52.1</v>
      </c>
      <c r="HG174">
        <v>80</v>
      </c>
      <c r="HH174">
        <v>28.138999999999999</v>
      </c>
      <c r="HI174">
        <v>0.35</v>
      </c>
      <c r="HJ174">
        <v>160.589</v>
      </c>
      <c r="HK174">
        <v>50.8</v>
      </c>
      <c r="HL174">
        <v>39.700000000000003</v>
      </c>
      <c r="HM174">
        <v>110.619</v>
      </c>
      <c r="HN174">
        <v>116.97160500000003</v>
      </c>
      <c r="HO174">
        <v>20.118999999999996</v>
      </c>
      <c r="HP174">
        <v>227.59060500000004</v>
      </c>
      <c r="HQ174">
        <v>-22.9</v>
      </c>
      <c r="HR174">
        <v>7</v>
      </c>
      <c r="HS174">
        <v>-15.900000000000006</v>
      </c>
      <c r="HT174">
        <v>152.34761500000002</v>
      </c>
      <c r="HU174">
        <v>66.939325109663457</v>
      </c>
      <c r="HV174">
        <v>0.6729880033493042</v>
      </c>
      <c r="HW174">
        <v>0.45308098831176757</v>
      </c>
      <c r="HX174">
        <v>4.980908791065216E-4</v>
      </c>
      <c r="HY174">
        <v>1.1265670825401783</v>
      </c>
      <c r="HZ174">
        <v>1.2299195554018023E-2</v>
      </c>
      <c r="IA174">
        <v>0.78851991319656367</v>
      </c>
      <c r="IB174">
        <v>0.46402570730447773</v>
      </c>
      <c r="IC174">
        <v>1.9986865296363829E-2</v>
      </c>
      <c r="ID174">
        <v>3.5504140386342998E-3</v>
      </c>
      <c r="IE174">
        <v>1.2760828998360394</v>
      </c>
      <c r="IF174">
        <v>0.30469558550119397</v>
      </c>
      <c r="IG174">
        <v>1.391342321395874</v>
      </c>
      <c r="IH174">
        <v>0.5511518955230712</v>
      </c>
      <c r="II174">
        <v>0.47775552610874172</v>
      </c>
      <c r="IJ174">
        <v>5.9424440860748285E-3</v>
      </c>
      <c r="IK174">
        <v>2.4261921871137617</v>
      </c>
      <c r="IL174">
        <v>0.39677710747718808</v>
      </c>
      <c r="IM174">
        <v>0.19111528456211091</v>
      </c>
      <c r="IN174">
        <v>0.68689267872273918</v>
      </c>
      <c r="IO174">
        <v>1.5092567447205845</v>
      </c>
      <c r="IP174">
        <v>9.9000286683440186E-2</v>
      </c>
      <c r="IQ174">
        <v>2.1961494234433236</v>
      </c>
      <c r="IR174">
        <v>0.39174280571937559</v>
      </c>
      <c r="IS174">
        <v>0.27291042274236682</v>
      </c>
      <c r="IT174">
        <v>0.66465322846174246</v>
      </c>
      <c r="IU174">
        <v>58.939427199656549</v>
      </c>
      <c r="IV174">
        <v>41.060572800343451</v>
      </c>
      <c r="IW174">
        <v>0.92006652360728425</v>
      </c>
      <c r="IX174">
        <v>41.894532028914497</v>
      </c>
      <c r="IY174">
        <f t="shared" si="237"/>
        <v>1.0695823409031453</v>
      </c>
      <c r="IZ174">
        <f t="shared" si="238"/>
        <v>48.702621483111855</v>
      </c>
      <c r="JA174">
        <f t="shared" si="239"/>
        <v>-0.23004276367043808</v>
      </c>
      <c r="JB174">
        <f t="shared" si="240"/>
        <v>-10.474822943047108</v>
      </c>
      <c r="JC174">
        <f t="shared" si="241"/>
        <v>1.2996251045735834</v>
      </c>
      <c r="JD174">
        <f t="shared" si="242"/>
        <v>70.86815047503147</v>
      </c>
      <c r="JE174">
        <f t="shared" si="243"/>
        <v>103.63165755960389</v>
      </c>
    </row>
    <row r="175" spans="1:265" x14ac:dyDescent="0.2">
      <c r="A175" s="5">
        <v>2017</v>
      </c>
      <c r="B175">
        <v>234</v>
      </c>
      <c r="C175">
        <v>2</v>
      </c>
      <c r="D175">
        <v>1311</v>
      </c>
      <c r="E175">
        <v>2015</v>
      </c>
      <c r="F175" t="s">
        <v>122</v>
      </c>
      <c r="G175">
        <v>3</v>
      </c>
      <c r="H175">
        <v>33.5</v>
      </c>
      <c r="J175">
        <v>0</v>
      </c>
      <c r="K175">
        <v>0</v>
      </c>
      <c r="L175">
        <v>12.9</v>
      </c>
      <c r="M175">
        <v>11.9</v>
      </c>
      <c r="N175">
        <v>10.7</v>
      </c>
      <c r="O175">
        <v>1</v>
      </c>
      <c r="P175">
        <v>1.2000000000000011</v>
      </c>
      <c r="Q175">
        <v>2.2000000000000011</v>
      </c>
      <c r="R175">
        <v>2.3880000000000003</v>
      </c>
      <c r="U175">
        <v>3.556</v>
      </c>
      <c r="W175">
        <v>4.5819999999999999</v>
      </c>
      <c r="X175">
        <v>3.47</v>
      </c>
      <c r="AB175">
        <v>0</v>
      </c>
      <c r="AC175">
        <v>67</v>
      </c>
      <c r="AD175">
        <v>61.2</v>
      </c>
      <c r="AF175">
        <v>54.2</v>
      </c>
      <c r="AG175">
        <v>45.9</v>
      </c>
      <c r="AH175">
        <v>307.82841174926403</v>
      </c>
      <c r="AI175">
        <v>19338.396482912267</v>
      </c>
      <c r="AJ175">
        <v>319.74747345849926</v>
      </c>
      <c r="AK175">
        <v>0</v>
      </c>
      <c r="AN175">
        <v>17304.727208672663</v>
      </c>
      <c r="AO175">
        <f>AN175/AN$147</f>
        <v>1.0311739205602619</v>
      </c>
      <c r="AP175">
        <v>2371.7635627530362</v>
      </c>
      <c r="AQ175">
        <v>2260.1886639676113</v>
      </c>
      <c r="AR175">
        <v>0.50766578947368424</v>
      </c>
      <c r="AS175">
        <v>4632.4598925101218</v>
      </c>
      <c r="AT175">
        <v>10.087964777327933</v>
      </c>
      <c r="AU175">
        <v>3227.7024291497969</v>
      </c>
      <c r="AV175">
        <v>5746.1072874493912</v>
      </c>
      <c r="AW175">
        <v>119.06635627530362</v>
      </c>
      <c r="AX175">
        <v>3.2300933198380561</v>
      </c>
      <c r="AY175">
        <v>9096.1061661943295</v>
      </c>
      <c r="AZ175">
        <v>819.11914979757069</v>
      </c>
      <c r="BA175">
        <v>3753.6983805668015</v>
      </c>
      <c r="BB175">
        <v>5945.3481781376513</v>
      </c>
      <c r="BC175">
        <v>2205.1981781376517</v>
      </c>
      <c r="BD175">
        <v>4.1442105263157893</v>
      </c>
      <c r="BE175">
        <v>11908.388947368419</v>
      </c>
      <c r="BF175">
        <v>297.57641824561387</v>
      </c>
      <c r="BG175">
        <v>200.87734151243498</v>
      </c>
      <c r="BH175">
        <f t="shared" si="244"/>
        <v>250.89410533994129</v>
      </c>
      <c r="BI175">
        <v>57.062591093117376</v>
      </c>
      <c r="BJ175">
        <v>37.571139386928898</v>
      </c>
      <c r="BK175">
        <v>232.39457489878532</v>
      </c>
      <c r="BL175">
        <v>14.231492192018582</v>
      </c>
      <c r="BM175">
        <v>0.95295698924731187</v>
      </c>
      <c r="BN175">
        <v>1.7802469135802468</v>
      </c>
      <c r="BO175">
        <v>1.5838641188959659</v>
      </c>
      <c r="BP175">
        <v>51.198793249948338</v>
      </c>
      <c r="BQ175">
        <v>35.484441036380495</v>
      </c>
      <c r="BR175">
        <v>31.5214627029487</v>
      </c>
      <c r="BS175">
        <v>48.790247868566361</v>
      </c>
      <c r="BT175">
        <v>63.171066635136619</v>
      </c>
      <c r="BU175">
        <v>49.925713750317897</v>
      </c>
      <c r="BV175">
        <v>4845.538461538461</v>
      </c>
      <c r="BW175">
        <v>4502.8441295546554</v>
      </c>
      <c r="BX175">
        <v>10951.634190283401</v>
      </c>
      <c r="BY175">
        <v>14982.447799716592</v>
      </c>
      <c r="BZ175">
        <v>1603.2515991902833</v>
      </c>
      <c r="CA175">
        <v>25934.081989999991</v>
      </c>
      <c r="CB175">
        <v>0.92927631578947367</v>
      </c>
      <c r="CC175">
        <v>18.684056229200124</v>
      </c>
      <c r="CD175">
        <v>17.362650936674459</v>
      </c>
      <c r="CE175">
        <v>-1617.8360323886641</v>
      </c>
      <c r="CF175">
        <v>1243.2631578947357</v>
      </c>
      <c r="CG175">
        <v>-374.57287449392788</v>
      </c>
      <c r="CH175">
        <f t="shared" si="216"/>
        <v>-1091.8400809716595</v>
      </c>
      <c r="CI175">
        <f t="shared" si="217"/>
        <v>1442.5040485829959</v>
      </c>
      <c r="CJ175">
        <f t="shared" si="218"/>
        <v>350.66396761133637</v>
      </c>
      <c r="CK175">
        <v>16837.97582380566</v>
      </c>
      <c r="CL175">
        <v>64.926053022807096</v>
      </c>
      <c r="CM175">
        <v>3.1454172134399414</v>
      </c>
      <c r="CN175">
        <v>1.7380350828170776</v>
      </c>
      <c r="CO175">
        <v>8.1343717575073242</v>
      </c>
      <c r="CP175">
        <v>2.4592987170669751</v>
      </c>
      <c r="CQ175">
        <v>6.3666620254516602</v>
      </c>
      <c r="CR175">
        <v>2.848454475402832</v>
      </c>
      <c r="CS175">
        <v>0.68204545974731445</v>
      </c>
      <c r="CT175">
        <v>3.6491925716400146</v>
      </c>
      <c r="CU175">
        <v>3.6491925716400146</v>
      </c>
      <c r="CV175">
        <v>1.4906766548086268</v>
      </c>
      <c r="CW175">
        <v>2.2803773880004883</v>
      </c>
      <c r="CX175">
        <v>2.1162614822387695</v>
      </c>
      <c r="CY175">
        <v>0.39605993032455444</v>
      </c>
      <c r="CZ175">
        <v>1.636536717414856</v>
      </c>
      <c r="DA175">
        <v>1.636536717414856</v>
      </c>
      <c r="DB175">
        <v>1.16843609037379</v>
      </c>
      <c r="DC175">
        <v>0.88617879152297974</v>
      </c>
      <c r="DD175">
        <v>0.28590327501296997</v>
      </c>
      <c r="DE175">
        <v>0.60542172041801412</v>
      </c>
      <c r="DF175">
        <v>1.184159517288208</v>
      </c>
      <c r="DG175">
        <v>0.65427404642105103</v>
      </c>
      <c r="DH175">
        <v>0.93976587937741396</v>
      </c>
      <c r="DI175">
        <v>74.601859364930419</v>
      </c>
      <c r="DJ175">
        <v>39.282871917611679</v>
      </c>
      <c r="DK175">
        <v>4.1295422601473966E-2</v>
      </c>
      <c r="DL175">
        <v>113.92602670514358</v>
      </c>
      <c r="DM175">
        <v>0.64226662261907663</v>
      </c>
      <c r="DN175">
        <v>91.939634295803316</v>
      </c>
      <c r="DO175">
        <v>39.191063866258141</v>
      </c>
      <c r="DP175">
        <v>4.3449606285208144</v>
      </c>
      <c r="DQ175">
        <v>0.11787232548457069</v>
      </c>
      <c r="DR175">
        <v>135.59353111606686</v>
      </c>
      <c r="DS175">
        <v>18.679007872765652</v>
      </c>
      <c r="DT175">
        <v>79.438072987355682</v>
      </c>
      <c r="DU175">
        <v>23.547141851884149</v>
      </c>
      <c r="DV175">
        <v>36.088877876986132</v>
      </c>
      <c r="DW175">
        <v>6.782152691012934E-2</v>
      </c>
      <c r="DX175">
        <v>139.14191424313609</v>
      </c>
      <c r="DY175">
        <v>1.4445002940615514</v>
      </c>
      <c r="DZ175">
        <v>0.25345593764780211</v>
      </c>
      <c r="EA175">
        <f t="shared" si="245"/>
        <v>0.86951336337905172</v>
      </c>
      <c r="EB175">
        <v>1.1558516620581931</v>
      </c>
      <c r="EC175">
        <v>-0.89296866488911675</v>
      </c>
      <c r="ED175">
        <v>-6.1205367569025764E-3</v>
      </c>
      <c r="EE175">
        <v>-1.1174230010267137</v>
      </c>
      <c r="EF175">
        <v>0.52656692811705119</v>
      </c>
      <c r="EG175">
        <v>0.42626952093551085</v>
      </c>
      <c r="EH175">
        <v>0.29642136278446979</v>
      </c>
      <c r="EI175">
        <v>65.482718499443877</v>
      </c>
      <c r="EJ175">
        <v>67.805324884639077</v>
      </c>
      <c r="EK175">
        <v>57.091404426523752</v>
      </c>
      <c r="EL175">
        <v>34.481033925005761</v>
      </c>
      <c r="EM175">
        <v>28.903343355451771</v>
      </c>
      <c r="EN175">
        <v>16.923111903389483</v>
      </c>
      <c r="EO175">
        <v>42.940134181242719</v>
      </c>
      <c r="EP175">
        <v>12.87377883512602</v>
      </c>
      <c r="EQ175">
        <v>66.303572128701219</v>
      </c>
      <c r="ER175">
        <v>177.41608154308173</v>
      </c>
      <c r="ES175">
        <v>10.489659112332477</v>
      </c>
      <c r="ET175">
        <v>243.71965367178296</v>
      </c>
      <c r="EU175">
        <v>0.29980760611478469</v>
      </c>
      <c r="EV175">
        <v>17.618658788622014</v>
      </c>
      <c r="EW175">
        <v>5.2822079143699776</v>
      </c>
      <c r="EX175">
        <f t="shared" si="219"/>
        <v>4.3039857288074481</v>
      </c>
      <c r="EY175">
        <v>48.999500114560597</v>
      </c>
      <c r="EZ175">
        <v>26.317285031132123</v>
      </c>
      <c r="FA175">
        <f t="shared" si="220"/>
        <v>1.8618751917835168</v>
      </c>
      <c r="FB175">
        <v>75.31678514569272</v>
      </c>
      <c r="FC175">
        <v>65.057875239597664</v>
      </c>
      <c r="FD175">
        <v>34.942124760402329</v>
      </c>
      <c r="FE175">
        <f t="shared" si="221"/>
        <v>36.681642710538611</v>
      </c>
      <c r="FF175">
        <f t="shared" si="222"/>
        <v>36.497938806112963</v>
      </c>
      <c r="FG175">
        <f t="shared" si="223"/>
        <v>10.673363016758129</v>
      </c>
      <c r="FH175">
        <f t="shared" si="224"/>
        <v>-12.501561308447634</v>
      </c>
      <c r="FI175">
        <f t="shared" si="225"/>
        <v>15.643922014373993</v>
      </c>
      <c r="FJ175">
        <f t="shared" si="226"/>
        <v>15.643922014373992</v>
      </c>
      <c r="FK175">
        <f t="shared" si="227"/>
        <v>12.501561308447634</v>
      </c>
      <c r="FL175">
        <f t="shared" si="228"/>
        <v>13.597575631229459</v>
      </c>
      <c r="FM175">
        <f t="shared" si="229"/>
        <v>39.917063919876774</v>
      </c>
      <c r="FN175">
        <f t="shared" si="230"/>
        <v>59.443525408749274</v>
      </c>
      <c r="FO175">
        <v>108.12612255571611</v>
      </c>
      <c r="FP175">
        <v>44.364958232432691</v>
      </c>
      <c r="FQ175">
        <v>1.2755065211319372</v>
      </c>
      <c r="FR175">
        <v>0.99238702104498433</v>
      </c>
      <c r="FS175">
        <v>0.85939269921686512</v>
      </c>
      <c r="FT175">
        <v>1.9280957614269911</v>
      </c>
      <c r="FU175">
        <v>1.5021122034011922</v>
      </c>
      <c r="FV175">
        <v>1.3596067216285936</v>
      </c>
      <c r="FW175">
        <v>57.77126719000011</v>
      </c>
      <c r="FX175">
        <v>72.795147568200562</v>
      </c>
      <c r="FY175">
        <v>37.100643097448369</v>
      </c>
      <c r="FZ175">
        <v>61.474105899942899</v>
      </c>
      <c r="GA175">
        <v>76.83560436949081</v>
      </c>
      <c r="GB175">
        <f t="shared" si="246"/>
        <v>100.68457233688663</v>
      </c>
      <c r="GC175">
        <f t="shared" si="247"/>
        <v>110.17124651533256</v>
      </c>
      <c r="GD175">
        <f t="shared" si="248"/>
        <v>122.06628065060801</v>
      </c>
      <c r="GE175">
        <f t="shared" si="249"/>
        <v>3.1240309616805031</v>
      </c>
      <c r="GF175">
        <f t="shared" si="250"/>
        <v>2.5854790296907573</v>
      </c>
      <c r="GG175">
        <f t="shared" si="251"/>
        <v>1.7336986684276667</v>
      </c>
      <c r="GH175">
        <f t="shared" si="255"/>
        <v>78.657850948512106</v>
      </c>
      <c r="GK175">
        <f t="shared" si="252"/>
        <v>53.295295864361769</v>
      </c>
      <c r="GL175">
        <f t="shared" si="253"/>
        <v>67.151239172637517</v>
      </c>
      <c r="GM175">
        <f t="shared" si="201"/>
        <v>32.84876082736249</v>
      </c>
      <c r="GN175">
        <f t="shared" si="232"/>
        <v>45.945146242309292</v>
      </c>
      <c r="GO175">
        <f t="shared" si="254"/>
        <v>17.054263565891482</v>
      </c>
      <c r="GP175">
        <f t="shared" si="233"/>
        <v>60.944938934106695</v>
      </c>
      <c r="GQ175">
        <f t="shared" si="234"/>
        <v>1.0277201600567156</v>
      </c>
      <c r="GR175">
        <v>48.285743831774894</v>
      </c>
      <c r="GS175">
        <f t="shared" si="235"/>
        <v>90.96106166194329</v>
      </c>
      <c r="GT175" s="23">
        <f t="shared" si="236"/>
        <v>259.34081989999993</v>
      </c>
      <c r="GU175">
        <v>29.76</v>
      </c>
      <c r="GV175">
        <v>28.360000000000003</v>
      </c>
      <c r="GW175">
        <v>6.3700000000000007E-3</v>
      </c>
      <c r="GX175">
        <v>58.126370000000009</v>
      </c>
      <c r="GY175">
        <v>0.12658</v>
      </c>
      <c r="GZ175">
        <v>40.5</v>
      </c>
      <c r="HA175">
        <v>72.099999999999994</v>
      </c>
      <c r="HB175">
        <v>1.494</v>
      </c>
      <c r="HC175">
        <v>4.0529999999999997E-2</v>
      </c>
      <c r="HD175">
        <v>114.13453</v>
      </c>
      <c r="HE175">
        <v>10.278</v>
      </c>
      <c r="HF175">
        <v>47.1</v>
      </c>
      <c r="HG175">
        <v>74.599999999999994</v>
      </c>
      <c r="HH175">
        <v>27.669999999999998</v>
      </c>
      <c r="HI175">
        <v>5.2000000000000005E-2</v>
      </c>
      <c r="HJ175">
        <v>149.422</v>
      </c>
      <c r="HK175">
        <v>60.8</v>
      </c>
      <c r="HL175">
        <v>56.5</v>
      </c>
      <c r="HM175">
        <v>137.417</v>
      </c>
      <c r="HN175">
        <v>187.99413799999996</v>
      </c>
      <c r="HO175">
        <v>20.117000000000001</v>
      </c>
      <c r="HP175">
        <v>325.41113799999994</v>
      </c>
      <c r="HQ175">
        <v>-20.299999999999997</v>
      </c>
      <c r="HR175">
        <v>15.599999999999994</v>
      </c>
      <c r="HS175">
        <v>-4.7000000000000028</v>
      </c>
      <c r="HT175">
        <v>211.27660799999995</v>
      </c>
      <c r="HU175">
        <v>64.92605302280711</v>
      </c>
      <c r="HV175">
        <v>0.93607616271972649</v>
      </c>
      <c r="HW175">
        <v>0.49290674948692331</v>
      </c>
      <c r="HX175">
        <v>5.1815948095321662E-4</v>
      </c>
      <c r="HY175">
        <v>1.4295010716876029</v>
      </c>
      <c r="HZ175">
        <v>8.0589207918167101E-3</v>
      </c>
      <c r="IA175">
        <v>1.1536240625381469</v>
      </c>
      <c r="IB175">
        <v>0.49175477647781368</v>
      </c>
      <c r="IC175">
        <v>5.4518937020301819E-2</v>
      </c>
      <c r="ID175">
        <v>1.4790177492856979E-3</v>
      </c>
      <c r="IE175">
        <v>1.701376793785548</v>
      </c>
      <c r="IF175">
        <v>0.23437718793869022</v>
      </c>
      <c r="IG175">
        <v>0.99675915813446048</v>
      </c>
      <c r="IH175">
        <v>0.2954607080221176</v>
      </c>
      <c r="II175">
        <v>0.45282970970869058</v>
      </c>
      <c r="IJ175">
        <v>8.5099909305572509E-4</v>
      </c>
      <c r="IK175">
        <v>1.7459005749583243</v>
      </c>
      <c r="IL175">
        <v>0.53879670524597167</v>
      </c>
      <c r="IM175">
        <v>0.16153535038232802</v>
      </c>
      <c r="IN175">
        <v>0.8319523655468225</v>
      </c>
      <c r="IO175">
        <v>2.2261504770709273</v>
      </c>
      <c r="IP175">
        <v>0.13162030991852283</v>
      </c>
      <c r="IQ175">
        <v>3.0581028426177497</v>
      </c>
      <c r="IR175">
        <v>0.61482735729217519</v>
      </c>
      <c r="IS175">
        <v>0.33021942609548566</v>
      </c>
      <c r="IT175">
        <v>0.94504678338766079</v>
      </c>
      <c r="IU175">
        <v>65.057875239597678</v>
      </c>
      <c r="IV175">
        <v>34.942124760402336</v>
      </c>
      <c r="IW175">
        <v>1.3567260488322017</v>
      </c>
      <c r="IX175">
        <v>44.364958232432699</v>
      </c>
      <c r="IY175">
        <f t="shared" si="237"/>
        <v>1.6286017709301468</v>
      </c>
      <c r="IZ175">
        <f t="shared" si="238"/>
        <v>53.255297638586164</v>
      </c>
      <c r="JA175">
        <f t="shared" si="239"/>
        <v>1.3122022676594254</v>
      </c>
      <c r="JB175">
        <f t="shared" si="240"/>
        <v>42.909030048713944</v>
      </c>
      <c r="JC175">
        <f t="shared" si="241"/>
        <v>0.31639950327072142</v>
      </c>
      <c r="JD175">
        <f t="shared" si="242"/>
        <v>73.157757649563322</v>
      </c>
      <c r="JE175">
        <f t="shared" si="243"/>
        <v>106.40948154688171</v>
      </c>
    </row>
    <row r="176" spans="1:265" x14ac:dyDescent="0.2">
      <c r="A176" s="5">
        <v>2017</v>
      </c>
      <c r="B176">
        <v>235</v>
      </c>
      <c r="C176">
        <v>2</v>
      </c>
      <c r="D176">
        <v>3335</v>
      </c>
      <c r="E176">
        <v>1995</v>
      </c>
      <c r="F176" t="s">
        <v>122</v>
      </c>
      <c r="G176">
        <v>3</v>
      </c>
      <c r="H176">
        <v>29.5</v>
      </c>
      <c r="J176">
        <v>0</v>
      </c>
      <c r="K176">
        <v>0</v>
      </c>
      <c r="L176">
        <v>12.3</v>
      </c>
      <c r="M176">
        <v>11.4</v>
      </c>
      <c r="N176">
        <v>8.8888888888888893</v>
      </c>
      <c r="O176">
        <v>0.90000000000000036</v>
      </c>
      <c r="P176">
        <v>2.5111111111111111</v>
      </c>
      <c r="Q176">
        <v>3.4111111111111114</v>
      </c>
      <c r="R176">
        <v>1.762</v>
      </c>
      <c r="U176">
        <v>2.6779999999999999</v>
      </c>
      <c r="W176">
        <v>3.6599999999999993</v>
      </c>
      <c r="X176">
        <v>2.944</v>
      </c>
      <c r="AB176">
        <v>0</v>
      </c>
      <c r="AC176">
        <v>64</v>
      </c>
      <c r="AD176">
        <v>60</v>
      </c>
      <c r="AF176">
        <v>56.2</v>
      </c>
      <c r="AG176">
        <v>38.9</v>
      </c>
      <c r="AH176">
        <v>228.26039278613862</v>
      </c>
      <c r="AI176">
        <v>14339.774395610801</v>
      </c>
      <c r="AJ176">
        <v>277.90443921852386</v>
      </c>
      <c r="AK176">
        <v>0</v>
      </c>
      <c r="AL176">
        <v>552.79999999999995</v>
      </c>
      <c r="AM176">
        <v>552.79999999999995</v>
      </c>
      <c r="AN176">
        <v>14362.08032458655</v>
      </c>
      <c r="AO176">
        <f>AN176/AN$143</f>
        <v>1.216343006226845</v>
      </c>
      <c r="AP176">
        <v>1793.666118421052</v>
      </c>
      <c r="AQ176">
        <v>1955.5493421052629</v>
      </c>
      <c r="AR176">
        <v>0.46379543585526306</v>
      </c>
      <c r="AS176">
        <v>3749.6792559621699</v>
      </c>
      <c r="AT176">
        <v>8.1637709703947348</v>
      </c>
      <c r="AU176">
        <v>3796.1615953947367</v>
      </c>
      <c r="AV176">
        <v>6046.3384046052624</v>
      </c>
      <c r="AW176">
        <v>194.82645970394736</v>
      </c>
      <c r="AX176">
        <v>64.157559210526301</v>
      </c>
      <c r="AY176">
        <v>10101.484018914472</v>
      </c>
      <c r="AZ176">
        <v>1389.0390008223681</v>
      </c>
      <c r="BA176">
        <v>4524.6361019736833</v>
      </c>
      <c r="BB176">
        <v>6572.4588815789457</v>
      </c>
      <c r="BC176">
        <v>3070.4391036184206</v>
      </c>
      <c r="BD176">
        <v>39.661389802631575</v>
      </c>
      <c r="BE176">
        <v>14207.195476973682</v>
      </c>
      <c r="BF176">
        <v>423.45365086348681</v>
      </c>
      <c r="BG176">
        <v>293.26510414708639</v>
      </c>
      <c r="BH176">
        <f t="shared" si="244"/>
        <v>360.60400762108662</v>
      </c>
      <c r="BI176">
        <v>133.49969846491231</v>
      </c>
      <c r="BJ176">
        <v>52.033893327067616</v>
      </c>
      <c r="BK176">
        <v>272.71927083333333</v>
      </c>
      <c r="BL176">
        <v>37.580034069548802</v>
      </c>
      <c r="BM176">
        <v>1.0902527075812276</v>
      </c>
      <c r="BN176">
        <v>1.5927505330490404</v>
      </c>
      <c r="BO176">
        <v>1.4525939177101967</v>
      </c>
      <c r="BP176">
        <v>47.835187918247591</v>
      </c>
      <c r="BQ176">
        <v>37.580236609656893</v>
      </c>
      <c r="BR176">
        <v>31.847496638636308</v>
      </c>
      <c r="BS176">
        <v>52.152443145526263</v>
      </c>
      <c r="BT176">
        <v>59.855941892140073</v>
      </c>
      <c r="BU176">
        <v>46.261479911579038</v>
      </c>
      <c r="BV176">
        <v>4662.2368421052624</v>
      </c>
      <c r="BW176">
        <v>4378.9412006578941</v>
      </c>
      <c r="BX176">
        <v>10931.326562499999</v>
      </c>
      <c r="BY176">
        <v>12434.701579728615</v>
      </c>
      <c r="BZ176">
        <v>1890.1485197368415</v>
      </c>
      <c r="CA176">
        <v>23366.028142228613</v>
      </c>
      <c r="CB176">
        <v>0.93923611111111116</v>
      </c>
      <c r="CC176">
        <v>19.953056692931749</v>
      </c>
      <c r="CD176">
        <v>18.740631373048743</v>
      </c>
      <c r="CE176">
        <v>-866.07524671052579</v>
      </c>
      <c r="CF176">
        <v>1667.3972039473683</v>
      </c>
      <c r="CG176">
        <v>801.32195723684345</v>
      </c>
      <c r="CH176">
        <f t="shared" si="216"/>
        <v>-137.60074013157919</v>
      </c>
      <c r="CI176">
        <f t="shared" si="217"/>
        <v>2193.5176809210516</v>
      </c>
      <c r="CJ176">
        <f t="shared" si="218"/>
        <v>2055.9169407894724</v>
      </c>
      <c r="CK176">
        <v>13264.544123314141</v>
      </c>
      <c r="CL176">
        <v>56.768501871918872</v>
      </c>
      <c r="CM176">
        <v>2.955195426940918</v>
      </c>
      <c r="CN176">
        <v>1.4384578466415405</v>
      </c>
      <c r="CO176">
        <v>8.2324886322021484</v>
      </c>
      <c r="CP176">
        <v>2.1648324677394806</v>
      </c>
      <c r="CQ176">
        <v>6.7344374656677246</v>
      </c>
      <c r="CR176">
        <v>2.1791789531707764</v>
      </c>
      <c r="CS176">
        <v>0.68721634149551392</v>
      </c>
      <c r="CT176">
        <v>3.4740841388702393</v>
      </c>
      <c r="CU176">
        <v>3.4740841388702393</v>
      </c>
      <c r="CV176">
        <v>1.3193497368062848</v>
      </c>
      <c r="CW176">
        <v>2.3544042110443115</v>
      </c>
      <c r="CX176">
        <v>1.9933925867080688</v>
      </c>
      <c r="CY176">
        <v>0.45880210399627686</v>
      </c>
      <c r="CZ176">
        <v>1.8157780170440674</v>
      </c>
      <c r="DA176">
        <v>1.8157780170440674</v>
      </c>
      <c r="DB176">
        <v>1.2445866717279688</v>
      </c>
      <c r="DC176">
        <v>0.75280392169952393</v>
      </c>
      <c r="DD176">
        <v>0.45959699153900146</v>
      </c>
      <c r="DE176">
        <v>0.61719051502441769</v>
      </c>
      <c r="DF176">
        <v>1.3112255334854126</v>
      </c>
      <c r="DG176">
        <v>0.64778649806976318</v>
      </c>
      <c r="DH176">
        <v>0.98653520158871222</v>
      </c>
      <c r="DI176">
        <v>53.006339106167601</v>
      </c>
      <c r="DJ176">
        <v>28.129752956460177</v>
      </c>
      <c r="DK176">
        <v>3.8181906533456933E-2</v>
      </c>
      <c r="DL176">
        <v>81.174273969161234</v>
      </c>
      <c r="DM176">
        <v>0.54978405084156867</v>
      </c>
      <c r="DN176">
        <v>82.725154515194063</v>
      </c>
      <c r="DO176">
        <v>41.551425578566509</v>
      </c>
      <c r="DP176">
        <v>6.7684351348972536</v>
      </c>
      <c r="DQ176">
        <v>2.2288875884191763</v>
      </c>
      <c r="DR176">
        <v>133.27390281707702</v>
      </c>
      <c r="DS176">
        <v>32.70359272840966</v>
      </c>
      <c r="DT176">
        <v>90.19376063226035</v>
      </c>
      <c r="DU176">
        <v>30.154579632974368</v>
      </c>
      <c r="DV176">
        <v>55.752358270228193</v>
      </c>
      <c r="DW176">
        <v>0.72016279729034161</v>
      </c>
      <c r="DX176">
        <v>176.82086133275325</v>
      </c>
      <c r="DY176">
        <v>3.4733085898610523</v>
      </c>
      <c r="DZ176">
        <v>3.1104970368340168</v>
      </c>
      <c r="EA176">
        <f t="shared" si="245"/>
        <v>3.2981581849514487</v>
      </c>
      <c r="EB176">
        <v>1.9812543606017641</v>
      </c>
      <c r="EC176">
        <v>0.5334718655047348</v>
      </c>
      <c r="ED176">
        <v>0.89477817480708877</v>
      </c>
      <c r="EE176">
        <v>-0.81406042468515294</v>
      </c>
      <c r="EF176">
        <v>0.53068658260134616</v>
      </c>
      <c r="EG176">
        <v>0.50228284035341142</v>
      </c>
      <c r="EH176">
        <v>0.3343311047415039</v>
      </c>
      <c r="EI176">
        <v>65.299431105851511</v>
      </c>
      <c r="EJ176">
        <v>62.071532960760642</v>
      </c>
      <c r="EK176">
        <v>51.008551792159714</v>
      </c>
      <c r="EL176">
        <v>34.653531939376379</v>
      </c>
      <c r="EM176">
        <v>31.177465880621249</v>
      </c>
      <c r="EN176">
        <v>17.053745471936978</v>
      </c>
      <c r="EO176">
        <v>35.097501786288454</v>
      </c>
      <c r="EP176">
        <v>20.12548201948551</v>
      </c>
      <c r="EQ176">
        <v>67.467110710094715</v>
      </c>
      <c r="ER176">
        <v>163.04698212611558</v>
      </c>
      <c r="ES176">
        <v>12.244126904320751</v>
      </c>
      <c r="ET176">
        <v>230.5140928362103</v>
      </c>
      <c r="EU176">
        <v>0.57341636855042299</v>
      </c>
      <c r="EV176">
        <v>15.225750996155652</v>
      </c>
      <c r="EW176">
        <v>8.7306948446685606</v>
      </c>
      <c r="EX176">
        <f t="shared" si="219"/>
        <v>5.3116608853154617</v>
      </c>
      <c r="EY176">
        <v>47.627652728905609</v>
      </c>
      <c r="EZ176">
        <v>21.425943559080999</v>
      </c>
      <c r="FA176">
        <f t="shared" si="220"/>
        <v>2.2228963964912292</v>
      </c>
      <c r="FB176">
        <v>69.053596287986608</v>
      </c>
      <c r="FC176">
        <v>68.972009119228872</v>
      </c>
      <c r="FD176">
        <v>31.027990880771135</v>
      </c>
      <c r="FE176">
        <f t="shared" si="221"/>
        <v>52.88122955514001</v>
      </c>
      <c r="FF176">
        <f t="shared" si="222"/>
        <v>55.096258845971896</v>
      </c>
      <c r="FG176">
        <f t="shared" si="223"/>
        <v>10.029097613488858</v>
      </c>
      <c r="FH176">
        <f t="shared" si="224"/>
        <v>7.4686061170662867</v>
      </c>
      <c r="FI176">
        <f t="shared" si="225"/>
        <v>11.39684594559214</v>
      </c>
      <c r="FJ176">
        <f t="shared" si="226"/>
        <v>11.39684594559214</v>
      </c>
      <c r="FK176">
        <f t="shared" si="227"/>
        <v>-7.4686061170662867</v>
      </c>
      <c r="FL176">
        <f t="shared" si="228"/>
        <v>-9.0282165815653244</v>
      </c>
      <c r="FM176">
        <f t="shared" si="229"/>
        <v>27.428291055965552</v>
      </c>
      <c r="FN176">
        <f t="shared" si="230"/>
        <v>53.191804198335021</v>
      </c>
      <c r="FO176">
        <v>97.24019001913328</v>
      </c>
      <c r="FP176">
        <v>42.184054268745477</v>
      </c>
      <c r="FQ176">
        <v>1.0383008276285908</v>
      </c>
      <c r="FR176">
        <v>0.91306886674700738</v>
      </c>
      <c r="FS176">
        <v>0.9771794393330403</v>
      </c>
      <c r="FT176">
        <v>2.0849761554017174</v>
      </c>
      <c r="FU176">
        <v>1.444961913449897</v>
      </c>
      <c r="FV176">
        <v>1.2736521273691999</v>
      </c>
      <c r="FW176">
        <v>53.217010199760097</v>
      </c>
      <c r="FX176">
        <v>70.731893273860322</v>
      </c>
      <c r="FY176">
        <v>25.010074205716926</v>
      </c>
      <c r="FZ176">
        <v>53.943346485821934</v>
      </c>
      <c r="GA176">
        <v>53.661362001743299</v>
      </c>
      <c r="GB176">
        <f t="shared" si="246"/>
        <v>98.234558923991528</v>
      </c>
      <c r="GC176">
        <f t="shared" si="247"/>
        <v>70.544942113338394</v>
      </c>
      <c r="GD176">
        <f t="shared" si="248"/>
        <v>80.890483068980444</v>
      </c>
      <c r="GE176">
        <f t="shared" si="249"/>
        <v>3.008305284118479</v>
      </c>
      <c r="GF176">
        <f t="shared" si="250"/>
        <v>3.0890647690513098</v>
      </c>
      <c r="GG176">
        <f t="shared" si="251"/>
        <v>2.4643103997885349</v>
      </c>
      <c r="GH176">
        <f t="shared" si="255"/>
        <v>65.28218329357523</v>
      </c>
      <c r="GK176">
        <f t="shared" si="252"/>
        <v>57.573362066259882</v>
      </c>
      <c r="GL176">
        <f t="shared" si="253"/>
        <v>51.564881976355473</v>
      </c>
      <c r="GM176">
        <f t="shared" si="201"/>
        <v>48.435118023644527</v>
      </c>
      <c r="GN176">
        <f t="shared" si="232"/>
        <v>61.086552395360663</v>
      </c>
      <c r="GO176">
        <f t="shared" si="254"/>
        <v>27.732610659439928</v>
      </c>
      <c r="GP176">
        <f t="shared" si="233"/>
        <v>59.639368206103157</v>
      </c>
      <c r="GQ176">
        <f t="shared" si="234"/>
        <v>1.0827420973588793</v>
      </c>
      <c r="GR176">
        <v>46.607229620642919</v>
      </c>
      <c r="GS176">
        <f t="shared" si="235"/>
        <v>101.01484018914473</v>
      </c>
      <c r="GT176" s="23">
        <f t="shared" si="236"/>
        <v>233.66028142228615</v>
      </c>
      <c r="GU176">
        <v>22.16</v>
      </c>
      <c r="GV176">
        <v>24.16</v>
      </c>
      <c r="GW176">
        <v>5.7299999999999999E-3</v>
      </c>
      <c r="GX176">
        <v>46.32573</v>
      </c>
      <c r="GY176">
        <v>0.10085999999999999</v>
      </c>
      <c r="GZ176">
        <v>46.9</v>
      </c>
      <c r="HA176">
        <v>74.7</v>
      </c>
      <c r="HB176">
        <v>2.407</v>
      </c>
      <c r="HC176">
        <v>0.79264000000000001</v>
      </c>
      <c r="HD176">
        <v>124.79964</v>
      </c>
      <c r="HE176">
        <v>17.161000000000001</v>
      </c>
      <c r="HF176">
        <v>55.9</v>
      </c>
      <c r="HG176">
        <v>81.2</v>
      </c>
      <c r="HH176">
        <v>37.933999999999997</v>
      </c>
      <c r="HI176">
        <v>0.49000000000000005</v>
      </c>
      <c r="HJ176">
        <v>175.524</v>
      </c>
      <c r="HK176">
        <v>57.6</v>
      </c>
      <c r="HL176">
        <v>54.1</v>
      </c>
      <c r="HM176">
        <v>135.05199999999999</v>
      </c>
      <c r="HN176">
        <v>153.62557399999997</v>
      </c>
      <c r="HO176">
        <v>23.351999999999997</v>
      </c>
      <c r="HP176">
        <v>288.67757399999999</v>
      </c>
      <c r="HQ176">
        <v>-10.700000000000003</v>
      </c>
      <c r="HR176">
        <v>20.6</v>
      </c>
      <c r="HS176">
        <v>9.8999999999999915</v>
      </c>
      <c r="HT176">
        <v>163.87793399999998</v>
      </c>
      <c r="HU176">
        <v>56.768501871918872</v>
      </c>
      <c r="HV176">
        <v>0.6548713066101074</v>
      </c>
      <c r="HW176">
        <v>0.3475314157485962</v>
      </c>
      <c r="HX176">
        <v>4.7172159862518304E-4</v>
      </c>
      <c r="HY176">
        <v>1.0028744439573287</v>
      </c>
      <c r="HZ176">
        <v>6.7923536278724668E-3</v>
      </c>
      <c r="IA176">
        <v>1.022034929037094</v>
      </c>
      <c r="IB176">
        <v>0.51335060709714897</v>
      </c>
      <c r="IC176">
        <v>8.3621205222606659E-2</v>
      </c>
      <c r="ID176">
        <v>2.7536980518341064E-2</v>
      </c>
      <c r="IE176">
        <v>1.6465437218751906</v>
      </c>
      <c r="IF176">
        <v>0.4040393066573143</v>
      </c>
      <c r="IG176">
        <v>1.1143064559698106</v>
      </c>
      <c r="IH176">
        <v>0.3725473084449768</v>
      </c>
      <c r="II176">
        <v>0.68879723298549644</v>
      </c>
      <c r="IJ176">
        <v>8.8973122835159305E-3</v>
      </c>
      <c r="IK176">
        <v>2.1845483096837999</v>
      </c>
      <c r="IL176">
        <v>0.43361505889892576</v>
      </c>
      <c r="IM176">
        <v>0.24864197242259981</v>
      </c>
      <c r="IN176">
        <v>0.83352813435077644</v>
      </c>
      <c r="IO176">
        <v>2.0143777522515269</v>
      </c>
      <c r="IP176">
        <v>0.15127110302925106</v>
      </c>
      <c r="IQ176">
        <v>2.8479058866023039</v>
      </c>
      <c r="IR176">
        <v>0.58841987013816821</v>
      </c>
      <c r="IS176">
        <v>0.26470863467454919</v>
      </c>
      <c r="IT176">
        <v>0.8531285048127174</v>
      </c>
      <c r="IU176">
        <v>68.972009119228844</v>
      </c>
      <c r="IV176">
        <v>31.027990880771146</v>
      </c>
      <c r="IW176">
        <v>1.2013621647271133</v>
      </c>
      <c r="IX176">
        <v>42.184054268745491</v>
      </c>
      <c r="IY176">
        <f t="shared" si="237"/>
        <v>1.8450314426449752</v>
      </c>
      <c r="IZ176">
        <f t="shared" si="238"/>
        <v>64.785548262839228</v>
      </c>
      <c r="JA176">
        <f t="shared" si="239"/>
        <v>0.66335757691850405</v>
      </c>
      <c r="JB176">
        <f t="shared" si="240"/>
        <v>23.292819472694138</v>
      </c>
      <c r="JC176">
        <f t="shared" si="241"/>
        <v>1.1816738657264712</v>
      </c>
      <c r="JD176">
        <f t="shared" si="242"/>
        <v>91.593120534752302</v>
      </c>
      <c r="JE176">
        <f t="shared" si="243"/>
        <v>101.36485737048248</v>
      </c>
    </row>
    <row r="177" spans="1:265" x14ac:dyDescent="0.2">
      <c r="A177" s="5">
        <v>2017</v>
      </c>
      <c r="B177">
        <v>301</v>
      </c>
      <c r="C177">
        <v>3</v>
      </c>
      <c r="D177">
        <v>3382</v>
      </c>
      <c r="E177">
        <v>1976</v>
      </c>
      <c r="F177" t="s">
        <v>118</v>
      </c>
      <c r="G177">
        <v>4</v>
      </c>
      <c r="H177">
        <v>32.5</v>
      </c>
      <c r="J177">
        <v>0</v>
      </c>
      <c r="K177">
        <v>0</v>
      </c>
      <c r="L177">
        <v>13.3</v>
      </c>
      <c r="M177">
        <v>13.4</v>
      </c>
      <c r="N177">
        <v>9.3333333333333339</v>
      </c>
      <c r="O177">
        <v>-9.9999999999999645E-2</v>
      </c>
      <c r="P177">
        <v>4.0666666666666664</v>
      </c>
      <c r="Q177">
        <v>3.9666666666666668</v>
      </c>
      <c r="R177">
        <v>2.1860000000000004</v>
      </c>
      <c r="U177">
        <v>3.0920000000000001</v>
      </c>
      <c r="W177">
        <v>3.6300000000000003</v>
      </c>
      <c r="X177">
        <v>3.4300000000000006</v>
      </c>
      <c r="AB177">
        <v>0</v>
      </c>
      <c r="AC177">
        <v>68</v>
      </c>
      <c r="AD177">
        <v>60.6</v>
      </c>
      <c r="AF177">
        <v>60.3</v>
      </c>
      <c r="AG177">
        <v>46.8</v>
      </c>
      <c r="AH177">
        <v>188.91721825521807</v>
      </c>
      <c r="AI177">
        <v>11868.157485229311</v>
      </c>
      <c r="AJ177">
        <v>213.38290275761969</v>
      </c>
      <c r="AK177">
        <v>0</v>
      </c>
      <c r="AL177">
        <v>620.1</v>
      </c>
      <c r="AM177">
        <v>620.1</v>
      </c>
      <c r="AN177">
        <v>11816.268589737432</v>
      </c>
      <c r="AO177">
        <f>AN177/AN$177</f>
        <v>1</v>
      </c>
      <c r="AP177">
        <v>1249.4485467399843</v>
      </c>
      <c r="AQ177">
        <v>1852.5239591516104</v>
      </c>
      <c r="AR177">
        <v>4.1751374705420272E-2</v>
      </c>
      <c r="AS177">
        <v>3102.0142572662999</v>
      </c>
      <c r="AT177">
        <v>2.3272525530243517</v>
      </c>
      <c r="AU177">
        <v>2327.252553024352</v>
      </c>
      <c r="AV177">
        <v>4097.8201099764337</v>
      </c>
      <c r="AW177">
        <v>22.808621366849962</v>
      </c>
      <c r="AY177">
        <v>6447.881284367636</v>
      </c>
      <c r="AZ177">
        <v>392.6948743126473</v>
      </c>
      <c r="BA177">
        <v>3919.9901806755688</v>
      </c>
      <c r="BB177">
        <v>6974.0259230164966</v>
      </c>
      <c r="BC177">
        <v>1585.0832089552237</v>
      </c>
      <c r="BD177">
        <v>8.041005498821681</v>
      </c>
      <c r="BE177">
        <v>12487.14031814611</v>
      </c>
      <c r="BF177">
        <v>223.05780180675575</v>
      </c>
      <c r="BG177">
        <v>431.37564526989098</v>
      </c>
      <c r="BH177">
        <f t="shared" si="244"/>
        <v>323.62503658206248</v>
      </c>
      <c r="BI177">
        <v>71.853600418957839</v>
      </c>
      <c r="BJ177">
        <v>113.76697340365834</v>
      </c>
      <c r="BK177">
        <v>149.68641005498824</v>
      </c>
      <c r="BL177">
        <v>205.4432723600045</v>
      </c>
      <c r="BM177">
        <v>1.4826732673267327</v>
      </c>
      <c r="BN177">
        <v>1.760797342192691</v>
      </c>
      <c r="BO177">
        <v>1.7790927021696257</v>
      </c>
      <c r="BP177">
        <v>40.27862037749243</v>
      </c>
      <c r="BQ177">
        <v>36.093290964686133</v>
      </c>
      <c r="BR177">
        <v>31.392216959227266</v>
      </c>
      <c r="BS177">
        <v>59.720033678509807</v>
      </c>
      <c r="BT177">
        <v>63.552970801606811</v>
      </c>
      <c r="BU177">
        <v>55.84966409708678</v>
      </c>
      <c r="BV177">
        <v>4530.7973291437547</v>
      </c>
      <c r="BW177">
        <v>4631.3098978790258</v>
      </c>
      <c r="BX177">
        <v>11257.639650432049</v>
      </c>
      <c r="BY177">
        <v>10230.535575530241</v>
      </c>
      <c r="BZ177">
        <v>2095.5324234092695</v>
      </c>
      <c r="CA177">
        <v>21488.175225962292</v>
      </c>
      <c r="CB177">
        <v>1.0221843003412969</v>
      </c>
      <c r="CC177">
        <v>21.085072517789165</v>
      </c>
      <c r="CD177">
        <v>21.552830099241824</v>
      </c>
      <c r="CE177">
        <v>-2203.5447761194027</v>
      </c>
      <c r="CF177">
        <v>-533.48978790259207</v>
      </c>
      <c r="CG177">
        <v>-2737.0345640219957</v>
      </c>
      <c r="CH177">
        <f t="shared" si="216"/>
        <v>-610.80714846818591</v>
      </c>
      <c r="CI177">
        <f t="shared" si="217"/>
        <v>2342.7160251374708</v>
      </c>
      <c r="CJ177">
        <f t="shared" si="218"/>
        <v>1731.9088766692848</v>
      </c>
      <c r="CK177">
        <v>15040.293941594657</v>
      </c>
      <c r="CL177">
        <v>69.993351149811815</v>
      </c>
      <c r="CM177">
        <v>3.0538034439086914</v>
      </c>
      <c r="CN177">
        <v>1.854102611541748</v>
      </c>
      <c r="CO177">
        <v>7.1945295333862305</v>
      </c>
      <c r="CP177">
        <v>2.3373974346320554</v>
      </c>
      <c r="CQ177">
        <v>8.6575098037719727</v>
      </c>
      <c r="CR177">
        <v>2.7007181644439697</v>
      </c>
      <c r="CS177">
        <v>0.93477153778076172</v>
      </c>
      <c r="CT177">
        <v>3.7952215671539307</v>
      </c>
      <c r="CU177">
        <v>3.7952215671539307</v>
      </c>
      <c r="CV177">
        <v>1.5822782974333507</v>
      </c>
      <c r="CW177">
        <v>2.3910253047943115</v>
      </c>
      <c r="CX177">
        <v>2.3626847267150879</v>
      </c>
      <c r="CY177">
        <v>0.55717325210571289</v>
      </c>
      <c r="CZ177">
        <v>2.0707769393920898</v>
      </c>
      <c r="DA177">
        <v>2.0707769393920898</v>
      </c>
      <c r="DB177">
        <v>1.3170706901988438</v>
      </c>
      <c r="DC177">
        <v>0.90585792064666748</v>
      </c>
      <c r="DD177">
        <v>0.47409594058990479</v>
      </c>
      <c r="DE177">
        <v>0.63672828205471677</v>
      </c>
      <c r="DF177">
        <v>1.2435256242752075</v>
      </c>
      <c r="DG177">
        <v>0.41426879167556763</v>
      </c>
      <c r="DH177" s="19">
        <v>0.92562493016206793</v>
      </c>
      <c r="DI177">
        <v>38.15570275021274</v>
      </c>
      <c r="DJ177">
        <v>34.347695106066595</v>
      </c>
      <c r="DK177">
        <v>3.0038149837762099E-3</v>
      </c>
      <c r="DL177">
        <v>72.506401671263106</v>
      </c>
      <c r="DM177">
        <v>0.2014821179366168</v>
      </c>
      <c r="DN177">
        <v>62.852532432014705</v>
      </c>
      <c r="DO177">
        <v>38.305256057516011</v>
      </c>
      <c r="DP177">
        <v>0.86563771728516947</v>
      </c>
      <c r="DQ177">
        <v>0</v>
      </c>
      <c r="DR177">
        <v>102.02342620681588</v>
      </c>
      <c r="DS177">
        <v>9.3894338154456136</v>
      </c>
      <c r="DT177">
        <v>92.617009287552833</v>
      </c>
      <c r="DU177">
        <v>38.857407037966475</v>
      </c>
      <c r="DV177">
        <v>32.823537561220903</v>
      </c>
      <c r="DW177">
        <v>0.16651128756484923</v>
      </c>
      <c r="DX177">
        <v>164.46446517430508</v>
      </c>
      <c r="DY177">
        <v>1.9678016357035186</v>
      </c>
      <c r="DZ177">
        <v>4.4600742119635139</v>
      </c>
      <c r="EA177">
        <f t="shared" si="245"/>
        <v>3.1709677070014473</v>
      </c>
      <c r="EB177">
        <v>1.6464553121201311</v>
      </c>
      <c r="EC177">
        <v>2.1260340611098663</v>
      </c>
      <c r="ED177">
        <v>0.26383739676329443</v>
      </c>
      <c r="EE177">
        <v>3.9439355746461659E-2</v>
      </c>
      <c r="EF177">
        <v>0.90019820447089227</v>
      </c>
      <c r="EG177">
        <v>0.60944650239748754</v>
      </c>
      <c r="EH177">
        <v>0.41954936071541532</v>
      </c>
      <c r="EI177">
        <v>52.623908883531335</v>
      </c>
      <c r="EJ177">
        <v>61.605980870122664</v>
      </c>
      <c r="EK177">
        <v>56.314298161243613</v>
      </c>
      <c r="EL177">
        <v>47.371948289194748</v>
      </c>
      <c r="EM177">
        <v>37.545549568062782</v>
      </c>
      <c r="EN177">
        <v>23.626627792687049</v>
      </c>
      <c r="EO177">
        <v>41.04258647449636</v>
      </c>
      <c r="EP177">
        <v>21.956852221982928</v>
      </c>
      <c r="EQ177">
        <v>71.68057554610661</v>
      </c>
      <c r="ER177">
        <v>127.21933138230963</v>
      </c>
      <c r="ES177">
        <v>8.6811368496273218</v>
      </c>
      <c r="ET177">
        <v>198.89990692841624</v>
      </c>
      <c r="EU177">
        <v>0.53497730304172708</v>
      </c>
      <c r="EV177">
        <v>20.63479420795683</v>
      </c>
      <c r="EW177">
        <v>11.039146554193795</v>
      </c>
      <c r="EX177">
        <f t="shared" si="219"/>
        <v>4.3645756218235183</v>
      </c>
      <c r="EY177">
        <v>21.809945957518345</v>
      </c>
      <c r="EZ177">
        <v>16.348403835533084</v>
      </c>
      <c r="FA177">
        <f t="shared" si="220"/>
        <v>1.3340718871963915</v>
      </c>
      <c r="FB177">
        <v>38.158349793051428</v>
      </c>
      <c r="FC177">
        <v>57.156418125528837</v>
      </c>
      <c r="FD177">
        <v>42.843581874471155</v>
      </c>
      <c r="FE177">
        <f t="shared" si="221"/>
        <v>59.793840779412704</v>
      </c>
      <c r="FF177">
        <f t="shared" si="222"/>
        <v>51.574422813056472</v>
      </c>
      <c r="FG177">
        <f t="shared" si="223"/>
        <v>16.900554815983547</v>
      </c>
      <c r="FH177">
        <f t="shared" si="224"/>
        <v>29.764476855538128</v>
      </c>
      <c r="FI177">
        <f t="shared" si="225"/>
        <v>-0.55215098045046318</v>
      </c>
      <c r="FJ177">
        <f t="shared" si="226"/>
        <v>-0.55215098045046318</v>
      </c>
      <c r="FK177">
        <f t="shared" si="227"/>
        <v>-29.764476855538128</v>
      </c>
      <c r="FL177">
        <f t="shared" si="228"/>
        <v>-47.356050271694741</v>
      </c>
      <c r="FM177">
        <f t="shared" si="229"/>
        <v>-1.4414496528136997</v>
      </c>
      <c r="FN177">
        <f t="shared" si="230"/>
        <v>-3.3773999346062693</v>
      </c>
      <c r="FO177">
        <v>96.876480721600359</v>
      </c>
      <c r="FP177">
        <v>48.706146834179286</v>
      </c>
      <c r="FQ177">
        <v>1.0451096267500226</v>
      </c>
      <c r="FR177">
        <v>0.92744519694091632</v>
      </c>
      <c r="FS177">
        <v>0.98587414032678344</v>
      </c>
      <c r="FT177">
        <v>2.2365093333803268</v>
      </c>
      <c r="FU177">
        <v>1.7060612342943118</v>
      </c>
      <c r="FV177">
        <v>1.3359420197006893</v>
      </c>
      <c r="FW177">
        <v>47.61007143672942</v>
      </c>
      <c r="FX177">
        <v>63.961483616025859</v>
      </c>
      <c r="FY177">
        <v>17.893304323717398</v>
      </c>
      <c r="FZ177">
        <v>51.435597600416145</v>
      </c>
      <c r="GA177">
        <v>88.794601307328676</v>
      </c>
      <c r="GB177">
        <f t="shared" si="246"/>
        <v>174.95718456783453</v>
      </c>
      <c r="GC177">
        <f t="shared" si="247"/>
        <v>132.86052671773118</v>
      </c>
      <c r="GD177">
        <f t="shared" si="248"/>
        <v>92.60227277851007</v>
      </c>
      <c r="GE177">
        <f t="shared" si="249"/>
        <v>1.745457582351909</v>
      </c>
      <c r="GF177">
        <f t="shared" si="250"/>
        <v>2.0327468445024159</v>
      </c>
      <c r="GG177">
        <f t="shared" si="251"/>
        <v>2.5514327627425022</v>
      </c>
      <c r="GH177">
        <f t="shared" si="255"/>
        <v>53.710311771533782</v>
      </c>
      <c r="GK177">
        <f t="shared" si="252"/>
        <v>34.700186473964862</v>
      </c>
      <c r="GL177">
        <f t="shared" si="253"/>
        <v>42.679270466135691</v>
      </c>
      <c r="GM177">
        <f t="shared" si="201"/>
        <v>57.320729533864309</v>
      </c>
      <c r="GN177">
        <f t="shared" si="232"/>
        <v>55.685692304024506</v>
      </c>
      <c r="GO177">
        <f t="shared" si="254"/>
        <v>29.82456140350877</v>
      </c>
      <c r="GP177">
        <f t="shared" si="233"/>
        <v>76.149182415111653</v>
      </c>
      <c r="GQ177">
        <f t="shared" si="234"/>
        <v>0.78564080167735106</v>
      </c>
      <c r="GR177">
        <v>20.151342604474952</v>
      </c>
      <c r="GS177">
        <f t="shared" si="235"/>
        <v>64.478812843676351</v>
      </c>
      <c r="GT177" s="23">
        <f t="shared" si="236"/>
        <v>214.88175225962291</v>
      </c>
      <c r="GU177">
        <v>16.16</v>
      </c>
      <c r="GV177">
        <v>23.96</v>
      </c>
      <c r="GW177">
        <v>5.4000000000000001E-4</v>
      </c>
      <c r="GX177">
        <v>40.120539999999998</v>
      </c>
      <c r="GY177">
        <v>3.0099999999999998E-2</v>
      </c>
      <c r="GZ177">
        <v>30.1</v>
      </c>
      <c r="HA177">
        <v>53</v>
      </c>
      <c r="HB177">
        <v>0.29500000000000004</v>
      </c>
      <c r="HC177">
        <v>0</v>
      </c>
      <c r="HD177">
        <v>83.39500000000001</v>
      </c>
      <c r="HE177">
        <v>5.0789999999999997</v>
      </c>
      <c r="HF177">
        <v>50.7</v>
      </c>
      <c r="HG177">
        <v>90.2</v>
      </c>
      <c r="HH177">
        <v>20.500999999999998</v>
      </c>
      <c r="HI177">
        <v>0.10400000000000001</v>
      </c>
      <c r="HJ177">
        <v>161.505</v>
      </c>
      <c r="HK177">
        <v>58.6</v>
      </c>
      <c r="HL177">
        <v>59.9</v>
      </c>
      <c r="HM177">
        <v>145.60300000000001</v>
      </c>
      <c r="HN177">
        <v>132.318738</v>
      </c>
      <c r="HO177">
        <v>27.103000000000002</v>
      </c>
      <c r="HP177">
        <v>277.921738</v>
      </c>
      <c r="HQ177">
        <v>-28.5</v>
      </c>
      <c r="HR177">
        <v>-6.8999999999999986</v>
      </c>
      <c r="HS177">
        <v>-35.400000000000006</v>
      </c>
      <c r="HT177">
        <v>194.52673799999999</v>
      </c>
      <c r="HU177">
        <v>69.993351149811815</v>
      </c>
      <c r="HV177">
        <v>0.49349463653564457</v>
      </c>
      <c r="HW177">
        <v>0.44424298572540283</v>
      </c>
      <c r="HX177">
        <v>3.8850459480285643E-5</v>
      </c>
      <c r="HY177">
        <v>0.93777647272052767</v>
      </c>
      <c r="HZ177">
        <v>2.6059104509353636E-3</v>
      </c>
      <c r="IA177">
        <v>0.81291616749763496</v>
      </c>
      <c r="IB177">
        <v>0.49542891502380376</v>
      </c>
      <c r="IC177">
        <v>1.1195903623104098E-2</v>
      </c>
      <c r="ID177">
        <v>0</v>
      </c>
      <c r="IE177">
        <v>1.3195409861445428</v>
      </c>
      <c r="IF177">
        <v>0.12144017523050307</v>
      </c>
      <c r="IG177">
        <v>1.1978811564445495</v>
      </c>
      <c r="IH177">
        <v>0.50257027339935301</v>
      </c>
      <c r="II177">
        <v>0.42452998034477224</v>
      </c>
      <c r="IJ177">
        <v>2.1536080169677735E-3</v>
      </c>
      <c r="IK177">
        <v>2.1271350182056423</v>
      </c>
      <c r="IL177">
        <v>0.5308327414989471</v>
      </c>
      <c r="IM177">
        <v>0.28398346841335298</v>
      </c>
      <c r="IN177">
        <v>0.92709548052012936</v>
      </c>
      <c r="IO177">
        <v>1.6454174127475762</v>
      </c>
      <c r="IP177">
        <v>0.11227927060782911</v>
      </c>
      <c r="IQ177">
        <v>2.5725128932677053</v>
      </c>
      <c r="IR177">
        <v>0.28208342599868785</v>
      </c>
      <c r="IS177">
        <v>0.21144544661045078</v>
      </c>
      <c r="IT177">
        <v>0.49352887260913858</v>
      </c>
      <c r="IU177">
        <v>57.156418125528852</v>
      </c>
      <c r="IV177">
        <v>42.843581874471163</v>
      </c>
      <c r="IW177">
        <v>1.2529719071231624</v>
      </c>
      <c r="IX177">
        <v>48.706146834179286</v>
      </c>
      <c r="IY177">
        <f t="shared" si="237"/>
        <v>1.6347364205471777</v>
      </c>
      <c r="IZ177">
        <f t="shared" si="238"/>
        <v>63.546286777621255</v>
      </c>
      <c r="JA177">
        <f t="shared" si="239"/>
        <v>0.44537787506206294</v>
      </c>
      <c r="JB177">
        <f t="shared" si="240"/>
        <v>17.312950159652136</v>
      </c>
      <c r="JC177">
        <f t="shared" si="241"/>
        <v>1.1893585454851148</v>
      </c>
      <c r="JD177">
        <f t="shared" si="242"/>
        <v>99.350864278106613</v>
      </c>
      <c r="JE177">
        <f t="shared" si="243"/>
        <v>108.03511956240307</v>
      </c>
    </row>
    <row r="178" spans="1:265" x14ac:dyDescent="0.2">
      <c r="A178" s="5">
        <v>2017</v>
      </c>
      <c r="B178">
        <v>302</v>
      </c>
      <c r="C178">
        <v>3</v>
      </c>
      <c r="D178" t="s">
        <v>115</v>
      </c>
      <c r="E178">
        <v>1958</v>
      </c>
      <c r="F178" t="s">
        <v>118</v>
      </c>
      <c r="G178">
        <v>4</v>
      </c>
      <c r="H178">
        <v>30.5</v>
      </c>
      <c r="J178">
        <v>0</v>
      </c>
      <c r="K178">
        <v>0</v>
      </c>
      <c r="L178">
        <v>11.4</v>
      </c>
      <c r="M178">
        <v>12.1</v>
      </c>
      <c r="N178">
        <v>5.7</v>
      </c>
      <c r="O178">
        <v>-0.69999999999999929</v>
      </c>
      <c r="P178">
        <v>6.3999999999999995</v>
      </c>
      <c r="Q178">
        <v>5.7</v>
      </c>
      <c r="R178">
        <v>2.5340000000000003</v>
      </c>
      <c r="U178">
        <v>3.7</v>
      </c>
      <c r="W178">
        <v>3.8840000000000003</v>
      </c>
      <c r="X178">
        <v>3</v>
      </c>
      <c r="AB178">
        <v>0</v>
      </c>
      <c r="AC178">
        <v>66</v>
      </c>
      <c r="AD178">
        <v>53.6</v>
      </c>
      <c r="AF178">
        <v>54.5</v>
      </c>
      <c r="AG178">
        <v>29.4</v>
      </c>
      <c r="AH178">
        <v>175.81354952170418</v>
      </c>
      <c r="AI178">
        <v>11044.958808052501</v>
      </c>
      <c r="AJ178">
        <v>237.51395734106438</v>
      </c>
      <c r="AK178">
        <v>0</v>
      </c>
      <c r="AL178">
        <v>482.9</v>
      </c>
      <c r="AM178">
        <v>482.9</v>
      </c>
      <c r="AN178">
        <v>10722.601695521174</v>
      </c>
      <c r="AO178">
        <f>AN178/AN$178</f>
        <v>1</v>
      </c>
      <c r="AP178">
        <v>1826.0427631578943</v>
      </c>
      <c r="AQ178">
        <v>1421.3347039473681</v>
      </c>
      <c r="AR178">
        <v>0.14893256578947367</v>
      </c>
      <c r="AS178">
        <v>3247.5263996710519</v>
      </c>
      <c r="AT178">
        <v>4.3408986430921042</v>
      </c>
      <c r="AU178">
        <v>3164.8170230263149</v>
      </c>
      <c r="AV178">
        <v>4905.0616776315783</v>
      </c>
      <c r="AW178">
        <v>250.75711348684206</v>
      </c>
      <c r="AX178">
        <v>18.370508223684208</v>
      </c>
      <c r="AY178">
        <v>8339.006322368421</v>
      </c>
      <c r="AZ178">
        <v>795.08945312499986</v>
      </c>
      <c r="BA178">
        <v>3601.9017269736837</v>
      </c>
      <c r="BB178">
        <v>5665.9128289473674</v>
      </c>
      <c r="BC178">
        <v>1822.6432154605259</v>
      </c>
      <c r="BD178">
        <v>7.8513363486842094</v>
      </c>
      <c r="BE178">
        <v>11098.309107730263</v>
      </c>
      <c r="BF178">
        <v>339.43199484649125</v>
      </c>
      <c r="BG178">
        <v>197.09305609727446</v>
      </c>
      <c r="BH178">
        <f t="shared" si="244"/>
        <v>270.71664510549004</v>
      </c>
      <c r="BI178">
        <v>89.251617324561366</v>
      </c>
      <c r="BJ178">
        <v>31.220335996240628</v>
      </c>
      <c r="BK178">
        <v>232.24846491228067</v>
      </c>
      <c r="BL178">
        <v>54.346510808270651</v>
      </c>
      <c r="BM178">
        <v>0.77836879432624118</v>
      </c>
      <c r="BN178">
        <v>1.5498721227621486</v>
      </c>
      <c r="BO178">
        <v>1.5730337078651684</v>
      </c>
      <c r="BP178">
        <v>56.228727296654391</v>
      </c>
      <c r="BQ178">
        <v>37.951968144418586</v>
      </c>
      <c r="BR178">
        <v>32.454508988805017</v>
      </c>
      <c r="BS178">
        <v>43.766686672395885</v>
      </c>
      <c r="BT178">
        <v>58.820697430991473</v>
      </c>
      <c r="BU178">
        <v>51.052036611603391</v>
      </c>
      <c r="BV178">
        <v>3739.5024671052624</v>
      </c>
      <c r="BW178">
        <v>3537.1484374999995</v>
      </c>
      <c r="BX178">
        <v>9073.7165707236836</v>
      </c>
      <c r="BY178">
        <v>9283.6378316200644</v>
      </c>
      <c r="BZ178">
        <v>1797.0656661184207</v>
      </c>
      <c r="CA178">
        <v>18357.35440234375</v>
      </c>
      <c r="CB178">
        <v>0.945887445887446</v>
      </c>
      <c r="CC178">
        <v>20.370595812149418</v>
      </c>
      <c r="CD178">
        <v>19.268290843959516</v>
      </c>
      <c r="CE178">
        <v>-574.68544407894751</v>
      </c>
      <c r="CF178">
        <v>1367.9132401315787</v>
      </c>
      <c r="CG178">
        <v>793.22779605263167</v>
      </c>
      <c r="CH178">
        <f t="shared" si="216"/>
        <v>-137.60074013157873</v>
      </c>
      <c r="CI178">
        <f t="shared" si="217"/>
        <v>2128.7643914473679</v>
      </c>
      <c r="CJ178">
        <f t="shared" si="218"/>
        <v>1991.1636513157891</v>
      </c>
      <c r="CK178">
        <v>10018.348079975329</v>
      </c>
      <c r="CL178">
        <v>54.574029897773556</v>
      </c>
      <c r="CM178">
        <v>2.938976526260376</v>
      </c>
      <c r="CN178">
        <v>1.9095523357391357</v>
      </c>
      <c r="CO178">
        <v>7.9297895431518555</v>
      </c>
      <c r="CP178">
        <v>2.4886605464946943</v>
      </c>
      <c r="CQ178">
        <v>7.1736240386962891</v>
      </c>
      <c r="CR178">
        <v>2.435302734375</v>
      </c>
      <c r="CS178">
        <v>0.71195089817047119</v>
      </c>
      <c r="CT178">
        <v>2.7435958385467529</v>
      </c>
      <c r="CU178">
        <v>2.7435958385467529</v>
      </c>
      <c r="CV178">
        <v>1.4315648146092697</v>
      </c>
      <c r="CW178">
        <v>2.2090120315551758</v>
      </c>
      <c r="CX178">
        <v>2.5490813255310059</v>
      </c>
      <c r="CY178">
        <v>0.61649954319000244</v>
      </c>
      <c r="CZ178">
        <v>1.7221461534500122</v>
      </c>
      <c r="DA178">
        <v>1.7221461534500122</v>
      </c>
      <c r="DB178">
        <v>1.426068790939736</v>
      </c>
      <c r="DC178">
        <v>0.88006412982940674</v>
      </c>
      <c r="DD178">
        <v>0.50208961963653564</v>
      </c>
      <c r="DE178">
        <v>0.66886820338931086</v>
      </c>
      <c r="DF178">
        <v>1.3280198574066162</v>
      </c>
      <c r="DG178">
        <v>0.55766075849533081</v>
      </c>
      <c r="DH178">
        <v>1.0022128181900536</v>
      </c>
      <c r="DI178">
        <v>53.666968168686871</v>
      </c>
      <c r="DJ178">
        <v>27.141130037897895</v>
      </c>
      <c r="DK178">
        <v>1.181003902832144E-2</v>
      </c>
      <c r="DL178">
        <v>80.819908245613078</v>
      </c>
      <c r="DM178">
        <v>0.31139974855629621</v>
      </c>
      <c r="DN178">
        <v>77.072875499725328</v>
      </c>
      <c r="DO178">
        <v>34.921630669713601</v>
      </c>
      <c r="DP178">
        <v>6.8797617304849572</v>
      </c>
      <c r="DQ178">
        <v>0.50401249914488899</v>
      </c>
      <c r="DR178">
        <v>119.37828039906877</v>
      </c>
      <c r="DS178">
        <v>17.563621681157496</v>
      </c>
      <c r="DT178">
        <v>91.815404286264965</v>
      </c>
      <c r="DU178">
        <v>34.930326708004266</v>
      </c>
      <c r="DV178">
        <v>31.388580026171063</v>
      </c>
      <c r="DW178">
        <v>0.13521148692328774</v>
      </c>
      <c r="DX178">
        <v>158.26952250736358</v>
      </c>
      <c r="DY178">
        <v>2.570558143563713</v>
      </c>
      <c r="DZ178">
        <v>2.7779458648782005</v>
      </c>
      <c r="EA178">
        <f t="shared" si="245"/>
        <v>2.6706763538534655</v>
      </c>
      <c r="EB178">
        <v>1.5603938220692304</v>
      </c>
      <c r="EC178">
        <v>1.053037770467117</v>
      </c>
      <c r="ED178">
        <v>0.51870004212104703</v>
      </c>
      <c r="EE178">
        <v>6.2114559219038161E-4</v>
      </c>
      <c r="EF178">
        <v>0.50573250109056767</v>
      </c>
      <c r="EG178">
        <v>0.45309884240452469</v>
      </c>
      <c r="EH178">
        <v>0.38044080924696894</v>
      </c>
      <c r="EI178">
        <v>66.403154041689888</v>
      </c>
      <c r="EJ178">
        <v>64.561891193338511</v>
      </c>
      <c r="EK178">
        <v>58.012056163240914</v>
      </c>
      <c r="EL178">
        <v>33.58223317380606</v>
      </c>
      <c r="EM178">
        <v>29.252918163148557</v>
      </c>
      <c r="EN178">
        <v>22.070153592823985</v>
      </c>
      <c r="EO178">
        <v>32.910019847079127</v>
      </c>
      <c r="EP178">
        <v>17.759655135823412</v>
      </c>
      <c r="EQ178">
        <v>60.691205007237691</v>
      </c>
      <c r="ER178">
        <v>123.28855389362747</v>
      </c>
      <c r="ES178">
        <v>10.021530024335155</v>
      </c>
      <c r="ET178">
        <v>183.97975890086516</v>
      </c>
      <c r="EU178">
        <v>0.53964279627742728</v>
      </c>
      <c r="EV178">
        <v>17.887848121820955</v>
      </c>
      <c r="EW178">
        <v>9.6530483798453854</v>
      </c>
      <c r="EX178">
        <f t="shared" si="219"/>
        <v>5.4470829205375315</v>
      </c>
      <c r="EY178">
        <v>44.162855652646201</v>
      </c>
      <c r="EZ178">
        <v>17.161975533890189</v>
      </c>
      <c r="FA178">
        <f t="shared" si="220"/>
        <v>2.5732967376300406</v>
      </c>
      <c r="FB178">
        <v>61.324831186536386</v>
      </c>
      <c r="FC178">
        <v>72.014638765678285</v>
      </c>
      <c r="FD178">
        <v>27.985361234321722</v>
      </c>
      <c r="FE178">
        <f t="shared" si="221"/>
        <v>66.054525987031525</v>
      </c>
      <c r="FF178">
        <f t="shared" si="222"/>
        <v>58.905384439185838</v>
      </c>
      <c r="FG178">
        <f t="shared" si="223"/>
        <v>17.170671572180854</v>
      </c>
      <c r="FH178">
        <f t="shared" si="224"/>
        <v>14.742528786539637</v>
      </c>
      <c r="FI178">
        <f t="shared" si="225"/>
        <v>-8.6960382906653422E-3</v>
      </c>
      <c r="FJ178">
        <f t="shared" si="226"/>
        <v>-8.6960382906653422E-3</v>
      </c>
      <c r="FK178">
        <f t="shared" si="227"/>
        <v>-14.742528786539637</v>
      </c>
      <c r="FL178">
        <f t="shared" si="228"/>
        <v>-19.128037835557564</v>
      </c>
      <c r="FM178">
        <f t="shared" si="229"/>
        <v>-2.4901581409275755E-2</v>
      </c>
      <c r="FN178">
        <f t="shared" si="230"/>
        <v>-5.067038042032547E-2</v>
      </c>
      <c r="FO178">
        <v>64.601478501796393</v>
      </c>
      <c r="FP178">
        <v>35.113361865315831</v>
      </c>
      <c r="FQ178">
        <v>1.131777983078174</v>
      </c>
      <c r="FR178">
        <v>0.92287820730132508</v>
      </c>
      <c r="FS178">
        <v>1.0218957210784481</v>
      </c>
      <c r="FT178">
        <v>2.1988946451547977</v>
      </c>
      <c r="FU178">
        <v>1.551195816829875</v>
      </c>
      <c r="FV178">
        <v>1.3955130269405061</v>
      </c>
      <c r="FW178">
        <v>50.571763382390159</v>
      </c>
      <c r="FX178">
        <v>67.012020577796122</v>
      </c>
      <c r="FY178">
        <v>21.894285549283584</v>
      </c>
      <c r="FZ178">
        <v>50.460104345622163</v>
      </c>
      <c r="GA178">
        <v>52.00086942462687</v>
      </c>
      <c r="GB178">
        <f t="shared" si="246"/>
        <v>138.77002505778066</v>
      </c>
      <c r="GC178">
        <f t="shared" si="247"/>
        <v>116.91039238855976</v>
      </c>
      <c r="GD178">
        <f t="shared" si="248"/>
        <v>107.83192586609894</v>
      </c>
      <c r="GE178">
        <f t="shared" si="249"/>
        <v>2.1178756183380769</v>
      </c>
      <c r="GF178">
        <f t="shared" si="250"/>
        <v>2.0830506891817655</v>
      </c>
      <c r="GG178">
        <f t="shared" si="251"/>
        <v>2.3639393482560491</v>
      </c>
      <c r="GH178">
        <f t="shared" si="255"/>
        <v>48.739098616005336</v>
      </c>
      <c r="GK178">
        <f t="shared" si="252"/>
        <v>57.300127141102429</v>
      </c>
      <c r="GL178">
        <f t="shared" si="253"/>
        <v>49.144255880279424</v>
      </c>
      <c r="GM178">
        <f t="shared" si="201"/>
        <v>50.855744119720583</v>
      </c>
      <c r="GN178">
        <f t="shared" si="232"/>
        <v>64.156319843159181</v>
      </c>
      <c r="GO178">
        <f t="shared" si="254"/>
        <v>50</v>
      </c>
      <c r="GP178">
        <f t="shared" si="233"/>
        <v>52.398601866588614</v>
      </c>
      <c r="GQ178">
        <f t="shared" si="234"/>
        <v>1.0702963811921755</v>
      </c>
      <c r="GR178">
        <v>42.103691325812264</v>
      </c>
      <c r="GS178">
        <f t="shared" si="235"/>
        <v>83.390063223684223</v>
      </c>
      <c r="GT178" s="23">
        <f t="shared" si="236"/>
        <v>183.57354402343751</v>
      </c>
      <c r="GU178">
        <v>22.56</v>
      </c>
      <c r="GV178">
        <v>17.559999999999999</v>
      </c>
      <c r="GW178">
        <v>1.8400000000000001E-3</v>
      </c>
      <c r="GX178">
        <v>40.121839999999999</v>
      </c>
      <c r="GY178">
        <v>5.3629999999999997E-2</v>
      </c>
      <c r="GZ178">
        <v>39.1</v>
      </c>
      <c r="HA178">
        <v>60.6</v>
      </c>
      <c r="HB178">
        <v>3.0979999999999999</v>
      </c>
      <c r="HC178">
        <v>0.22696</v>
      </c>
      <c r="HD178">
        <v>103.02496000000001</v>
      </c>
      <c r="HE178">
        <v>9.8230000000000004</v>
      </c>
      <c r="HF178">
        <v>44.5</v>
      </c>
      <c r="HG178">
        <v>70</v>
      </c>
      <c r="HH178">
        <v>22.518000000000001</v>
      </c>
      <c r="HI178">
        <v>9.7000000000000003E-2</v>
      </c>
      <c r="HJ178">
        <v>137.11500000000001</v>
      </c>
      <c r="HK178">
        <v>46.2</v>
      </c>
      <c r="HL178">
        <v>43.7</v>
      </c>
      <c r="HM178">
        <v>112.102</v>
      </c>
      <c r="HN178">
        <v>114.69548999999999</v>
      </c>
      <c r="HO178">
        <v>22.202000000000002</v>
      </c>
      <c r="HP178">
        <v>226.79749000000001</v>
      </c>
      <c r="HQ178">
        <v>-7.1000000000000014</v>
      </c>
      <c r="HR178">
        <v>16.899999999999999</v>
      </c>
      <c r="HS178">
        <v>9.7999999999999972</v>
      </c>
      <c r="HT178">
        <v>123.77253</v>
      </c>
      <c r="HU178">
        <v>54.574029897773556</v>
      </c>
      <c r="HV178">
        <v>0.66303310432434082</v>
      </c>
      <c r="HW178">
        <v>0.33531739015579221</v>
      </c>
      <c r="HX178">
        <v>1.4590812759399414E-4</v>
      </c>
      <c r="HY178">
        <v>0.99849640260772698</v>
      </c>
      <c r="HZ178">
        <v>3.8472145719528191E-3</v>
      </c>
      <c r="IA178">
        <v>0.95220336914062509</v>
      </c>
      <c r="IB178">
        <v>0.43144224429130551</v>
      </c>
      <c r="IC178">
        <v>8.49965990781784E-2</v>
      </c>
      <c r="ID178">
        <v>6.2268651151657101E-3</v>
      </c>
      <c r="IE178">
        <v>1.4748690776252749</v>
      </c>
      <c r="IF178">
        <v>0.21699125185966492</v>
      </c>
      <c r="IG178">
        <v>1.1343411898612976</v>
      </c>
      <c r="IH178">
        <v>0.43154968023300172</v>
      </c>
      <c r="II178">
        <v>0.38779287083387376</v>
      </c>
      <c r="IJ178">
        <v>1.6704817688465118E-3</v>
      </c>
      <c r="IK178">
        <v>1.9553542226970195</v>
      </c>
      <c r="IL178">
        <v>0.40658962798118597</v>
      </c>
      <c r="IM178">
        <v>0.2194131637811661</v>
      </c>
      <c r="IN178">
        <v>0.74981463336348531</v>
      </c>
      <c r="IO178">
        <v>1.5231788827498198</v>
      </c>
      <c r="IP178">
        <v>0.12381184160113336</v>
      </c>
      <c r="IQ178">
        <v>2.272993516113305</v>
      </c>
      <c r="IR178">
        <v>0.54561374115943906</v>
      </c>
      <c r="IS178">
        <v>0.21202908051013941</v>
      </c>
      <c r="IT178">
        <v>0.75764282166957853</v>
      </c>
      <c r="IU178">
        <v>72.014638765678285</v>
      </c>
      <c r="IV178">
        <v>27.985361234321715</v>
      </c>
      <c r="IW178">
        <v>0.79812443848803016</v>
      </c>
      <c r="IX178">
        <v>35.113361865315809</v>
      </c>
      <c r="IY178">
        <f t="shared" si="237"/>
        <v>1.274497113505578</v>
      </c>
      <c r="IZ178">
        <f t="shared" si="238"/>
        <v>56.071304404110165</v>
      </c>
      <c r="JA178">
        <f t="shared" si="239"/>
        <v>0.3176392934162855</v>
      </c>
      <c r="JB178">
        <f t="shared" si="240"/>
        <v>13.974491839265401</v>
      </c>
      <c r="JC178">
        <f t="shared" si="241"/>
        <v>0.95685782008929254</v>
      </c>
      <c r="JD178">
        <f t="shared" si="242"/>
        <v>83.673502038362528</v>
      </c>
      <c r="JE178">
        <f t="shared" si="243"/>
        <v>99.779206756300539</v>
      </c>
    </row>
    <row r="179" spans="1:265" x14ac:dyDescent="0.2">
      <c r="A179" s="5">
        <v>2017</v>
      </c>
      <c r="B179">
        <v>303</v>
      </c>
      <c r="C179">
        <v>3</v>
      </c>
      <c r="D179" t="s">
        <v>113</v>
      </c>
      <c r="E179">
        <v>1946</v>
      </c>
      <c r="F179" t="s">
        <v>118</v>
      </c>
      <c r="G179">
        <v>4</v>
      </c>
      <c r="H179">
        <v>34</v>
      </c>
      <c r="J179">
        <v>0</v>
      </c>
      <c r="K179">
        <v>0</v>
      </c>
      <c r="L179">
        <v>12.7</v>
      </c>
      <c r="M179">
        <v>12.2</v>
      </c>
      <c r="N179">
        <v>5.2222222222222223</v>
      </c>
      <c r="O179">
        <v>0.5</v>
      </c>
      <c r="P179">
        <v>6.977777777777777</v>
      </c>
      <c r="Q179">
        <v>7.477777777777777</v>
      </c>
      <c r="R179">
        <v>2.6480000000000001</v>
      </c>
      <c r="U179">
        <v>3.71</v>
      </c>
      <c r="W179">
        <v>4.1159999999999997</v>
      </c>
      <c r="X179">
        <v>3.6759999999999997</v>
      </c>
      <c r="AB179">
        <v>1</v>
      </c>
      <c r="AC179">
        <v>65</v>
      </c>
      <c r="AD179">
        <v>59</v>
      </c>
      <c r="AF179">
        <v>55.7</v>
      </c>
      <c r="AG179">
        <v>37.5</v>
      </c>
      <c r="AH179">
        <v>163.60525205756912</v>
      </c>
      <c r="AI179">
        <v>10278.009144760608</v>
      </c>
      <c r="AJ179">
        <v>228.07081556815959</v>
      </c>
      <c r="AK179">
        <v>0</v>
      </c>
      <c r="AL179">
        <v>511.3</v>
      </c>
      <c r="AM179">
        <v>511.3</v>
      </c>
      <c r="AN179">
        <v>11437.983877025021</v>
      </c>
      <c r="AO179">
        <f>AN179/AN$179</f>
        <v>1</v>
      </c>
      <c r="AP179">
        <v>1932.8326143226918</v>
      </c>
      <c r="AQ179">
        <v>1949.8170836928384</v>
      </c>
      <c r="AR179">
        <v>0.79487316652286455</v>
      </c>
      <c r="AS179">
        <v>3883.4445711820531</v>
      </c>
      <c r="AT179">
        <v>3.8206563848144945</v>
      </c>
      <c r="AU179">
        <v>3065.6967213114749</v>
      </c>
      <c r="AV179">
        <v>5502.9680759275234</v>
      </c>
      <c r="AW179">
        <v>117.53252804141499</v>
      </c>
      <c r="AX179">
        <v>4.8040571613459875</v>
      </c>
      <c r="AY179">
        <v>8691.0013824417583</v>
      </c>
      <c r="AZ179">
        <v>1114.6058024158756</v>
      </c>
      <c r="BA179">
        <v>4169.6872303710088</v>
      </c>
      <c r="BB179">
        <v>6793.7877480586703</v>
      </c>
      <c r="BC179">
        <v>2075.7569240724761</v>
      </c>
      <c r="BD179">
        <v>15.795556514236411</v>
      </c>
      <c r="BE179">
        <v>13055.027459016392</v>
      </c>
      <c r="BF179">
        <v>320.50378741731367</v>
      </c>
      <c r="BG179">
        <v>311.71614832675954</v>
      </c>
      <c r="BH179">
        <f t="shared" si="244"/>
        <v>316.26147889083927</v>
      </c>
      <c r="BI179">
        <v>75.5242737992522</v>
      </c>
      <c r="BJ179">
        <v>78.856464932823854</v>
      </c>
      <c r="BK179">
        <v>236.87673281564565</v>
      </c>
      <c r="BL179">
        <v>92.20140515222478</v>
      </c>
      <c r="BM179">
        <v>1.0087873462214412</v>
      </c>
      <c r="BN179">
        <v>1.7950138504155126</v>
      </c>
      <c r="BO179">
        <v>1.629327902240326</v>
      </c>
      <c r="BP179">
        <v>49.771087983737367</v>
      </c>
      <c r="BQ179">
        <v>35.274378479619571</v>
      </c>
      <c r="BR179">
        <v>31.939321793545783</v>
      </c>
      <c r="BS179">
        <v>50.208443765668264</v>
      </c>
      <c r="BT179">
        <v>63.317997935716022</v>
      </c>
      <c r="BU179">
        <v>52.039628176856681</v>
      </c>
      <c r="BV179">
        <v>3651.6609145815351</v>
      </c>
      <c r="BW179">
        <v>3592.2152717860217</v>
      </c>
      <c r="BX179">
        <v>9331.267471958583</v>
      </c>
      <c r="BY179">
        <v>9903.0163437446063</v>
      </c>
      <c r="BZ179">
        <v>2087.3912855910262</v>
      </c>
      <c r="CA179">
        <v>19234.283815703191</v>
      </c>
      <c r="CB179">
        <v>0.98372093023255813</v>
      </c>
      <c r="CC179">
        <v>18.985167056754452</v>
      </c>
      <c r="CD179">
        <v>18.676106197691006</v>
      </c>
      <c r="CE179">
        <v>-585.96419327006015</v>
      </c>
      <c r="CF179">
        <v>1910.7528041415017</v>
      </c>
      <c r="CG179">
        <v>1324.7886108714411</v>
      </c>
      <c r="CH179">
        <f t="shared" si="216"/>
        <v>518.02631578947376</v>
      </c>
      <c r="CI179">
        <f t="shared" si="217"/>
        <v>3201.5724762726486</v>
      </c>
      <c r="CJ179">
        <f t="shared" si="218"/>
        <v>3719.5987920621224</v>
      </c>
      <c r="CK179">
        <v>10543.282433261433</v>
      </c>
      <c r="CL179">
        <v>54.815050741082025</v>
      </c>
      <c r="CM179">
        <v>2.9025294780731201</v>
      </c>
      <c r="CN179">
        <v>1.7513662576675415</v>
      </c>
      <c r="CO179">
        <v>7.8121223449707031</v>
      </c>
      <c r="CP179">
        <v>2.3255532476758893</v>
      </c>
      <c r="CQ179">
        <v>7.6329789161682129</v>
      </c>
      <c r="CR179">
        <v>2.7472219467163086</v>
      </c>
      <c r="CS179">
        <v>0.92740929126739502</v>
      </c>
      <c r="CT179">
        <v>3.1994774341583252</v>
      </c>
      <c r="CU179">
        <v>3.1994774341583252</v>
      </c>
      <c r="CV179">
        <v>1.60131906200944</v>
      </c>
      <c r="CW179">
        <v>2.3205876350402832</v>
      </c>
      <c r="CX179">
        <v>2.2345855236053467</v>
      </c>
      <c r="CY179">
        <v>0.71550005674362183</v>
      </c>
      <c r="CZ179">
        <v>1.64299476146698</v>
      </c>
      <c r="DA179">
        <v>1.64299476146698</v>
      </c>
      <c r="DB179">
        <v>1.3492800429891727</v>
      </c>
      <c r="DC179">
        <v>0.97552573680877686</v>
      </c>
      <c r="DD179">
        <v>0.52412885427474976</v>
      </c>
      <c r="DE179">
        <v>0.70520759289551949</v>
      </c>
      <c r="DF179">
        <v>1.2954235076904297</v>
      </c>
      <c r="DG179">
        <v>0.54393625259399414</v>
      </c>
      <c r="DH179">
        <v>1.0090877844615957</v>
      </c>
      <c r="DI179">
        <v>56.101036392527469</v>
      </c>
      <c r="DJ179">
        <v>34.148438490033662</v>
      </c>
      <c r="DK179">
        <v>6.2096464256108881E-2</v>
      </c>
      <c r="DL179">
        <v>90.311571346817246</v>
      </c>
      <c r="DM179">
        <v>0.29162989631212505</v>
      </c>
      <c r="DN179">
        <v>84.221493147631151</v>
      </c>
      <c r="DO179">
        <v>51.035037231630447</v>
      </c>
      <c r="DP179">
        <v>3.7604267124808786</v>
      </c>
      <c r="DQ179">
        <v>0.15370472480133188</v>
      </c>
      <c r="DR179">
        <v>139.17066181654383</v>
      </c>
      <c r="DS179">
        <v>25.865404430304338</v>
      </c>
      <c r="DT179">
        <v>93.175227229491284</v>
      </c>
      <c r="DU179">
        <v>48.609555192401018</v>
      </c>
      <c r="DV179">
        <v>34.1045775232989</v>
      </c>
      <c r="DW179">
        <v>0.25952016607346057</v>
      </c>
      <c r="DX179">
        <v>176.14888011126467</v>
      </c>
      <c r="DY179">
        <v>3.2572726979817719</v>
      </c>
      <c r="DZ179">
        <v>2.6413013067657749</v>
      </c>
      <c r="EA179">
        <f t="shared" si="245"/>
        <v>2.9599071987740491</v>
      </c>
      <c r="EB179">
        <v>1.8746971170069122</v>
      </c>
      <c r="EC179">
        <v>0.63955243441858101</v>
      </c>
      <c r="ED179">
        <v>1.1257732494397856</v>
      </c>
      <c r="EE179">
        <v>-0.17324871708781636</v>
      </c>
      <c r="EF179">
        <v>0.60869532340016019</v>
      </c>
      <c r="EG179">
        <v>0.60596215199095982</v>
      </c>
      <c r="EH179">
        <v>0.52170042014145368</v>
      </c>
      <c r="EI179">
        <v>62.119433374807045</v>
      </c>
      <c r="EJ179">
        <v>60.516700896811692</v>
      </c>
      <c r="EK179">
        <v>52.895725008661444</v>
      </c>
      <c r="EL179">
        <v>37.811808587512878</v>
      </c>
      <c r="EM179">
        <v>36.670830306825266</v>
      </c>
      <c r="EN179">
        <v>27.595721960705472</v>
      </c>
      <c r="EO179">
        <v>35.622892042729639</v>
      </c>
      <c r="EP179">
        <v>18.827836747094661</v>
      </c>
      <c r="EQ179">
        <v>65.804806725641726</v>
      </c>
      <c r="ER179">
        <v>128.28600168729292</v>
      </c>
      <c r="ES179">
        <v>11.354077935817426</v>
      </c>
      <c r="ET179">
        <v>194.09080841293465</v>
      </c>
      <c r="EU179">
        <v>0.52853195424197119</v>
      </c>
      <c r="EV179">
        <v>18.353724390152856</v>
      </c>
      <c r="EW179">
        <v>9.7005298195460199</v>
      </c>
      <c r="EX179">
        <f t="shared" si="219"/>
        <v>5.8498792542824836</v>
      </c>
      <c r="EY179">
        <v>48.598601104901512</v>
      </c>
      <c r="EZ179">
        <v>32.20720048453579</v>
      </c>
      <c r="FA179">
        <f t="shared" si="220"/>
        <v>1.5089359017166368</v>
      </c>
      <c r="FB179">
        <v>80.805801589437294</v>
      </c>
      <c r="FC179">
        <v>60.142465205436665</v>
      </c>
      <c r="FD179">
        <v>39.857534794563342</v>
      </c>
      <c r="FE179">
        <f t="shared" si="221"/>
        <v>75.979975696250591</v>
      </c>
      <c r="FF179">
        <f t="shared" si="222"/>
        <v>57.552335186761646</v>
      </c>
      <c r="FG179">
        <f t="shared" si="223"/>
        <v>29.781718445306357</v>
      </c>
      <c r="FH179">
        <f t="shared" si="224"/>
        <v>8.9537340818601336</v>
      </c>
      <c r="FI179">
        <f t="shared" si="225"/>
        <v>2.4254820392294327</v>
      </c>
      <c r="FJ179">
        <f t="shared" si="226"/>
        <v>2.4254820392294292</v>
      </c>
      <c r="FK179">
        <f t="shared" si="227"/>
        <v>-8.9537340818601336</v>
      </c>
      <c r="FL179">
        <f t="shared" si="228"/>
        <v>-10.631174712332882</v>
      </c>
      <c r="FM179">
        <f t="shared" si="229"/>
        <v>4.7525820902628171</v>
      </c>
      <c r="FN179">
        <f t="shared" si="230"/>
        <v>7.5308688825470007</v>
      </c>
      <c r="FO179">
        <v>54.920146596390822</v>
      </c>
      <c r="FP179">
        <v>28.296108942751363</v>
      </c>
      <c r="FQ179">
        <v>1.1299460332215598</v>
      </c>
      <c r="FR179">
        <v>1.0482256665017791</v>
      </c>
      <c r="FS179">
        <v>1.0267411353424192</v>
      </c>
      <c r="FT179">
        <v>2.0581100152593703</v>
      </c>
      <c r="FU179">
        <v>1.5276472549594093</v>
      </c>
      <c r="FV179">
        <v>1.3141384878274955</v>
      </c>
      <c r="FW179">
        <v>51.486275437298154</v>
      </c>
      <c r="FX179">
        <v>66.095866536018647</v>
      </c>
      <c r="FY179">
        <v>28.579229375783605</v>
      </c>
      <c r="FZ179">
        <v>51.022593108456789</v>
      </c>
      <c r="GA179">
        <v>54.726031293862896</v>
      </c>
      <c r="GB179">
        <f t="shared" si="246"/>
        <v>137.00099948530303</v>
      </c>
      <c r="GC179">
        <f t="shared" si="247"/>
        <v>121.01653676991566</v>
      </c>
      <c r="GD179">
        <f t="shared" si="248"/>
        <v>98.712439868871613</v>
      </c>
      <c r="GE179">
        <f t="shared" si="249"/>
        <v>2.1186191991135752</v>
      </c>
      <c r="GF179">
        <f t="shared" si="250"/>
        <v>2.27012110910057</v>
      </c>
      <c r="GG179">
        <f t="shared" si="251"/>
        <v>2.2637324399779226</v>
      </c>
      <c r="GH179">
        <f t="shared" si="255"/>
        <v>51.990835804659184</v>
      </c>
      <c r="GK179">
        <f t="shared" si="252"/>
        <v>57.703324043084145</v>
      </c>
      <c r="GL179">
        <f t="shared" si="253"/>
        <v>63.108018004098639</v>
      </c>
      <c r="GM179">
        <f t="shared" si="201"/>
        <v>36.891981995901361</v>
      </c>
      <c r="GN179">
        <f t="shared" si="232"/>
        <v>61.767850638034737</v>
      </c>
      <c r="GO179">
        <f t="shared" si="254"/>
        <v>58.880139982502186</v>
      </c>
      <c r="GP179">
        <f t="shared" si="233"/>
        <v>42.810708786655411</v>
      </c>
      <c r="GQ179">
        <f t="shared" si="234"/>
        <v>1.084859857395172</v>
      </c>
      <c r="GR179">
        <v>52.222367856937119</v>
      </c>
      <c r="GS179">
        <f t="shared" si="235"/>
        <v>86.910013824417589</v>
      </c>
      <c r="GT179" s="23">
        <f t="shared" si="236"/>
        <v>192.34283815703193</v>
      </c>
      <c r="GU179">
        <v>22.759999999999998</v>
      </c>
      <c r="GV179">
        <v>22.96</v>
      </c>
      <c r="GW179">
        <v>9.3600000000000003E-3</v>
      </c>
      <c r="GX179">
        <v>45.72936</v>
      </c>
      <c r="GY179">
        <v>4.4990000000000002E-2</v>
      </c>
      <c r="GZ179">
        <v>36.1</v>
      </c>
      <c r="HA179">
        <v>64.8</v>
      </c>
      <c r="HB179">
        <v>1.3839999999999999</v>
      </c>
      <c r="HC179">
        <v>5.6569999999999995E-2</v>
      </c>
      <c r="HD179">
        <v>102.34057</v>
      </c>
      <c r="HE179">
        <v>13.125</v>
      </c>
      <c r="HF179">
        <v>49.1</v>
      </c>
      <c r="HG179">
        <v>80</v>
      </c>
      <c r="HH179">
        <v>24.443000000000001</v>
      </c>
      <c r="HI179">
        <v>0.186</v>
      </c>
      <c r="HJ179">
        <v>153.72899999999998</v>
      </c>
      <c r="HK179">
        <v>43</v>
      </c>
      <c r="HL179">
        <v>42.3</v>
      </c>
      <c r="HM179">
        <v>109.88</v>
      </c>
      <c r="HN179">
        <v>116.61260799999999</v>
      </c>
      <c r="HO179">
        <v>24.58</v>
      </c>
      <c r="HP179">
        <v>226.49260800000002</v>
      </c>
      <c r="HQ179">
        <v>-6.8999999999999986</v>
      </c>
      <c r="HR179">
        <v>22.5</v>
      </c>
      <c r="HS179">
        <v>15.600000000000009</v>
      </c>
      <c r="HT179">
        <v>124.15203800000002</v>
      </c>
      <c r="HU179">
        <v>54.815050741082025</v>
      </c>
      <c r="HV179">
        <v>0.66061570920944213</v>
      </c>
      <c r="HW179">
        <v>0.40211369276046754</v>
      </c>
      <c r="HX179">
        <v>7.3121465148925783E-4</v>
      </c>
      <c r="HY179">
        <v>1.0634606166213989</v>
      </c>
      <c r="HZ179">
        <v>3.4340772143840793E-3</v>
      </c>
      <c r="IA179">
        <v>0.99174712276458743</v>
      </c>
      <c r="IB179">
        <v>0.6009612207412719</v>
      </c>
      <c r="IC179">
        <v>4.4280767688751214E-2</v>
      </c>
      <c r="ID179">
        <v>1.8099443845033644E-3</v>
      </c>
      <c r="IE179">
        <v>1.6387990555791139</v>
      </c>
      <c r="IF179">
        <v>0.30457712709903717</v>
      </c>
      <c r="IG179">
        <v>1.0971814920902252</v>
      </c>
      <c r="IH179">
        <v>0.57240004539489753</v>
      </c>
      <c r="II179">
        <v>0.40159720954537398</v>
      </c>
      <c r="IJ179">
        <v>3.0559702563285832E-3</v>
      </c>
      <c r="IK179">
        <v>2.0742347172868252</v>
      </c>
      <c r="IL179">
        <v>0.41947606682777405</v>
      </c>
      <c r="IM179">
        <v>0.22170650535821912</v>
      </c>
      <c r="IN179">
        <v>0.77488210307359673</v>
      </c>
      <c r="IO179">
        <v>1.5106271369628905</v>
      </c>
      <c r="IP179">
        <v>0.13369953088760375</v>
      </c>
      <c r="IQ179">
        <v>2.2855092400364869</v>
      </c>
      <c r="IR179">
        <v>0.57227105593681338</v>
      </c>
      <c r="IS179">
        <v>0.37925471538305278</v>
      </c>
      <c r="IT179">
        <v>0.95152577131986615</v>
      </c>
      <c r="IU179">
        <v>60.142465205436665</v>
      </c>
      <c r="IV179">
        <v>39.857534794563335</v>
      </c>
      <c r="IW179">
        <v>0.64671018445737305</v>
      </c>
      <c r="IX179">
        <v>28.296108942751363</v>
      </c>
      <c r="IY179">
        <f t="shared" si="237"/>
        <v>1.222048623415088</v>
      </c>
      <c r="IZ179">
        <f t="shared" si="238"/>
        <v>53.469423881899445</v>
      </c>
      <c r="JA179">
        <f t="shared" si="239"/>
        <v>0.21127452274966174</v>
      </c>
      <c r="JB179">
        <f t="shared" si="240"/>
        <v>9.2440896343210088</v>
      </c>
      <c r="JC179">
        <f t="shared" si="241"/>
        <v>1.0107741006654263</v>
      </c>
      <c r="JD179">
        <f t="shared" si="242"/>
        <v>80.896774161757193</v>
      </c>
      <c r="JE179">
        <f t="shared" si="243"/>
        <v>99.099405958378057</v>
      </c>
    </row>
    <row r="180" spans="1:265" x14ac:dyDescent="0.2">
      <c r="A180" s="5">
        <v>2017</v>
      </c>
      <c r="B180">
        <v>304</v>
      </c>
      <c r="C180">
        <v>3</v>
      </c>
      <c r="D180" t="s">
        <v>119</v>
      </c>
      <c r="E180">
        <v>2003</v>
      </c>
      <c r="F180" t="s">
        <v>118</v>
      </c>
      <c r="G180">
        <v>4</v>
      </c>
      <c r="H180">
        <v>32.5</v>
      </c>
      <c r="J180">
        <v>1</v>
      </c>
      <c r="K180">
        <v>0</v>
      </c>
      <c r="L180">
        <v>11.5</v>
      </c>
      <c r="M180">
        <v>11.2</v>
      </c>
      <c r="N180">
        <v>8.8000000000000007</v>
      </c>
      <c r="O180">
        <v>0.30000000000000071</v>
      </c>
      <c r="P180">
        <v>2.3999999999999986</v>
      </c>
      <c r="Q180">
        <v>2.6999999999999993</v>
      </c>
      <c r="R180">
        <v>2.5060000000000002</v>
      </c>
      <c r="U180">
        <v>3.5760000000000005</v>
      </c>
      <c r="W180">
        <v>3.6700000000000004</v>
      </c>
      <c r="X180">
        <v>3.7359999999999998</v>
      </c>
      <c r="AB180">
        <v>2</v>
      </c>
      <c r="AC180">
        <v>66</v>
      </c>
      <c r="AD180">
        <v>53.6</v>
      </c>
      <c r="AF180">
        <v>57.6</v>
      </c>
      <c r="AG180">
        <v>44.1</v>
      </c>
      <c r="AH180">
        <v>259.5707185819013</v>
      </c>
      <c r="AI180">
        <v>16306.751682752205</v>
      </c>
      <c r="AJ180">
        <v>286.1394148296593</v>
      </c>
      <c r="AK180">
        <v>0</v>
      </c>
      <c r="AL180">
        <v>499</v>
      </c>
      <c r="AM180">
        <v>499</v>
      </c>
      <c r="AN180">
        <v>13668.851322831159</v>
      </c>
      <c r="AO180">
        <f>AN180/AN$180</f>
        <v>1</v>
      </c>
      <c r="AP180">
        <v>2367.1730526315791</v>
      </c>
      <c r="AQ180">
        <v>1554.907789473684</v>
      </c>
      <c r="AR180">
        <v>1.0915850526315789</v>
      </c>
      <c r="AS180">
        <v>3923.1724271578951</v>
      </c>
      <c r="AT180">
        <v>14.944023157894735</v>
      </c>
      <c r="AU180">
        <v>3622.0399999999995</v>
      </c>
      <c r="AV180">
        <v>5702.4336842105267</v>
      </c>
      <c r="AW180">
        <v>276.50172631578948</v>
      </c>
      <c r="AX180">
        <v>8.3389804210526304</v>
      </c>
      <c r="AY180">
        <v>9609.3143909473674</v>
      </c>
      <c r="AZ180">
        <v>1378.8617263157894</v>
      </c>
      <c r="BA180">
        <v>4649.8042105263157</v>
      </c>
      <c r="BB180">
        <v>7393.2715789473687</v>
      </c>
      <c r="BC180">
        <v>3689.3419789473683</v>
      </c>
      <c r="BD180">
        <v>8.5370736842105259</v>
      </c>
      <c r="BE180">
        <v>15740.95484210526</v>
      </c>
      <c r="BF180">
        <v>379.07613091929818</v>
      </c>
      <c r="BG180">
        <v>437.97431793984953</v>
      </c>
      <c r="BH180">
        <f t="shared" si="244"/>
        <v>407.50973844646086</v>
      </c>
      <c r="BI180">
        <v>83.657796491228027</v>
      </c>
      <c r="BJ180">
        <v>73.411729323308307</v>
      </c>
      <c r="BK180">
        <v>276.50172631578954</v>
      </c>
      <c r="BL180">
        <v>120.77413533834586</v>
      </c>
      <c r="BM180">
        <v>0.6568627450980391</v>
      </c>
      <c r="BN180">
        <v>1.5743707093821513</v>
      </c>
      <c r="BO180">
        <v>1.590017825311943</v>
      </c>
      <c r="BP180">
        <v>60.338236378421307</v>
      </c>
      <c r="BQ180">
        <v>37.693011724251726</v>
      </c>
      <c r="BR180">
        <v>29.539530842745442</v>
      </c>
      <c r="BS180">
        <v>39.63393958190418</v>
      </c>
      <c r="BT180">
        <v>59.342773607059939</v>
      </c>
      <c r="BU180">
        <v>46.968380591317178</v>
      </c>
      <c r="BV180">
        <v>3613.7515789473682</v>
      </c>
      <c r="BW180">
        <v>3638.6168421052625</v>
      </c>
      <c r="BX180">
        <v>8502.4280842105254</v>
      </c>
      <c r="BY180">
        <v>11834.503309810525</v>
      </c>
      <c r="BZ180">
        <v>1250.0596631578946</v>
      </c>
      <c r="CA180">
        <v>20336.931394021052</v>
      </c>
      <c r="CB180">
        <v>1.0068807339449539</v>
      </c>
      <c r="CC180">
        <v>17.769404385215122</v>
      </c>
      <c r="CD180">
        <v>17.891670929150088</v>
      </c>
      <c r="CE180">
        <v>8.2884210526312927</v>
      </c>
      <c r="CF180">
        <v>2063.8168421052642</v>
      </c>
      <c r="CG180">
        <v>2072.1052631578959</v>
      </c>
      <c r="CH180">
        <f t="shared" si="216"/>
        <v>1036.0526315789475</v>
      </c>
      <c r="CI180">
        <f t="shared" si="217"/>
        <v>3754.6547368421061</v>
      </c>
      <c r="CJ180">
        <f t="shared" si="218"/>
        <v>4790.7073684210536</v>
      </c>
      <c r="CK180">
        <v>10727.617003073685</v>
      </c>
      <c r="CL180">
        <v>52.749437932546428</v>
      </c>
      <c r="CM180">
        <v>3.0179569721221924</v>
      </c>
      <c r="CN180">
        <v>1.7935672998428345</v>
      </c>
      <c r="CO180">
        <v>7.9274487495422363</v>
      </c>
      <c r="CP180">
        <v>2.5340491281038826</v>
      </c>
      <c r="CQ180">
        <v>5.2306365966796875</v>
      </c>
      <c r="CR180">
        <v>2.6639139652252197</v>
      </c>
      <c r="CS180">
        <v>0.69664716720581055</v>
      </c>
      <c r="CT180">
        <v>2.747276782989502</v>
      </c>
      <c r="CU180">
        <v>2.747276782989502</v>
      </c>
      <c r="CV180">
        <v>1.4989543359021056</v>
      </c>
      <c r="CW180">
        <v>2.1890120506286621</v>
      </c>
      <c r="CX180">
        <v>2.789970874786377</v>
      </c>
      <c r="CY180">
        <v>0.51027148962020874</v>
      </c>
      <c r="CZ180">
        <v>1.4228720664978027</v>
      </c>
      <c r="DA180">
        <v>1.4228720664978027</v>
      </c>
      <c r="DB180">
        <v>1.3980729283965871</v>
      </c>
      <c r="DC180">
        <v>0.79899615049362183</v>
      </c>
      <c r="DD180">
        <v>0.30210104584693909</v>
      </c>
      <c r="DE180">
        <v>0.49882511395302787</v>
      </c>
      <c r="DF180">
        <v>1.1272197961807251</v>
      </c>
      <c r="DG180">
        <v>0.2036871612071991</v>
      </c>
      <c r="DH180">
        <v>0.86450166576936427</v>
      </c>
      <c r="DI180">
        <v>71.44026418409247</v>
      </c>
      <c r="DJ180">
        <v>27.888317654709059</v>
      </c>
      <c r="DK180">
        <v>8.6534845605032065E-2</v>
      </c>
      <c r="DL180">
        <v>99.415116684406556</v>
      </c>
      <c r="DM180">
        <v>0.78166754431312946</v>
      </c>
      <c r="DN180">
        <v>96.488029386043536</v>
      </c>
      <c r="DO180">
        <v>39.725842722842572</v>
      </c>
      <c r="DP180">
        <v>7.596267731638858</v>
      </c>
      <c r="DQ180">
        <v>0.22909487304561912</v>
      </c>
      <c r="DR180">
        <v>144.03923471357058</v>
      </c>
      <c r="DS180">
        <v>30.183449350559034</v>
      </c>
      <c r="DT180">
        <v>129.72818320827483</v>
      </c>
      <c r="DU180">
        <v>37.725757017562266</v>
      </c>
      <c r="DV180">
        <v>52.494616456019351</v>
      </c>
      <c r="DW180">
        <v>0.12147163674896641</v>
      </c>
      <c r="DX180">
        <v>220.07002831860541</v>
      </c>
      <c r="DY180">
        <v>2.9749412019442683</v>
      </c>
      <c r="DZ180">
        <v>5.4307709717882018</v>
      </c>
      <c r="EA180">
        <f t="shared" si="245"/>
        <v>4.1605141942827188</v>
      </c>
      <c r="EB180">
        <v>1.6698510134634044</v>
      </c>
      <c r="EC180">
        <v>2.3742967015879493</v>
      </c>
      <c r="ED180">
        <v>0.7891683378755675</v>
      </c>
      <c r="EE180">
        <v>-0.14286326466287896</v>
      </c>
      <c r="EF180">
        <v>0.39037254373590241</v>
      </c>
      <c r="EG180">
        <v>0.41171783666450024</v>
      </c>
      <c r="EH180">
        <v>0.29080617707406464</v>
      </c>
      <c r="EI180">
        <v>71.860564637146382</v>
      </c>
      <c r="EJ180">
        <v>66.98732437583061</v>
      </c>
      <c r="EK180">
        <v>58.948592045647139</v>
      </c>
      <c r="EL180">
        <v>28.052391411701066</v>
      </c>
      <c r="EM180">
        <v>27.579876275960125</v>
      </c>
      <c r="EN180">
        <v>17.142614696693258</v>
      </c>
      <c r="EO180">
        <v>28.873736004191947</v>
      </c>
      <c r="EP180">
        <v>10.992299534362866</v>
      </c>
      <c r="EQ180">
        <v>42.412246579837401</v>
      </c>
      <c r="ER180">
        <v>133.40086408784737</v>
      </c>
      <c r="ES180">
        <v>2.5462110412825911</v>
      </c>
      <c r="ET180">
        <v>175.81311066768478</v>
      </c>
      <c r="EU180">
        <v>0.38070236330923651</v>
      </c>
      <c r="EV180">
        <v>16.422970900485335</v>
      </c>
      <c r="EW180">
        <v>6.2522638343735863</v>
      </c>
      <c r="EX180">
        <f t="shared" si="219"/>
        <v>1.4482486724754799</v>
      </c>
      <c r="EY180">
        <v>67.614293381851581</v>
      </c>
      <c r="EZ180">
        <v>28.733543188479707</v>
      </c>
      <c r="FA180">
        <f t="shared" si="220"/>
        <v>2.3531484766194981</v>
      </c>
      <c r="FB180">
        <v>96.347836570331282</v>
      </c>
      <c r="FC180">
        <v>70.177282426570116</v>
      </c>
      <c r="FD180">
        <v>29.822717573429902</v>
      </c>
      <c r="FE180">
        <f t="shared" si="221"/>
        <v>125.0416936459997</v>
      </c>
      <c r="FF180">
        <f t="shared" si="222"/>
        <v>100.85444720408287</v>
      </c>
      <c r="FG180">
        <f t="shared" si="223"/>
        <v>26.733457483199402</v>
      </c>
      <c r="FH180">
        <f t="shared" si="224"/>
        <v>33.240153822231292</v>
      </c>
      <c r="FI180">
        <f t="shared" si="225"/>
        <v>2.0000857052803056</v>
      </c>
      <c r="FJ180">
        <f t="shared" si="226"/>
        <v>2.0000857052803056</v>
      </c>
      <c r="FK180">
        <f t="shared" si="227"/>
        <v>-33.240153822231292</v>
      </c>
      <c r="FL180">
        <f t="shared" si="228"/>
        <v>-34.450028706917813</v>
      </c>
      <c r="FM180">
        <f t="shared" si="229"/>
        <v>5.0347219044147442</v>
      </c>
      <c r="FN180">
        <f t="shared" si="230"/>
        <v>6.9608042842492557</v>
      </c>
      <c r="FO180">
        <v>31.773875954114203</v>
      </c>
      <c r="FP180">
        <v>18.072529308790838</v>
      </c>
      <c r="FQ180">
        <v>1.2358960662962473</v>
      </c>
      <c r="FR180">
        <v>1.0183701819653304</v>
      </c>
      <c r="FS180">
        <v>1.1401248360881624</v>
      </c>
      <c r="FT180">
        <v>2.0503739733535693</v>
      </c>
      <c r="FU180">
        <v>1.4719149897037505</v>
      </c>
      <c r="FV180">
        <v>1.2262454813224315</v>
      </c>
      <c r="FW180">
        <v>58.192177966877566</v>
      </c>
      <c r="FX180">
        <v>75.876516592665595</v>
      </c>
      <c r="FY180">
        <v>19.214674739651205</v>
      </c>
      <c r="FZ180">
        <v>67.312973787146348</v>
      </c>
      <c r="GA180">
        <v>34.239724984528934</v>
      </c>
      <c r="GB180">
        <f t="shared" si="246"/>
        <v>105.86467251365875</v>
      </c>
      <c r="GC180">
        <f t="shared" si="247"/>
        <v>98.728893109960168</v>
      </c>
      <c r="GD180">
        <f t="shared" si="248"/>
        <v>78.928054469299681</v>
      </c>
      <c r="GE180">
        <f t="shared" si="249"/>
        <v>2.850768722429867</v>
      </c>
      <c r="GF180">
        <f t="shared" si="250"/>
        <v>2.6982111125851094</v>
      </c>
      <c r="GG180">
        <f t="shared" si="251"/>
        <v>3.5348278803344635</v>
      </c>
      <c r="GH180">
        <f t="shared" si="255"/>
        <v>62.131142376505267</v>
      </c>
      <c r="GK180">
        <f t="shared" si="252"/>
        <v>70.075317956106602</v>
      </c>
      <c r="GL180">
        <f t="shared" si="253"/>
        <v>72.32960012691629</v>
      </c>
      <c r="GM180">
        <f t="shared" si="201"/>
        <v>27.670399873083714</v>
      </c>
      <c r="GN180">
        <f t="shared" si="232"/>
        <v>77.742896500881372</v>
      </c>
      <c r="GO180">
        <f t="shared" si="254"/>
        <v>23.478260869565212</v>
      </c>
      <c r="GP180">
        <f t="shared" si="233"/>
        <v>23.818343435309696</v>
      </c>
      <c r="GQ180">
        <f t="shared" si="234"/>
        <v>1.2741740611092611</v>
      </c>
      <c r="GR180">
        <v>56.118075563788175</v>
      </c>
      <c r="GS180">
        <f t="shared" si="235"/>
        <v>96.093143909473682</v>
      </c>
      <c r="GT180" s="23">
        <f t="shared" si="236"/>
        <v>203.3693139402105</v>
      </c>
      <c r="GU180">
        <v>28.560000000000002</v>
      </c>
      <c r="GV180">
        <v>18.759999999999998</v>
      </c>
      <c r="GW180">
        <v>1.3170000000000001E-2</v>
      </c>
      <c r="GX180">
        <v>47.33317000000001</v>
      </c>
      <c r="GY180">
        <v>0.18029999999999999</v>
      </c>
      <c r="GZ180">
        <v>43.7</v>
      </c>
      <c r="HA180">
        <v>68.8</v>
      </c>
      <c r="HB180">
        <v>3.3359999999999999</v>
      </c>
      <c r="HC180">
        <v>0.10061</v>
      </c>
      <c r="HD180">
        <v>115.93661</v>
      </c>
      <c r="HE180">
        <v>16.636000000000003</v>
      </c>
      <c r="HF180">
        <v>56.1</v>
      </c>
      <c r="HG180">
        <v>89.2</v>
      </c>
      <c r="HH180">
        <v>44.512</v>
      </c>
      <c r="HI180">
        <v>0.10300000000000001</v>
      </c>
      <c r="HJ180">
        <v>189.91499999999999</v>
      </c>
      <c r="HK180">
        <v>43.6</v>
      </c>
      <c r="HL180">
        <v>43.9</v>
      </c>
      <c r="HM180">
        <v>102.58199999999999</v>
      </c>
      <c r="HN180">
        <v>142.783568</v>
      </c>
      <c r="HO180">
        <v>15.081999999999999</v>
      </c>
      <c r="HP180">
        <v>245.365568</v>
      </c>
      <c r="HQ180">
        <v>0.10000000000000142</v>
      </c>
      <c r="HR180">
        <v>24.9</v>
      </c>
      <c r="HS180">
        <v>25</v>
      </c>
      <c r="HT180">
        <v>129.42895799999999</v>
      </c>
      <c r="HU180">
        <v>52.749437932546428</v>
      </c>
      <c r="HV180">
        <v>0.86192851123809822</v>
      </c>
      <c r="HW180">
        <v>0.33647322545051567</v>
      </c>
      <c r="HX180">
        <v>1.0440450003147126E-3</v>
      </c>
      <c r="HY180">
        <v>1.1994457816889286</v>
      </c>
      <c r="HZ180">
        <v>9.4308377838134751E-3</v>
      </c>
      <c r="IA180">
        <v>1.1641304028034209</v>
      </c>
      <c r="IB180">
        <v>0.47929325103759762</v>
      </c>
      <c r="IC180">
        <v>9.164915348052978E-2</v>
      </c>
      <c r="ID180">
        <v>2.7640351713657382E-3</v>
      </c>
      <c r="IE180">
        <v>1.737836842492914</v>
      </c>
      <c r="IF180">
        <v>0.36416404474258429</v>
      </c>
      <c r="IG180">
        <v>1.5651736607551576</v>
      </c>
      <c r="IH180">
        <v>0.45516216874122623</v>
      </c>
      <c r="II180">
        <v>0.63334881423950196</v>
      </c>
      <c r="IJ180">
        <v>1.4655582284927369E-3</v>
      </c>
      <c r="IK180">
        <v>2.6551502019643785</v>
      </c>
      <c r="IL180">
        <v>0.34836232161521913</v>
      </c>
      <c r="IM180">
        <v>0.13262235912680626</v>
      </c>
      <c r="IN180">
        <v>0.51170477839529505</v>
      </c>
      <c r="IO180">
        <v>1.609484644189167</v>
      </c>
      <c r="IP180">
        <v>3.072009765326977E-2</v>
      </c>
      <c r="IQ180">
        <v>2.1211894225844623</v>
      </c>
      <c r="IR180">
        <v>0.81576808118820177</v>
      </c>
      <c r="IS180">
        <v>0.34667089191079137</v>
      </c>
      <c r="IT180">
        <v>1.1624389730989932</v>
      </c>
      <c r="IU180">
        <v>70.177282426570116</v>
      </c>
      <c r="IV180">
        <v>29.822717573429884</v>
      </c>
      <c r="IW180">
        <v>0.38335258009154827</v>
      </c>
      <c r="IX180">
        <v>18.072529308790848</v>
      </c>
      <c r="IY180">
        <f t="shared" si="237"/>
        <v>0.92174364089553373</v>
      </c>
      <c r="IZ180">
        <f t="shared" si="238"/>
        <v>43.454093777842765</v>
      </c>
      <c r="JA180">
        <f t="shared" si="239"/>
        <v>-0.53396077937991615</v>
      </c>
      <c r="JB180">
        <f t="shared" si="240"/>
        <v>-25.172706109826677</v>
      </c>
      <c r="JC180">
        <f t="shared" si="241"/>
        <v>1.4557044202754499</v>
      </c>
      <c r="JD180">
        <f t="shared" si="242"/>
        <v>57.269489598634451</v>
      </c>
      <c r="JE180">
        <f t="shared" si="243"/>
        <v>115.67357699768559</v>
      </c>
    </row>
    <row r="181" spans="1:265" x14ac:dyDescent="0.2">
      <c r="A181" s="5">
        <v>2017</v>
      </c>
      <c r="B181">
        <v>305</v>
      </c>
      <c r="C181">
        <v>3</v>
      </c>
      <c r="D181">
        <v>3390</v>
      </c>
      <c r="E181">
        <v>1967</v>
      </c>
      <c r="F181" t="s">
        <v>118</v>
      </c>
      <c r="G181">
        <v>4</v>
      </c>
      <c r="H181">
        <v>33.5</v>
      </c>
      <c r="J181">
        <v>0</v>
      </c>
      <c r="K181">
        <v>1</v>
      </c>
      <c r="L181">
        <v>13.8</v>
      </c>
      <c r="M181">
        <v>13.8</v>
      </c>
      <c r="N181">
        <v>6.8</v>
      </c>
      <c r="O181">
        <v>0</v>
      </c>
      <c r="P181">
        <v>7.0000000000000009</v>
      </c>
      <c r="Q181">
        <v>7.0000000000000009</v>
      </c>
      <c r="R181">
        <v>3.31</v>
      </c>
      <c r="U181">
        <v>3.9340000000000002</v>
      </c>
      <c r="W181">
        <v>4.7919999999999998</v>
      </c>
      <c r="X181">
        <v>3.5420000000000003</v>
      </c>
      <c r="AB181">
        <v>1</v>
      </c>
      <c r="AC181">
        <v>67</v>
      </c>
      <c r="AD181">
        <v>55.6</v>
      </c>
      <c r="AF181">
        <v>54.9</v>
      </c>
      <c r="AG181">
        <v>41.6</v>
      </c>
      <c r="AH181">
        <v>200.25667030065458</v>
      </c>
      <c r="AI181">
        <v>12580.524541627723</v>
      </c>
      <c r="AJ181">
        <v>222.89405593018645</v>
      </c>
      <c r="AK181">
        <v>0</v>
      </c>
      <c r="AL181">
        <v>504.2</v>
      </c>
      <c r="AM181">
        <v>504.2</v>
      </c>
      <c r="AN181">
        <v>10506.429752241054</v>
      </c>
      <c r="AO181">
        <f>AN181/AN$181</f>
        <v>1</v>
      </c>
      <c r="AP181">
        <v>1923.1726973684206</v>
      </c>
      <c r="AQ181">
        <v>1809.8544407894733</v>
      </c>
      <c r="AR181">
        <v>9.7129934210526282E-3</v>
      </c>
      <c r="AS181">
        <v>3733.0368511513147</v>
      </c>
      <c r="AT181">
        <v>4.4064613486842097</v>
      </c>
      <c r="AU181">
        <v>2824.8622532894733</v>
      </c>
      <c r="AV181">
        <v>5212.6398026315783</v>
      </c>
      <c r="AW181">
        <v>62.729749177631568</v>
      </c>
      <c r="AY181">
        <v>8100.2318050986833</v>
      </c>
      <c r="AZ181">
        <v>504.91377467105258</v>
      </c>
      <c r="BA181">
        <v>4022.7981085526308</v>
      </c>
      <c r="BB181">
        <v>7090.4851973684199</v>
      </c>
      <c r="BC181">
        <v>1724.7848067434209</v>
      </c>
      <c r="BD181">
        <v>4.5327302631578945</v>
      </c>
      <c r="BE181">
        <v>12842.600842927626</v>
      </c>
      <c r="BF181">
        <v>291.14633026315789</v>
      </c>
      <c r="BG181">
        <v>338.74064555921024</v>
      </c>
      <c r="BH181">
        <f t="shared" si="244"/>
        <v>314.12289626814868</v>
      </c>
      <c r="BI181">
        <v>60.112637061403511</v>
      </c>
      <c r="BJ181">
        <v>85.566846804511243</v>
      </c>
      <c r="BK181">
        <v>226.85235745614034</v>
      </c>
      <c r="BL181">
        <v>134.13181390977439</v>
      </c>
      <c r="BM181">
        <v>0.94107744107744107</v>
      </c>
      <c r="BN181">
        <v>1.845272206303725</v>
      </c>
      <c r="BO181">
        <v>1.7625754527162978</v>
      </c>
      <c r="BP181">
        <v>51.517645660939301</v>
      </c>
      <c r="BQ181">
        <v>34.873844616537596</v>
      </c>
      <c r="BR181">
        <v>31.323858443891222</v>
      </c>
      <c r="BS181">
        <v>48.482094148931097</v>
      </c>
      <c r="BT181">
        <v>64.351736197851608</v>
      </c>
      <c r="BU181">
        <v>55.210663977562803</v>
      </c>
      <c r="BV181">
        <v>4986.0032894736833</v>
      </c>
      <c r="BW181">
        <v>3877.1032072368416</v>
      </c>
      <c r="BX181">
        <v>10140.122306743418</v>
      </c>
      <c r="BY181">
        <v>9096.4759759662811</v>
      </c>
      <c r="BZ181">
        <v>1277.0158100328943</v>
      </c>
      <c r="CA181">
        <v>19236.598282709703</v>
      </c>
      <c r="CB181">
        <v>0.77759740259740251</v>
      </c>
      <c r="CC181">
        <v>25.919360669683567</v>
      </c>
      <c r="CD181">
        <v>20.154827533731218</v>
      </c>
      <c r="CE181">
        <v>-2161.14103618421</v>
      </c>
      <c r="CF181">
        <v>1335.5365953947367</v>
      </c>
      <c r="CG181">
        <v>-825.6044407894733</v>
      </c>
      <c r="CH181">
        <f t="shared" si="216"/>
        <v>-963.20518092105249</v>
      </c>
      <c r="CI181">
        <f t="shared" si="217"/>
        <v>3213.3819901315783</v>
      </c>
      <c r="CJ181">
        <f t="shared" si="218"/>
        <v>2250.1768092105258</v>
      </c>
      <c r="CK181">
        <v>11136.36647761102</v>
      </c>
      <c r="CL181">
        <v>57.891558132815213</v>
      </c>
      <c r="CM181">
        <v>3.3808221817016602</v>
      </c>
      <c r="CN181">
        <v>1.9967911243438721</v>
      </c>
      <c r="CP181">
        <v>2.7098061448573949</v>
      </c>
      <c r="CQ181">
        <v>7.6726632118225098</v>
      </c>
      <c r="CR181">
        <v>2.9573783874511719</v>
      </c>
      <c r="CS181">
        <v>0.96110939979553223</v>
      </c>
      <c r="CT181">
        <v>3.5764932632446289</v>
      </c>
      <c r="CU181">
        <v>3.5764932632446289</v>
      </c>
      <c r="CV181">
        <v>1.6775391790946066</v>
      </c>
      <c r="CW181">
        <v>2.4351935386657715</v>
      </c>
      <c r="CX181">
        <v>2.5181362628936768</v>
      </c>
      <c r="CY181">
        <v>0.71211761236190796</v>
      </c>
      <c r="CZ181">
        <v>1.8973919153213501</v>
      </c>
      <c r="DA181">
        <v>1.8973919153213501</v>
      </c>
      <c r="DB181">
        <v>1.4374351834340249</v>
      </c>
      <c r="DC181">
        <v>1.0548141002655029</v>
      </c>
      <c r="DD181">
        <v>0.67791682481765747</v>
      </c>
      <c r="DE181">
        <v>0.85058642341128832</v>
      </c>
      <c r="DF181">
        <v>1.123093843460083</v>
      </c>
      <c r="DG181">
        <v>0.57743239402770996</v>
      </c>
      <c r="DH181">
        <v>0.9794479384939454</v>
      </c>
      <c r="DI181">
        <v>65.0190491450617</v>
      </c>
      <c r="DJ181">
        <v>36.139012837227625</v>
      </c>
      <c r="DK181">
        <v>0</v>
      </c>
      <c r="DL181">
        <v>101.15806198228933</v>
      </c>
      <c r="DM181">
        <v>0.33809293884367136</v>
      </c>
      <c r="DN181">
        <v>83.54186575404907</v>
      </c>
      <c r="DO181">
        <v>50.099171120575377</v>
      </c>
      <c r="DP181">
        <v>2.2435252533882459</v>
      </c>
      <c r="DQ181">
        <v>0</v>
      </c>
      <c r="DR181">
        <v>135.88456212801267</v>
      </c>
      <c r="DS181">
        <v>12.295627616622925</v>
      </c>
      <c r="DT181">
        <v>101.29953795446472</v>
      </c>
      <c r="DU181">
        <v>50.492593892374508</v>
      </c>
      <c r="DV181">
        <v>32.725927479840635</v>
      </c>
      <c r="DW181">
        <v>8.6003657556482038E-2</v>
      </c>
      <c r="DX181">
        <v>184.60406298423635</v>
      </c>
      <c r="DY181">
        <v>2.3151000097148899</v>
      </c>
      <c r="DZ181">
        <v>3.4799643468731198</v>
      </c>
      <c r="EA181">
        <f t="shared" si="245"/>
        <v>2.8774483104119666</v>
      </c>
      <c r="EB181">
        <v>1.2348544405991579</v>
      </c>
      <c r="EC181">
        <v>1.2684051571725468</v>
      </c>
      <c r="ED181">
        <v>0.93067721888985011</v>
      </c>
      <c r="EE181">
        <v>2.8101626557080754E-2</v>
      </c>
      <c r="EF181">
        <v>0.55582192161252852</v>
      </c>
      <c r="EG181">
        <v>0.59968939726662962</v>
      </c>
      <c r="EH181">
        <v>0.49844841261834277</v>
      </c>
      <c r="EI181">
        <v>64.274708185339875</v>
      </c>
      <c r="EJ181">
        <v>61.480027197899666</v>
      </c>
      <c r="EK181">
        <v>54.873948231093308</v>
      </c>
      <c r="EL181">
        <v>35.725291814660125</v>
      </c>
      <c r="EM181">
        <v>36.868920454244453</v>
      </c>
      <c r="EN181">
        <v>27.351832389889573</v>
      </c>
      <c r="EO181">
        <v>52.593065737070212</v>
      </c>
      <c r="EP181">
        <v>26.28353495740356</v>
      </c>
      <c r="EQ181">
        <v>86.250503658459081</v>
      </c>
      <c r="ER181">
        <v>102.16196165790281</v>
      </c>
      <c r="ES181">
        <v>7.3739029639852944</v>
      </c>
      <c r="ET181">
        <v>188.41246531636187</v>
      </c>
      <c r="EU181">
        <v>0.4997528588427127</v>
      </c>
      <c r="EV181">
        <v>27.913793096842937</v>
      </c>
      <c r="EW181">
        <v>13.949997901291237</v>
      </c>
      <c r="EX181">
        <f t="shared" si="219"/>
        <v>3.9137022869499813</v>
      </c>
      <c r="EY181">
        <v>30.948800016978858</v>
      </c>
      <c r="EZ181">
        <v>23.815636163171817</v>
      </c>
      <c r="FA181">
        <f t="shared" si="220"/>
        <v>1.2995159904583053</v>
      </c>
      <c r="FB181">
        <v>54.764436180150675</v>
      </c>
      <c r="FC181">
        <v>56.512587685867977</v>
      </c>
      <c r="FD181">
        <v>43.487412314132023</v>
      </c>
      <c r="FE181">
        <f t="shared" si="221"/>
        <v>65.541628188380145</v>
      </c>
      <c r="FF181">
        <f t="shared" si="222"/>
        <v>48.706472217394513</v>
      </c>
      <c r="FG181">
        <f t="shared" si="223"/>
        <v>24.209058934970948</v>
      </c>
      <c r="FH181">
        <f t="shared" si="224"/>
        <v>17.757672200415655</v>
      </c>
      <c r="FI181">
        <f t="shared" si="225"/>
        <v>-0.39342277179913054</v>
      </c>
      <c r="FJ181">
        <f t="shared" si="226"/>
        <v>-0.39342277179913054</v>
      </c>
      <c r="FK181">
        <f t="shared" si="227"/>
        <v>-17.757672200415655</v>
      </c>
      <c r="FL181">
        <f t="shared" si="228"/>
        <v>-21.256015819295946</v>
      </c>
      <c r="FM181">
        <f t="shared" si="229"/>
        <v>-0.78528798580772241</v>
      </c>
      <c r="FN181">
        <f t="shared" si="230"/>
        <v>-1.6519515544477215</v>
      </c>
      <c r="FO181">
        <v>52.5279031883492</v>
      </c>
      <c r="FP181">
        <v>27.879208045046283</v>
      </c>
      <c r="FQ181">
        <v>1.2975447617784233</v>
      </c>
      <c r="FR181">
        <v>1.06988675338151</v>
      </c>
      <c r="FS181">
        <v>1.0872037906235701</v>
      </c>
      <c r="FT181">
        <v>2.088410530934838</v>
      </c>
      <c r="FU181">
        <v>1.5679595749667297</v>
      </c>
      <c r="FV181">
        <v>1.3221395986943516</v>
      </c>
      <c r="FW181">
        <v>47.287341775715113</v>
      </c>
      <c r="FX181">
        <v>54.222506714915838</v>
      </c>
      <c r="FY181">
        <v>13.853833128138941</v>
      </c>
      <c r="FZ181">
        <v>48.279586813390829</v>
      </c>
      <c r="GA181">
        <v>49.190247389669089</v>
      </c>
      <c r="GB181">
        <f t="shared" si="246"/>
        <v>172.11142839794101</v>
      </c>
      <c r="GC181">
        <f t="shared" si="247"/>
        <v>139.26342763860316</v>
      </c>
      <c r="GD181">
        <f t="shared" si="248"/>
        <v>119.12106625018082</v>
      </c>
      <c r="GE181">
        <f t="shared" si="249"/>
        <v>1.9643217264369093</v>
      </c>
      <c r="GF181">
        <f t="shared" si="250"/>
        <v>2.1235858097114657</v>
      </c>
      <c r="GG181">
        <f t="shared" si="251"/>
        <v>2.1139302578143724</v>
      </c>
      <c r="GH181">
        <f t="shared" si="255"/>
        <v>47.756498873822977</v>
      </c>
      <c r="GK181">
        <f t="shared" si="252"/>
        <v>37.045856873837948</v>
      </c>
      <c r="GL181">
        <f t="shared" si="253"/>
        <v>47.536986402138105</v>
      </c>
      <c r="GM181">
        <f t="shared" si="201"/>
        <v>52.463013597861895</v>
      </c>
      <c r="GN181">
        <f t="shared" si="232"/>
        <v>48.081633145541709</v>
      </c>
      <c r="GO181">
        <f t="shared" si="254"/>
        <v>50.724637681159422</v>
      </c>
      <c r="GP181">
        <f t="shared" si="233"/>
        <v>51.416302443607073</v>
      </c>
      <c r="GQ181">
        <f t="shared" si="234"/>
        <v>0.94343426766383676</v>
      </c>
      <c r="GR181">
        <v>28.163780146079354</v>
      </c>
      <c r="GS181">
        <f t="shared" si="235"/>
        <v>81.00231805098683</v>
      </c>
      <c r="GT181" s="23">
        <f t="shared" si="236"/>
        <v>192.36598282709701</v>
      </c>
      <c r="GU181">
        <v>23.759999999999998</v>
      </c>
      <c r="GV181">
        <v>22.36</v>
      </c>
      <c r="GW181">
        <v>1.1999999999999999E-4</v>
      </c>
      <c r="GX181">
        <v>46.12012</v>
      </c>
      <c r="GY181">
        <v>5.4440000000000002E-2</v>
      </c>
      <c r="GZ181">
        <v>34.9</v>
      </c>
      <c r="HA181">
        <v>64.400000000000006</v>
      </c>
      <c r="HB181">
        <v>0.77500000000000002</v>
      </c>
      <c r="HC181">
        <v>0</v>
      </c>
      <c r="HD181">
        <v>100.075</v>
      </c>
      <c r="HE181">
        <v>6.2380000000000004</v>
      </c>
      <c r="HF181">
        <v>49.7</v>
      </c>
      <c r="HG181">
        <v>87.6</v>
      </c>
      <c r="HH181">
        <v>21.309000000000001</v>
      </c>
      <c r="HI181">
        <v>5.6000000000000008E-2</v>
      </c>
      <c r="HJ181">
        <v>158.66499999999999</v>
      </c>
      <c r="HK181">
        <v>61.6</v>
      </c>
      <c r="HL181">
        <v>47.9</v>
      </c>
      <c r="HM181">
        <v>125.277</v>
      </c>
      <c r="HN181">
        <v>112.383183</v>
      </c>
      <c r="HO181">
        <v>15.776999999999997</v>
      </c>
      <c r="HP181">
        <v>237.66018300000002</v>
      </c>
      <c r="HQ181">
        <v>-26.700000000000003</v>
      </c>
      <c r="HR181">
        <v>16.500000000000007</v>
      </c>
      <c r="HS181">
        <v>-10.199999999999989</v>
      </c>
      <c r="HT181">
        <v>137.58518300000003</v>
      </c>
      <c r="HU181">
        <v>57.891558132815213</v>
      </c>
      <c r="HV181">
        <v>0.80328335037231435</v>
      </c>
      <c r="HW181">
        <v>0.44648249540328983</v>
      </c>
      <c r="HX181">
        <v>0</v>
      </c>
      <c r="HY181">
        <v>1.2497658457756042</v>
      </c>
      <c r="HZ181">
        <v>4.1769978525161748E-3</v>
      </c>
      <c r="IA181">
        <v>1.032125057220459</v>
      </c>
      <c r="IB181">
        <v>0.61895445346832278</v>
      </c>
      <c r="IC181">
        <v>2.7717822790145875E-2</v>
      </c>
      <c r="ID181">
        <v>0</v>
      </c>
      <c r="IE181">
        <v>1.6787973334789275</v>
      </c>
      <c r="IF181">
        <v>0.15190737294197082</v>
      </c>
      <c r="IG181">
        <v>1.2515137226581574</v>
      </c>
      <c r="IH181">
        <v>0.62381502842903136</v>
      </c>
      <c r="II181">
        <v>0.40431524323582646</v>
      </c>
      <c r="IJ181">
        <v>1.0625394725799562E-3</v>
      </c>
      <c r="IK181">
        <v>2.2807065337955952</v>
      </c>
      <c r="IL181">
        <v>0.64976548576354987</v>
      </c>
      <c r="IM181">
        <v>0.32472215908765795</v>
      </c>
      <c r="IN181">
        <v>1.0655891536569597</v>
      </c>
      <c r="IO181">
        <v>1.2621686093574787</v>
      </c>
      <c r="IP181">
        <v>9.1101508805751782E-2</v>
      </c>
      <c r="IQ181">
        <v>2.3277577630144384</v>
      </c>
      <c r="IR181">
        <v>0.38235957145690913</v>
      </c>
      <c r="IS181">
        <v>0.29423229438066484</v>
      </c>
      <c r="IT181">
        <v>0.6765918658375738</v>
      </c>
      <c r="IU181">
        <v>56.512587685867977</v>
      </c>
      <c r="IV181">
        <v>43.487412314132044</v>
      </c>
      <c r="IW181">
        <v>0.64896042953551092</v>
      </c>
      <c r="IX181">
        <v>27.879208045046294</v>
      </c>
      <c r="IY181">
        <f t="shared" si="237"/>
        <v>1.0779919172388341</v>
      </c>
      <c r="IZ181">
        <f t="shared" si="238"/>
        <v>46.310313485662626</v>
      </c>
      <c r="JA181">
        <f t="shared" si="239"/>
        <v>4.7051229218843194E-2</v>
      </c>
      <c r="JB181">
        <f t="shared" si="240"/>
        <v>2.0213112363509858</v>
      </c>
      <c r="JC181">
        <f t="shared" si="241"/>
        <v>1.0309406880199909</v>
      </c>
      <c r="JD181">
        <f t="shared" si="242"/>
        <v>85.407916917502675</v>
      </c>
      <c r="JE181">
        <f t="shared" si="243"/>
        <v>102.09833118212048</v>
      </c>
    </row>
    <row r="182" spans="1:265" x14ac:dyDescent="0.2">
      <c r="A182" s="5">
        <v>2017</v>
      </c>
      <c r="B182">
        <v>306</v>
      </c>
      <c r="C182">
        <v>3</v>
      </c>
      <c r="D182">
        <v>1311</v>
      </c>
      <c r="E182">
        <v>2015</v>
      </c>
      <c r="F182" t="s">
        <v>118</v>
      </c>
      <c r="G182">
        <v>4</v>
      </c>
      <c r="H182">
        <v>32</v>
      </c>
      <c r="J182">
        <v>0</v>
      </c>
      <c r="K182">
        <v>0</v>
      </c>
      <c r="L182">
        <v>13.2</v>
      </c>
      <c r="M182">
        <v>12.8</v>
      </c>
      <c r="N182">
        <v>10.3</v>
      </c>
      <c r="O182">
        <v>0.39999999999999858</v>
      </c>
      <c r="P182">
        <v>2.5</v>
      </c>
      <c r="Q182">
        <v>2.8999999999999986</v>
      </c>
      <c r="R182">
        <v>2.4839999999999995</v>
      </c>
      <c r="U182">
        <v>3.5880000000000001</v>
      </c>
      <c r="W182">
        <v>4.6019999999999994</v>
      </c>
      <c r="X182">
        <v>4.0119999999999996</v>
      </c>
      <c r="AB182">
        <v>0</v>
      </c>
      <c r="AC182">
        <v>67</v>
      </c>
      <c r="AD182">
        <v>56.5</v>
      </c>
      <c r="AF182">
        <v>55.1</v>
      </c>
      <c r="AG182">
        <v>49.9</v>
      </c>
      <c r="AH182">
        <v>306.29350338446056</v>
      </c>
      <c r="AI182">
        <v>19241.970469618584</v>
      </c>
      <c r="AJ182">
        <v>330.57248758119994</v>
      </c>
      <c r="AK182">
        <v>0</v>
      </c>
      <c r="AL182">
        <v>523.4</v>
      </c>
      <c r="AM182">
        <v>523.4</v>
      </c>
      <c r="AN182">
        <v>15926.519375817814</v>
      </c>
      <c r="AO182">
        <f>AN182/AN$182</f>
        <v>1</v>
      </c>
      <c r="AP182">
        <v>1766.0712550607284</v>
      </c>
      <c r="AQ182">
        <v>1734.192712550607</v>
      </c>
      <c r="AR182">
        <v>8.6869028340080964E-2</v>
      </c>
      <c r="AS182">
        <v>3500.3508366396754</v>
      </c>
      <c r="AT182">
        <v>4.3681572874493924</v>
      </c>
      <c r="AU182">
        <v>3052.3704453441292</v>
      </c>
      <c r="AV182">
        <v>5307.7773279352223</v>
      </c>
      <c r="AW182">
        <v>93.882307692307677</v>
      </c>
      <c r="AX182">
        <v>10.193163967611333</v>
      </c>
      <c r="AY182">
        <v>8464.2232449392704</v>
      </c>
      <c r="AZ182">
        <v>568.39441295546544</v>
      </c>
      <c r="BA182">
        <v>4518.7834008097161</v>
      </c>
      <c r="BB182">
        <v>7156.7327935222656</v>
      </c>
      <c r="BC182">
        <v>2631.5736842105257</v>
      </c>
      <c r="BD182">
        <v>7.0929757085020242</v>
      </c>
      <c r="BE182">
        <v>14314.182854251012</v>
      </c>
      <c r="BF182">
        <v>330.924827219973</v>
      </c>
      <c r="BG182">
        <v>417.85425780798153</v>
      </c>
      <c r="BH182">
        <f t="shared" si="244"/>
        <v>372.89075922797713</v>
      </c>
      <c r="BI182">
        <v>85.753279352226713</v>
      </c>
      <c r="BJ182">
        <v>104.74378253325621</v>
      </c>
      <c r="BK182">
        <v>238.23897435897433</v>
      </c>
      <c r="BL182">
        <v>132.06824754193167</v>
      </c>
      <c r="BM182">
        <v>0.98194945848375459</v>
      </c>
      <c r="BN182">
        <v>1.7389033942558747</v>
      </c>
      <c r="BO182">
        <v>1.5837742504409169</v>
      </c>
      <c r="BP182">
        <v>50.454121243348013</v>
      </c>
      <c r="BQ182">
        <v>36.062026685899745</v>
      </c>
      <c r="BR182">
        <v>31.568573957875156</v>
      </c>
      <c r="BS182">
        <v>49.543397033179275</v>
      </c>
      <c r="BT182">
        <v>62.708380607857009</v>
      </c>
      <c r="BU182">
        <v>49.997494557622382</v>
      </c>
      <c r="BV182">
        <v>3666.0323886639671</v>
      </c>
      <c r="BW182">
        <v>4056.5445344129553</v>
      </c>
      <c r="BX182">
        <v>9076.4586234817798</v>
      </c>
      <c r="BY182">
        <v>13789.194264777328</v>
      </c>
      <c r="BZ182">
        <v>1353.8817004048583</v>
      </c>
      <c r="CA182">
        <v>22865.652888259108</v>
      </c>
      <c r="CB182">
        <v>1.1065217391304349</v>
      </c>
      <c r="CC182">
        <v>16.032922421149738</v>
      </c>
      <c r="CD182">
        <v>17.74077720079395</v>
      </c>
      <c r="CE182">
        <v>-613.66194331983797</v>
      </c>
      <c r="CF182">
        <v>1251.232793522267</v>
      </c>
      <c r="CG182">
        <v>637.57085020242994</v>
      </c>
      <c r="CH182">
        <f t="shared" si="216"/>
        <v>852.75101214574897</v>
      </c>
      <c r="CI182">
        <f t="shared" si="217"/>
        <v>3100.1882591093104</v>
      </c>
      <c r="CJ182">
        <f t="shared" si="218"/>
        <v>3952.9392712550593</v>
      </c>
      <c r="CK182">
        <v>14401.429643319838</v>
      </c>
      <c r="CL182">
        <v>62.98280531807854</v>
      </c>
      <c r="CM182">
        <v>3.2229795455932617</v>
      </c>
      <c r="CN182">
        <v>1.8258463144302368</v>
      </c>
      <c r="CO182">
        <v>7.4620218276977539</v>
      </c>
      <c r="CP182">
        <v>2.5308974831030109</v>
      </c>
      <c r="CQ182">
        <v>7.5496621131896973</v>
      </c>
      <c r="CR182">
        <v>2.8380289077758789</v>
      </c>
      <c r="CS182">
        <v>0.78138798475265503</v>
      </c>
      <c r="CT182">
        <v>3.5680663585662842</v>
      </c>
      <c r="CU182">
        <v>3.5680663585662842</v>
      </c>
      <c r="CV182">
        <v>1.5573191772772954</v>
      </c>
      <c r="CW182">
        <v>2.6146011352539062</v>
      </c>
      <c r="CX182">
        <v>2.1764645576477051</v>
      </c>
      <c r="CY182">
        <v>0.54575270414352417</v>
      </c>
      <c r="CZ182">
        <v>1.6196496486663818</v>
      </c>
      <c r="DA182">
        <v>1.6196496486663818</v>
      </c>
      <c r="DB182">
        <v>1.2585066086243371</v>
      </c>
      <c r="DC182">
        <v>0.93229085206985474</v>
      </c>
      <c r="DD182">
        <v>0.32764995098114014</v>
      </c>
      <c r="DE182">
        <v>0.61559668651631005</v>
      </c>
      <c r="DF182">
        <v>1.1045993566513062</v>
      </c>
      <c r="DG182">
        <v>0.62080961465835571</v>
      </c>
      <c r="DH182">
        <v>0.91049107888017777</v>
      </c>
      <c r="DI182">
        <v>56.920115311209479</v>
      </c>
      <c r="DJ182">
        <v>31.663693727223009</v>
      </c>
      <c r="DK182">
        <v>6.4821858562457892E-3</v>
      </c>
      <c r="DL182">
        <v>88.590291224288734</v>
      </c>
      <c r="DM182">
        <v>0.32978111577510161</v>
      </c>
      <c r="DN182">
        <v>86.627155611273722</v>
      </c>
      <c r="DO182">
        <v>41.474334297911355</v>
      </c>
      <c r="DP182">
        <v>3.3497830374149169</v>
      </c>
      <c r="DQ182">
        <v>0.36369885440184024</v>
      </c>
      <c r="DR182">
        <v>131.81497180100183</v>
      </c>
      <c r="DS182">
        <v>14.861246773853376</v>
      </c>
      <c r="DT182">
        <v>98.349719155491101</v>
      </c>
      <c r="DU182">
        <v>39.058062748974145</v>
      </c>
      <c r="DV182">
        <v>42.622273930712737</v>
      </c>
      <c r="DW182">
        <v>0.11488135614274483</v>
      </c>
      <c r="DX182">
        <v>180.14493719132074</v>
      </c>
      <c r="DY182">
        <v>2.881645371780873</v>
      </c>
      <c r="DZ182">
        <v>3.452140385022779</v>
      </c>
      <c r="EA182">
        <f t="shared" si="245"/>
        <v>3.1570567574838622</v>
      </c>
      <c r="EB182">
        <v>1.9804693533376161</v>
      </c>
      <c r="EC182">
        <v>0.8373259674440986</v>
      </c>
      <c r="ED182">
        <v>0.65404270471255643</v>
      </c>
      <c r="EE182">
        <v>-0.17259082492408645</v>
      </c>
      <c r="EF182">
        <v>0.55628302146090991</v>
      </c>
      <c r="EG182">
        <v>0.47876828005321065</v>
      </c>
      <c r="EH182">
        <v>0.39713446143372583</v>
      </c>
      <c r="EI182">
        <v>64.250963084771683</v>
      </c>
      <c r="EJ182">
        <v>65.718752906197054</v>
      </c>
      <c r="EK182">
        <v>54.594772791777089</v>
      </c>
      <c r="EL182">
        <v>35.741719876570173</v>
      </c>
      <c r="EM182">
        <v>31.464054296141903</v>
      </c>
      <c r="EN182">
        <v>21.681465689759023</v>
      </c>
      <c r="EO182">
        <v>34.178084593432153</v>
      </c>
      <c r="EP182">
        <v>13.291266178532167</v>
      </c>
      <c r="EQ182">
        <v>55.874378539177719</v>
      </c>
      <c r="ER182">
        <v>152.31535113612918</v>
      </c>
      <c r="ES182">
        <v>8.4050277672133955</v>
      </c>
      <c r="ET182">
        <v>208.18972967530689</v>
      </c>
      <c r="EU182">
        <v>0.3888827105626127</v>
      </c>
      <c r="EV182">
        <v>16.41679666270587</v>
      </c>
      <c r="EW182">
        <v>6.3842083849483116</v>
      </c>
      <c r="EX182">
        <f t="shared" si="219"/>
        <v>4.0371961577172382</v>
      </c>
      <c r="EY182">
        <v>52.449071017841568</v>
      </c>
      <c r="EZ182">
        <v>28.183068119379186</v>
      </c>
      <c r="FA182">
        <f t="shared" si="220"/>
        <v>1.8610135275433919</v>
      </c>
      <c r="FB182">
        <v>80.632139137220747</v>
      </c>
      <c r="FC182">
        <v>65.047351563603073</v>
      </c>
      <c r="FD182">
        <v>34.952648436396935</v>
      </c>
      <c r="FE182">
        <f t="shared" si="221"/>
        <v>81.533403365287541</v>
      </c>
      <c r="FF182">
        <f t="shared" si="222"/>
        <v>64.171634562058955</v>
      </c>
      <c r="FG182">
        <f t="shared" si="223"/>
        <v>25.766796570441976</v>
      </c>
      <c r="FH182">
        <f t="shared" si="224"/>
        <v>11.722563544217387</v>
      </c>
      <c r="FI182">
        <f t="shared" si="225"/>
        <v>2.4162715489372104</v>
      </c>
      <c r="FJ182">
        <f t="shared" si="226"/>
        <v>2.4162715489372104</v>
      </c>
      <c r="FK182">
        <f t="shared" si="227"/>
        <v>-11.72256354421738</v>
      </c>
      <c r="FL182">
        <f t="shared" si="228"/>
        <v>-13.532204147185222</v>
      </c>
      <c r="FM182">
        <f t="shared" si="229"/>
        <v>5.8259441407330641</v>
      </c>
      <c r="FN182">
        <f t="shared" si="230"/>
        <v>8.5734865299343994</v>
      </c>
      <c r="FO182">
        <v>76.374757874305061</v>
      </c>
      <c r="FP182">
        <v>36.685170778318067</v>
      </c>
      <c r="FQ182">
        <v>1.1833600943970282</v>
      </c>
      <c r="FR182">
        <v>1.0094991209357933</v>
      </c>
      <c r="FS182">
        <v>0.99085524101683575</v>
      </c>
      <c r="FT182">
        <v>2.1387382379094082</v>
      </c>
      <c r="FU182">
        <v>1.5426652138475163</v>
      </c>
      <c r="FV182">
        <v>1.2701215642083419</v>
      </c>
      <c r="FW182">
        <v>60.305272419567366</v>
      </c>
      <c r="FX182">
        <v>73.161798794628581</v>
      </c>
      <c r="FY182">
        <v>33.573616548582997</v>
      </c>
      <c r="FZ182">
        <v>66.233787258780652</v>
      </c>
      <c r="GA182">
        <v>59.107271408975116</v>
      </c>
      <c r="GB182">
        <f t="shared" si="246"/>
        <v>140.65117660921243</v>
      </c>
      <c r="GC182">
        <f t="shared" si="247"/>
        <v>117.54798653200442</v>
      </c>
      <c r="GD182">
        <f t="shared" si="248"/>
        <v>101.84157087890895</v>
      </c>
      <c r="GE182">
        <f t="shared" si="249"/>
        <v>2.2914700205800922</v>
      </c>
      <c r="GF182">
        <f t="shared" si="250"/>
        <v>2.4143577372149867</v>
      </c>
      <c r="GG182">
        <f t="shared" si="251"/>
        <v>2.137108195469168</v>
      </c>
      <c r="GH182">
        <f t="shared" si="255"/>
        <v>72.393269890080973</v>
      </c>
      <c r="GK182">
        <f t="shared" si="252"/>
        <v>60.545761485230862</v>
      </c>
      <c r="GL182">
        <f t="shared" si="253"/>
        <v>67.953033114261416</v>
      </c>
      <c r="GM182">
        <f t="shared" si="201"/>
        <v>32.04696688573857</v>
      </c>
      <c r="GN182">
        <f t="shared" si="232"/>
        <v>65.248416683939354</v>
      </c>
      <c r="GO182">
        <f t="shared" si="254"/>
        <v>21.969696969696962</v>
      </c>
      <c r="GP182">
        <f t="shared" si="233"/>
        <v>50.142521620192085</v>
      </c>
      <c r="GQ182">
        <f t="shared" si="234"/>
        <v>1.1058984955153668</v>
      </c>
      <c r="GR182">
        <v>56.801161258621434</v>
      </c>
      <c r="GS182">
        <f t="shared" si="235"/>
        <v>84.642232449392694</v>
      </c>
      <c r="GT182" s="23">
        <f t="shared" si="236"/>
        <v>228.65652888259109</v>
      </c>
      <c r="GU182">
        <v>22.16</v>
      </c>
      <c r="GV182">
        <v>21.759999999999998</v>
      </c>
      <c r="GW182">
        <v>1.09E-3</v>
      </c>
      <c r="GX182">
        <v>43.92109</v>
      </c>
      <c r="GY182">
        <v>5.4810000000000005E-2</v>
      </c>
      <c r="GZ182">
        <v>38.299999999999997</v>
      </c>
      <c r="HA182">
        <v>66.599999999999994</v>
      </c>
      <c r="HB182">
        <v>1.1779999999999999</v>
      </c>
      <c r="HC182">
        <v>0.12789999999999999</v>
      </c>
      <c r="HD182">
        <v>106.2059</v>
      </c>
      <c r="HE182">
        <v>7.1319999999999997</v>
      </c>
      <c r="HF182">
        <v>56.7</v>
      </c>
      <c r="HG182">
        <v>89.8</v>
      </c>
      <c r="HH182">
        <v>33.019999999999996</v>
      </c>
      <c r="HI182">
        <v>8.8999999999999996E-2</v>
      </c>
      <c r="HJ182">
        <v>179.60900000000001</v>
      </c>
      <c r="HK182">
        <v>46</v>
      </c>
      <c r="HL182">
        <v>50.9</v>
      </c>
      <c r="HM182">
        <v>113.88800000000001</v>
      </c>
      <c r="HN182">
        <v>173.02164000000005</v>
      </c>
      <c r="HO182">
        <v>16.988</v>
      </c>
      <c r="HP182">
        <v>286.90964000000002</v>
      </c>
      <c r="HQ182">
        <v>-7.7000000000000028</v>
      </c>
      <c r="HR182">
        <v>15.699999999999996</v>
      </c>
      <c r="HS182">
        <v>7.9999999999999858</v>
      </c>
      <c r="HT182">
        <v>180.70374000000004</v>
      </c>
      <c r="HU182">
        <v>62.982805318078547</v>
      </c>
      <c r="HV182">
        <v>0.71421226730346676</v>
      </c>
      <c r="HW182">
        <v>0.3973041580200195</v>
      </c>
      <c r="HX182">
        <v>8.133603792190552E-5</v>
      </c>
      <c r="HY182">
        <v>1.1115977613614081</v>
      </c>
      <c r="HZ182">
        <v>4.1379698042392742E-3</v>
      </c>
      <c r="IA182">
        <v>1.0869650716781616</v>
      </c>
      <c r="IB182">
        <v>0.52040439784526815</v>
      </c>
      <c r="IC182">
        <v>4.2031821703910822E-2</v>
      </c>
      <c r="ID182">
        <v>4.563556872606277E-3</v>
      </c>
      <c r="IE182">
        <v>1.6539648480999469</v>
      </c>
      <c r="IF182">
        <v>0.1864733529663086</v>
      </c>
      <c r="IG182">
        <v>1.2340554041862488</v>
      </c>
      <c r="IH182">
        <v>0.49008592832088471</v>
      </c>
      <c r="II182">
        <v>0.53480831398963924</v>
      </c>
      <c r="IJ182">
        <v>1.4414881873130796E-3</v>
      </c>
      <c r="IK182">
        <v>2.2603911346840859</v>
      </c>
      <c r="IL182">
        <v>0.42885379195213319</v>
      </c>
      <c r="IM182">
        <v>0.16677382504940033</v>
      </c>
      <c r="IN182">
        <v>0.70109075433969525</v>
      </c>
      <c r="IO182">
        <v>1.9111959223075394</v>
      </c>
      <c r="IP182">
        <v>0.10546313733816147</v>
      </c>
      <c r="IQ182">
        <v>2.6122866766472344</v>
      </c>
      <c r="IR182">
        <v>0.65811127972602845</v>
      </c>
      <c r="IS182">
        <v>0.35363057279586785</v>
      </c>
      <c r="IT182">
        <v>1.0117418525218962</v>
      </c>
      <c r="IU182">
        <v>65.047351563603087</v>
      </c>
      <c r="IV182">
        <v>34.952648436396927</v>
      </c>
      <c r="IW182">
        <v>0.95832182854728742</v>
      </c>
      <c r="IX182">
        <v>36.685170778318067</v>
      </c>
      <c r="IY182">
        <f t="shared" si="237"/>
        <v>1.5006889152858263</v>
      </c>
      <c r="IZ182">
        <f t="shared" si="238"/>
        <v>57.447328759946849</v>
      </c>
      <c r="JA182">
        <f t="shared" si="239"/>
        <v>0.35189554196314843</v>
      </c>
      <c r="JB182">
        <f t="shared" si="240"/>
        <v>13.470785772057464</v>
      </c>
      <c r="JC182">
        <f t="shared" si="241"/>
        <v>1.1487933733226778</v>
      </c>
      <c r="JD182">
        <f t="shared" si="242"/>
        <v>78.520935387614514</v>
      </c>
      <c r="JE182">
        <f t="shared" si="243"/>
        <v>109.8308399935022</v>
      </c>
    </row>
    <row r="183" spans="1:265" x14ac:dyDescent="0.2">
      <c r="A183" s="5">
        <v>2017</v>
      </c>
      <c r="B183">
        <v>307</v>
      </c>
      <c r="C183">
        <v>3</v>
      </c>
      <c r="D183">
        <v>3335</v>
      </c>
      <c r="E183">
        <v>1995</v>
      </c>
      <c r="F183" t="s">
        <v>118</v>
      </c>
      <c r="G183">
        <v>4</v>
      </c>
      <c r="H183">
        <v>32</v>
      </c>
      <c r="J183">
        <v>0</v>
      </c>
      <c r="K183">
        <v>0</v>
      </c>
      <c r="L183">
        <v>11.9</v>
      </c>
      <c r="M183">
        <v>11.3</v>
      </c>
      <c r="N183">
        <v>8.3000000000000007</v>
      </c>
      <c r="O183">
        <v>0.59999999999999964</v>
      </c>
      <c r="P183">
        <v>3</v>
      </c>
      <c r="Q183">
        <v>3.5999999999999996</v>
      </c>
      <c r="R183">
        <v>1.9120000000000001</v>
      </c>
      <c r="U183">
        <v>3.3560000000000003</v>
      </c>
      <c r="W183">
        <v>3.3059999999999996</v>
      </c>
      <c r="X183">
        <v>3.2</v>
      </c>
      <c r="AB183">
        <v>0</v>
      </c>
      <c r="AC183">
        <v>67</v>
      </c>
      <c r="AD183">
        <v>59.7</v>
      </c>
      <c r="AF183">
        <v>60.7</v>
      </c>
      <c r="AG183">
        <v>44.6</v>
      </c>
      <c r="AH183">
        <v>221.5725672028392</v>
      </c>
      <c r="AI183">
        <v>13919.631816816765</v>
      </c>
      <c r="AJ183">
        <v>271.0446280344558</v>
      </c>
      <c r="AK183">
        <v>0</v>
      </c>
      <c r="AL183">
        <v>510.8</v>
      </c>
      <c r="AM183">
        <v>510.8</v>
      </c>
      <c r="AN183">
        <v>13253.954708780213</v>
      </c>
      <c r="AO183">
        <f>AN183/AN$183</f>
        <v>1</v>
      </c>
      <c r="AP183">
        <v>1720.6762105263156</v>
      </c>
      <c r="AQ183">
        <v>1803.5604210526317</v>
      </c>
      <c r="AR183">
        <v>0.49979178947368419</v>
      </c>
      <c r="AS183">
        <v>3524.7364233684211</v>
      </c>
      <c r="AT183">
        <v>4.3903766315789463</v>
      </c>
      <c r="AU183">
        <v>3588.8863157894734</v>
      </c>
      <c r="AV183">
        <v>5586.3957894736832</v>
      </c>
      <c r="AW183">
        <v>138.66528421052632</v>
      </c>
      <c r="AX183">
        <v>44.127553684210525</v>
      </c>
      <c r="AY183">
        <v>9358.0749431578952</v>
      </c>
      <c r="AZ183">
        <v>992.62130526315786</v>
      </c>
      <c r="BA183">
        <v>4865.3031578947366</v>
      </c>
      <c r="BB183">
        <v>6796.5052631578947</v>
      </c>
      <c r="BC183">
        <v>2922.4972631578948</v>
      </c>
      <c r="BD183">
        <v>32.324842105263151</v>
      </c>
      <c r="BE183">
        <v>14616.630526315788</v>
      </c>
      <c r="BF183">
        <v>388.88923465263161</v>
      </c>
      <c r="BG183">
        <v>375.61111308270665</v>
      </c>
      <c r="BH183">
        <f t="shared" si="244"/>
        <v>382.4791069981851</v>
      </c>
      <c r="BI183">
        <v>124.54734035087719</v>
      </c>
      <c r="BJ183">
        <v>91.172631578947374</v>
      </c>
      <c r="BK183">
        <v>252.18902456140344</v>
      </c>
      <c r="BL183">
        <v>86.436390977443679</v>
      </c>
      <c r="BM183">
        <v>1.0481695568400773</v>
      </c>
      <c r="BN183">
        <v>1.5565819861431869</v>
      </c>
      <c r="BO183">
        <v>1.3969335604770017</v>
      </c>
      <c r="BP183">
        <v>48.817159748981972</v>
      </c>
      <c r="BQ183">
        <v>38.350690046711669</v>
      </c>
      <c r="BR183">
        <v>33.286078820527358</v>
      </c>
      <c r="BS183">
        <v>51.168660700281684</v>
      </c>
      <c r="BT183">
        <v>59.695993282872195</v>
      </c>
      <c r="BU183">
        <v>46.498440601077405</v>
      </c>
      <c r="BV183">
        <v>3497.713684210526</v>
      </c>
      <c r="BW183">
        <v>4102.7684210526313</v>
      </c>
      <c r="BX183">
        <v>9541.1330105263169</v>
      </c>
      <c r="BY183">
        <v>11475.285462147369</v>
      </c>
      <c r="BZ183">
        <v>1940.6509052631582</v>
      </c>
      <c r="CA183">
        <v>21016.418472673686</v>
      </c>
      <c r="CB183">
        <v>1.1729857819905214</v>
      </c>
      <c r="CC183">
        <v>16.642767599809556</v>
      </c>
      <c r="CD183">
        <v>19.521729767549122</v>
      </c>
      <c r="CE183">
        <v>91.172631578947403</v>
      </c>
      <c r="CF183">
        <v>1483.6273684210519</v>
      </c>
      <c r="CG183">
        <v>1574.7999999999993</v>
      </c>
      <c r="CH183">
        <f t="shared" si="216"/>
        <v>1367.5894736842106</v>
      </c>
      <c r="CI183">
        <f t="shared" si="217"/>
        <v>2693.7368421052633</v>
      </c>
      <c r="CJ183">
        <f t="shared" si="218"/>
        <v>4061.3263157894739</v>
      </c>
      <c r="CK183">
        <v>11658.343529515791</v>
      </c>
      <c r="CL183">
        <v>55.472551351574928</v>
      </c>
      <c r="CM183">
        <v>3.1267352104187012</v>
      </c>
      <c r="CN183">
        <v>1.8711442947387695</v>
      </c>
      <c r="CO183">
        <v>7.5943217277526855</v>
      </c>
      <c r="CP183">
        <v>2.484899638687792</v>
      </c>
      <c r="CQ183">
        <v>7.6791896820068359</v>
      </c>
      <c r="CR183">
        <v>2.6944417953491211</v>
      </c>
      <c r="CS183">
        <v>0.76236802339553833</v>
      </c>
      <c r="CT183">
        <v>3.4355001449584961</v>
      </c>
      <c r="CU183">
        <v>3.4355001449584961</v>
      </c>
      <c r="CV183">
        <v>1.555546382504005</v>
      </c>
      <c r="CW183">
        <v>2.4039840698242188</v>
      </c>
      <c r="CX183">
        <v>1.8014817237854004</v>
      </c>
      <c r="CY183">
        <v>0.50663715600967407</v>
      </c>
      <c r="CZ183">
        <v>1.805851936340332</v>
      </c>
      <c r="DA183">
        <v>1.805851936340332</v>
      </c>
      <c r="DB183">
        <v>1.2002826510322036</v>
      </c>
      <c r="DC183">
        <v>0.85537970066070557</v>
      </c>
      <c r="DD183">
        <v>0.47918239235877991</v>
      </c>
      <c r="DE183">
        <v>0.61778178027867203</v>
      </c>
      <c r="DF183">
        <v>1.3230316638946533</v>
      </c>
      <c r="DG183">
        <v>0.48256513476371765</v>
      </c>
      <c r="DH183">
        <v>1.0028589877563561</v>
      </c>
      <c r="DI183">
        <v>53.800988931824527</v>
      </c>
      <c r="DJ183">
        <v>33.747217920692847</v>
      </c>
      <c r="DK183">
        <v>3.7955796461523958E-2</v>
      </c>
      <c r="DL183">
        <v>87.586162648978899</v>
      </c>
      <c r="DM183">
        <v>0.33714534929344969</v>
      </c>
      <c r="DN183">
        <v>96.700452880196821</v>
      </c>
      <c r="DO183">
        <v>42.588895159262101</v>
      </c>
      <c r="DP183">
        <v>4.7638460400597431</v>
      </c>
      <c r="DQ183">
        <v>1.516002170787691</v>
      </c>
      <c r="DR183">
        <v>145.56919625030636</v>
      </c>
      <c r="DS183">
        <v>23.862458052207543</v>
      </c>
      <c r="DT183">
        <v>87.64754719622762</v>
      </c>
      <c r="DU183">
        <v>34.433620973310973</v>
      </c>
      <c r="DV183">
        <v>52.775973416230052</v>
      </c>
      <c r="DW183">
        <v>0.58373878707684956</v>
      </c>
      <c r="DX183">
        <v>175.44088037284547</v>
      </c>
      <c r="DY183">
        <v>3.8655355734218309</v>
      </c>
      <c r="DZ183">
        <v>2.1336917230385075</v>
      </c>
      <c r="EA183">
        <f t="shared" si="245"/>
        <v>3.0294730249609163</v>
      </c>
      <c r="EB183">
        <v>2.8599642632248194</v>
      </c>
      <c r="EC183">
        <v>-0.64663612028351436</v>
      </c>
      <c r="ED183">
        <v>0.58944514923795022</v>
      </c>
      <c r="EE183">
        <v>-0.5825195847107949</v>
      </c>
      <c r="EF183">
        <v>0.62726017849702742</v>
      </c>
      <c r="EG183">
        <v>0.4404208448953793</v>
      </c>
      <c r="EH183">
        <v>0.39286462741758288</v>
      </c>
      <c r="EI183">
        <v>61.426356977692933</v>
      </c>
      <c r="EJ183">
        <v>66.429200250525739</v>
      </c>
      <c r="EK183">
        <v>49.958451536471884</v>
      </c>
      <c r="EL183">
        <v>38.530307642249788</v>
      </c>
      <c r="EM183">
        <v>29.256804500060891</v>
      </c>
      <c r="EN183">
        <v>19.626908449235398</v>
      </c>
      <c r="EO183">
        <v>29.918732841968534</v>
      </c>
      <c r="EP183">
        <v>19.659743872940538</v>
      </c>
      <c r="EQ183">
        <v>58.943381371185538</v>
      </c>
      <c r="ER183">
        <v>151.8216601865096</v>
      </c>
      <c r="ES183">
        <v>9.3649046562764653</v>
      </c>
      <c r="ET183">
        <v>210.76504155769516</v>
      </c>
      <c r="EU183">
        <v>0.65710483050147128</v>
      </c>
      <c r="EV183">
        <v>14.195301374862272</v>
      </c>
      <c r="EW183">
        <v>9.3278011038461752</v>
      </c>
      <c r="EX183">
        <f t="shared" si="219"/>
        <v>4.4432912531715569</v>
      </c>
      <c r="EY183">
        <v>66.781720038228286</v>
      </c>
      <c r="EZ183">
        <v>22.929151286321563</v>
      </c>
      <c r="FA183">
        <f t="shared" si="220"/>
        <v>2.9125247247187502</v>
      </c>
      <c r="FB183">
        <v>89.710871324549856</v>
      </c>
      <c r="FC183">
        <v>74.441056086313054</v>
      </c>
      <c r="FD183">
        <v>25.558943913686942</v>
      </c>
      <c r="FE183">
        <f t="shared" si="221"/>
        <v>63.137786798353048</v>
      </c>
      <c r="FF183">
        <f t="shared" si="222"/>
        <v>57.728814354259086</v>
      </c>
      <c r="FG183">
        <f t="shared" si="223"/>
        <v>14.773877100370434</v>
      </c>
      <c r="FH183">
        <f t="shared" si="224"/>
        <v>-9.0529056839692004</v>
      </c>
      <c r="FI183">
        <f t="shared" si="225"/>
        <v>8.1552741859511286</v>
      </c>
      <c r="FJ183">
        <f t="shared" si="226"/>
        <v>8.1552741859511286</v>
      </c>
      <c r="FK183">
        <f t="shared" si="227"/>
        <v>9.0529056839692004</v>
      </c>
      <c r="FL183">
        <f t="shared" si="228"/>
        <v>9.3618027778886805</v>
      </c>
      <c r="FM183">
        <f t="shared" si="229"/>
        <v>19.148827776476246</v>
      </c>
      <c r="FN183">
        <f t="shared" si="230"/>
        <v>35.567274532381738</v>
      </c>
      <c r="FO183">
        <v>65.195845307388794</v>
      </c>
      <c r="FP183">
        <v>30.932950182605108</v>
      </c>
      <c r="FQ183">
        <v>1.1648413930547559</v>
      </c>
      <c r="FR183">
        <v>1.0465092229457156</v>
      </c>
      <c r="FS183">
        <v>0.952353322729797</v>
      </c>
      <c r="FT183">
        <v>2.1332514911504212</v>
      </c>
      <c r="FU183">
        <v>1.486414403616483</v>
      </c>
      <c r="FV183">
        <v>1.2603333472830749</v>
      </c>
      <c r="FW183">
        <v>54.601527263401003</v>
      </c>
      <c r="FX183">
        <v>72.033606268119982</v>
      </c>
      <c r="FY183">
        <v>28.761668671850149</v>
      </c>
      <c r="FZ183">
        <v>54.445867195704302</v>
      </c>
      <c r="GA183">
        <v>61.445688212366335</v>
      </c>
      <c r="GB183">
        <f t="shared" si="246"/>
        <v>111.11910470449075</v>
      </c>
      <c r="GC183">
        <f t="shared" si="247"/>
        <v>93.5109029571408</v>
      </c>
      <c r="GD183">
        <f t="shared" si="248"/>
        <v>67.950544759692576</v>
      </c>
      <c r="GE183">
        <f t="shared" si="249"/>
        <v>2.8138592537565126</v>
      </c>
      <c r="GF183">
        <f t="shared" si="250"/>
        <v>2.8814199308759481</v>
      </c>
      <c r="GG183">
        <f t="shared" si="251"/>
        <v>2.6511659768973872</v>
      </c>
      <c r="GH183">
        <f t="shared" si="255"/>
        <v>60.245248676273697</v>
      </c>
      <c r="GK183">
        <f t="shared" si="252"/>
        <v>69.060400493640756</v>
      </c>
      <c r="GL183">
        <f t="shared" si="253"/>
        <v>53.83833321004807</v>
      </c>
      <c r="GM183">
        <f t="shared" si="201"/>
        <v>46.16166678995193</v>
      </c>
      <c r="GN183">
        <f t="shared" si="232"/>
        <v>65.864723202138563</v>
      </c>
      <c r="GO183">
        <f t="shared" si="254"/>
        <v>30.252100840336134</v>
      </c>
      <c r="GP183">
        <f t="shared" si="233"/>
        <v>42.942387289993484</v>
      </c>
      <c r="GQ183">
        <f t="shared" si="234"/>
        <v>1.1368643131183056</v>
      </c>
      <c r="GR183">
        <v>46.808278186168451</v>
      </c>
      <c r="GS183">
        <f t="shared" si="235"/>
        <v>93.580749431578951</v>
      </c>
      <c r="GT183" s="23">
        <f t="shared" si="236"/>
        <v>210.16418472673686</v>
      </c>
      <c r="GU183">
        <v>20.759999999999998</v>
      </c>
      <c r="GV183">
        <v>21.759999999999998</v>
      </c>
      <c r="GW183">
        <v>6.0299999999999998E-3</v>
      </c>
      <c r="GX183">
        <v>42.526029999999999</v>
      </c>
      <c r="GY183">
        <v>5.2969999999999996E-2</v>
      </c>
      <c r="GZ183">
        <v>43.3</v>
      </c>
      <c r="HA183">
        <v>67.400000000000006</v>
      </c>
      <c r="HB183">
        <v>1.673</v>
      </c>
      <c r="HC183">
        <v>0.53239999999999998</v>
      </c>
      <c r="HD183">
        <v>112.90540000000001</v>
      </c>
      <c r="HE183">
        <v>11.976000000000001</v>
      </c>
      <c r="HF183">
        <v>58.7</v>
      </c>
      <c r="HG183">
        <v>82</v>
      </c>
      <c r="HH183">
        <v>35.260000000000005</v>
      </c>
      <c r="HI183">
        <v>0.39</v>
      </c>
      <c r="HJ183">
        <v>176.35</v>
      </c>
      <c r="HK183">
        <v>42.2</v>
      </c>
      <c r="HL183">
        <v>49.5</v>
      </c>
      <c r="HM183">
        <v>115.114</v>
      </c>
      <c r="HN183">
        <v>138.44959600000001</v>
      </c>
      <c r="HO183">
        <v>23.414000000000005</v>
      </c>
      <c r="HP183">
        <v>253.56359600000005</v>
      </c>
      <c r="HQ183">
        <v>1.0999999999999943</v>
      </c>
      <c r="HR183">
        <v>17.900000000000006</v>
      </c>
      <c r="HS183">
        <v>19</v>
      </c>
      <c r="HT183">
        <v>140.65819600000003</v>
      </c>
      <c r="HU183">
        <v>55.472551351574936</v>
      </c>
      <c r="HV183">
        <v>0.64911022968292231</v>
      </c>
      <c r="HW183">
        <v>0.40716099853515619</v>
      </c>
      <c r="HX183">
        <v>4.579376001834869E-4</v>
      </c>
      <c r="HY183">
        <v>1.0567291658182618</v>
      </c>
      <c r="HZ183">
        <v>4.0676667745590204E-3</v>
      </c>
      <c r="IA183">
        <v>1.1666932973861694</v>
      </c>
      <c r="IB183">
        <v>0.51383604776859293</v>
      </c>
      <c r="IC183">
        <v>5.7475917425155641E-2</v>
      </c>
      <c r="ID183">
        <v>1.8290602771759035E-2</v>
      </c>
      <c r="IE183">
        <v>1.7562958653516771</v>
      </c>
      <c r="IF183">
        <v>0.28790113220214847</v>
      </c>
      <c r="IG183">
        <v>1.0574697718620301</v>
      </c>
      <c r="IH183">
        <v>0.41544246792793277</v>
      </c>
      <c r="II183">
        <v>0.63674339275360115</v>
      </c>
      <c r="IJ183">
        <v>7.0428225517272947E-3</v>
      </c>
      <c r="IK183">
        <v>2.1166984550952912</v>
      </c>
      <c r="IL183">
        <v>0.36097023367881775</v>
      </c>
      <c r="IM183">
        <v>0.23719528421759603</v>
      </c>
      <c r="IN183">
        <v>0.71115331854999053</v>
      </c>
      <c r="IO183">
        <v>1.8317319936142256</v>
      </c>
      <c r="IP183">
        <v>0.11298780065357687</v>
      </c>
      <c r="IQ183">
        <v>2.5428853121642168</v>
      </c>
      <c r="IR183">
        <v>0.80572306370735169</v>
      </c>
      <c r="IS183">
        <v>0.27664076355099687</v>
      </c>
      <c r="IT183">
        <v>1.0823638272583487</v>
      </c>
      <c r="IU183">
        <v>74.44105608631304</v>
      </c>
      <c r="IV183">
        <v>25.558943913686953</v>
      </c>
      <c r="IW183">
        <v>0.78658944681253962</v>
      </c>
      <c r="IX183">
        <v>30.932950182605111</v>
      </c>
      <c r="IY183">
        <f t="shared" si="237"/>
        <v>1.4861561463459549</v>
      </c>
      <c r="IZ183">
        <f t="shared" si="238"/>
        <v>58.443695405244476</v>
      </c>
      <c r="JA183">
        <f t="shared" si="239"/>
        <v>0.42618685706892556</v>
      </c>
      <c r="JB183">
        <f t="shared" si="240"/>
        <v>16.759971636558138</v>
      </c>
      <c r="JC183">
        <f t="shared" si="241"/>
        <v>1.0599692892770294</v>
      </c>
      <c r="JD183">
        <f t="shared" si="242"/>
        <v>81.133929610171393</v>
      </c>
      <c r="JE183">
        <f t="shared" si="243"/>
        <v>99.714916275243013</v>
      </c>
    </row>
    <row r="184" spans="1:265" x14ac:dyDescent="0.2">
      <c r="A184" s="5">
        <v>2017</v>
      </c>
      <c r="B184">
        <v>308</v>
      </c>
      <c r="C184">
        <v>3</v>
      </c>
      <c r="D184">
        <v>3335</v>
      </c>
      <c r="E184">
        <v>1995</v>
      </c>
      <c r="F184" t="s">
        <v>121</v>
      </c>
      <c r="G184">
        <v>1</v>
      </c>
      <c r="H184">
        <v>30.5</v>
      </c>
      <c r="J184">
        <v>0</v>
      </c>
      <c r="K184">
        <v>0</v>
      </c>
      <c r="L184">
        <v>10.9</v>
      </c>
      <c r="M184">
        <v>10.7</v>
      </c>
      <c r="N184">
        <v>8.3000000000000007</v>
      </c>
      <c r="O184">
        <v>0.20000000000000107</v>
      </c>
      <c r="P184">
        <v>2.3999999999999986</v>
      </c>
      <c r="Q184">
        <v>2.5999999999999996</v>
      </c>
      <c r="R184">
        <v>2.024</v>
      </c>
      <c r="U184">
        <v>2.6179999999999999</v>
      </c>
      <c r="W184">
        <v>2.944</v>
      </c>
      <c r="X184">
        <v>3.1020000000000003</v>
      </c>
      <c r="AB184">
        <v>4</v>
      </c>
      <c r="AC184">
        <v>68</v>
      </c>
      <c r="AD184">
        <v>46.1</v>
      </c>
      <c r="AF184">
        <v>51.5</v>
      </c>
      <c r="AG184">
        <v>24.6</v>
      </c>
      <c r="AH184">
        <v>250.29736016479984</v>
      </c>
      <c r="AI184">
        <v>15724.180760273057</v>
      </c>
      <c r="AJ184">
        <v>281.8090167364017</v>
      </c>
      <c r="AK184">
        <v>0</v>
      </c>
      <c r="AL184">
        <v>525.79999999999995</v>
      </c>
      <c r="AM184">
        <v>525.79999999999995</v>
      </c>
      <c r="AN184">
        <v>13961.611462381576</v>
      </c>
      <c r="AO184">
        <f>AN184/AN$183</f>
        <v>1.0533921210046515</v>
      </c>
      <c r="AP184">
        <v>1954.6315789473683</v>
      </c>
      <c r="AQ184">
        <v>2215.6842105263158</v>
      </c>
      <c r="AR184">
        <v>0.33773684210526317</v>
      </c>
      <c r="AS184">
        <v>4170.6535263157903</v>
      </c>
      <c r="AT184">
        <v>4.3962894736842104</v>
      </c>
      <c r="AU184">
        <v>3222.3684210526317</v>
      </c>
      <c r="AV184">
        <v>5253.6842105263158</v>
      </c>
      <c r="AW184">
        <v>138.84736842105264</v>
      </c>
      <c r="AX184">
        <v>39.076315789473682</v>
      </c>
      <c r="AY184">
        <v>8653.976315789474</v>
      </c>
      <c r="AZ184">
        <v>780.95526315789471</v>
      </c>
      <c r="BA184">
        <v>4152.3684210526317</v>
      </c>
      <c r="BB184">
        <v>6020.5263157894742</v>
      </c>
      <c r="BC184">
        <v>2191.3736842105263</v>
      </c>
      <c r="BD184">
        <v>19.660526315789475</v>
      </c>
      <c r="BE184">
        <v>12383.92894736842</v>
      </c>
      <c r="BF184">
        <v>298.88818596491222</v>
      </c>
      <c r="BG184">
        <v>266.42518796992471</v>
      </c>
      <c r="BH184">
        <f t="shared" si="244"/>
        <v>283.216393829401</v>
      </c>
      <c r="BI184">
        <v>84.515789473684222</v>
      </c>
      <c r="BJ184">
        <v>66.428571428571431</v>
      </c>
      <c r="BK184">
        <v>202.53333333333333</v>
      </c>
      <c r="BL184">
        <v>54.774436090225599</v>
      </c>
      <c r="BM184">
        <v>1.1335559265442405</v>
      </c>
      <c r="BN184">
        <v>1.6303797468354431</v>
      </c>
      <c r="BO184">
        <v>1.4499017681728881</v>
      </c>
      <c r="BP184">
        <v>46.866314034817982</v>
      </c>
      <c r="BQ184">
        <v>37.235697250214457</v>
      </c>
      <c r="BR184">
        <v>33.530299137698208</v>
      </c>
      <c r="BS184">
        <v>53.125588029451443</v>
      </c>
      <c r="BT184">
        <v>60.708326656045855</v>
      </c>
      <c r="BU184">
        <v>48.615640007114493</v>
      </c>
      <c r="BV184">
        <v>4307.3684210526317</v>
      </c>
      <c r="BW184">
        <v>3809.7368421052629</v>
      </c>
      <c r="BX184">
        <v>9941.781578947368</v>
      </c>
      <c r="BY184">
        <v>12087.975292105264</v>
      </c>
      <c r="BZ184">
        <v>1824.6763157894736</v>
      </c>
      <c r="CA184">
        <v>22029.756871052632</v>
      </c>
      <c r="CB184">
        <v>0.88446969696969691</v>
      </c>
      <c r="CC184">
        <v>19.55250094799079</v>
      </c>
      <c r="CD184">
        <v>17.293594588469123</v>
      </c>
      <c r="CE184">
        <v>-1085</v>
      </c>
      <c r="CF184">
        <v>1443.9473684210529</v>
      </c>
      <c r="CG184">
        <v>358.94736842105158</v>
      </c>
      <c r="CH184">
        <f t="shared" si="216"/>
        <v>-155</v>
      </c>
      <c r="CI184">
        <f t="shared" si="217"/>
        <v>2210.7894736842113</v>
      </c>
      <c r="CJ184">
        <f t="shared" si="218"/>
        <v>2055.7894736842113</v>
      </c>
      <c r="CK184">
        <v>13375.780555263158</v>
      </c>
      <c r="CL184">
        <v>60.716877782882371</v>
      </c>
      <c r="CM184">
        <v>2.3683748245239258</v>
      </c>
      <c r="CN184">
        <v>0.78468209505081177</v>
      </c>
      <c r="CO184">
        <v>7.2390475273132324</v>
      </c>
      <c r="CP184">
        <v>1.5274231733567816</v>
      </c>
      <c r="CQ184">
        <v>6.7070107460021973</v>
      </c>
      <c r="CR184">
        <v>2.1331844329833984</v>
      </c>
      <c r="CS184">
        <v>0.46857613325119019</v>
      </c>
      <c r="CT184">
        <v>3.3836770057678223</v>
      </c>
      <c r="CU184">
        <v>3.3836770057678223</v>
      </c>
      <c r="CV184">
        <v>1.148338417188757</v>
      </c>
      <c r="CW184">
        <v>2.5533883571624756</v>
      </c>
      <c r="CX184">
        <v>1.9126750230789185</v>
      </c>
      <c r="CY184">
        <v>0.42209702730178833</v>
      </c>
      <c r="CZ184">
        <v>1.9670838117599487</v>
      </c>
      <c r="DA184">
        <v>1.9670838117599487</v>
      </c>
      <c r="DB184">
        <v>1.1977351688683282</v>
      </c>
      <c r="DC184">
        <v>0.65578341484069824</v>
      </c>
      <c r="DD184">
        <v>0.40397730469703674</v>
      </c>
      <c r="DE184">
        <v>0.52754401779247584</v>
      </c>
      <c r="DF184">
        <v>1.1379226446151733</v>
      </c>
      <c r="DG184">
        <v>0.48281407356262207</v>
      </c>
      <c r="DH184">
        <v>0.86246563327144665</v>
      </c>
      <c r="DI184">
        <v>46.293002227983976</v>
      </c>
      <c r="DJ184">
        <v>17.386077282867934</v>
      </c>
      <c r="DK184">
        <v>2.4448930517246847E-2</v>
      </c>
      <c r="DL184">
        <v>63.703528441369151</v>
      </c>
      <c r="DM184">
        <v>0.29485960742536343</v>
      </c>
      <c r="DN184">
        <v>68.73906153126768</v>
      </c>
      <c r="DO184">
        <v>24.61751032691253</v>
      </c>
      <c r="DP184">
        <v>4.6981464783768914</v>
      </c>
      <c r="DQ184">
        <v>1.322216312069642</v>
      </c>
      <c r="DR184">
        <v>99.376934648626744</v>
      </c>
      <c r="DS184">
        <v>19.940820764121256</v>
      </c>
      <c r="DT184">
        <v>79.421313655690142</v>
      </c>
      <c r="DU184">
        <v>25.412462606869251</v>
      </c>
      <c r="DV184">
        <v>43.106156997272848</v>
      </c>
      <c r="DW184">
        <v>0.38673903046469943</v>
      </c>
      <c r="DX184">
        <v>148.32667229029693</v>
      </c>
      <c r="DY184">
        <v>2.3782270804838395</v>
      </c>
      <c r="DZ184">
        <v>3.49640983154787</v>
      </c>
      <c r="EA184">
        <f t="shared" si="245"/>
        <v>2.9180394430664753</v>
      </c>
      <c r="EB184">
        <v>1.4964039535522469</v>
      </c>
      <c r="EC184">
        <v>0.76301800888731874</v>
      </c>
      <c r="ED184">
        <v>0.48209553626963975</v>
      </c>
      <c r="EE184">
        <v>5.6782305711194372E-2</v>
      </c>
      <c r="EF184">
        <v>0.37556599153463638</v>
      </c>
      <c r="EG184">
        <v>0.35812985773328665</v>
      </c>
      <c r="EH184">
        <v>0.3199703132214381</v>
      </c>
      <c r="EI184">
        <v>72.66944761245162</v>
      </c>
      <c r="EJ184">
        <v>69.170036059486733</v>
      </c>
      <c r="EK184">
        <v>53.544863124988773</v>
      </c>
      <c r="EL184">
        <v>27.292173146844711</v>
      </c>
      <c r="EM184">
        <v>24.771855173390289</v>
      </c>
      <c r="EN184">
        <v>17.132766625501688</v>
      </c>
      <c r="EO184">
        <v>28.247007721348812</v>
      </c>
      <c r="EP184">
        <v>15.390472210786845</v>
      </c>
      <c r="EQ184">
        <v>52.447273981731186</v>
      </c>
      <c r="ER184">
        <v>137.55180812435293</v>
      </c>
      <c r="ES184">
        <v>8.8097940495955314</v>
      </c>
      <c r="ET184">
        <v>189.99908210608413</v>
      </c>
      <c r="EU184">
        <v>0.54485318808317085</v>
      </c>
      <c r="EV184">
        <v>14.866917991518175</v>
      </c>
      <c r="EW184">
        <v>8.1002876646497306</v>
      </c>
      <c r="EX184">
        <f t="shared" si="219"/>
        <v>4.636756110577771</v>
      </c>
      <c r="EY184">
        <v>40.492053809918872</v>
      </c>
      <c r="EZ184">
        <v>9.2270381161256854</v>
      </c>
      <c r="FA184">
        <f t="shared" si="220"/>
        <v>4.3884129771993363</v>
      </c>
      <c r="FB184">
        <v>49.719091926044555</v>
      </c>
      <c r="FC184">
        <v>81.441660016939593</v>
      </c>
      <c r="FD184">
        <v>18.558339983060407</v>
      </c>
      <c r="FE184">
        <f t="shared" si="221"/>
        <v>52.386502280828211</v>
      </c>
      <c r="FF184">
        <f t="shared" si="222"/>
        <v>51.174305934341334</v>
      </c>
      <c r="FG184">
        <f t="shared" si="223"/>
        <v>10.021990396082407</v>
      </c>
      <c r="FH184">
        <f t="shared" si="224"/>
        <v>10.682252124422462</v>
      </c>
      <c r="FI184">
        <f t="shared" si="225"/>
        <v>-0.79495227995672124</v>
      </c>
      <c r="FJ184">
        <f t="shared" si="226"/>
        <v>-0.79495227995672124</v>
      </c>
      <c r="FK184">
        <f t="shared" si="227"/>
        <v>-10.682252124422462</v>
      </c>
      <c r="FL184">
        <f t="shared" si="228"/>
        <v>-15.540293810329914</v>
      </c>
      <c r="FM184">
        <f t="shared" si="229"/>
        <v>-3.2292147719245912</v>
      </c>
      <c r="FN184">
        <f t="shared" si="230"/>
        <v>-8.6154654392011061</v>
      </c>
      <c r="FO184">
        <v>90.622147457457388</v>
      </c>
      <c r="FP184">
        <v>47.696097503702354</v>
      </c>
      <c r="FQ184">
        <v>0.76200176955758847</v>
      </c>
      <c r="FR184">
        <v>0.75051743738431675</v>
      </c>
      <c r="FS184">
        <v>0.8937982744679891</v>
      </c>
      <c r="FT184">
        <v>2.0044876985569076</v>
      </c>
      <c r="FU184">
        <v>1.5300622743568959</v>
      </c>
      <c r="FV184">
        <v>1.3400508851745656</v>
      </c>
      <c r="FW184">
        <v>54.871124374454674</v>
      </c>
      <c r="FX184">
        <v>72.396038233254316</v>
      </c>
      <c r="FY184">
        <v>31.496891127019325</v>
      </c>
      <c r="FZ184">
        <v>63.621229945500794</v>
      </c>
      <c r="GA184">
        <v>52.175170600039976</v>
      </c>
      <c r="GB184">
        <f t="shared" si="246"/>
        <v>103.54892562873606</v>
      </c>
      <c r="GC184">
        <f t="shared" si="247"/>
        <v>81.24458962841976</v>
      </c>
      <c r="GD184">
        <f t="shared" si="248"/>
        <v>70.899296533367135</v>
      </c>
      <c r="GE184">
        <f t="shared" si="249"/>
        <v>2.2872036673905125</v>
      </c>
      <c r="GF184">
        <f t="shared" si="250"/>
        <v>2.6256326024166419</v>
      </c>
      <c r="GG184">
        <f t="shared" si="251"/>
        <v>2.6977348388481706</v>
      </c>
      <c r="GH184">
        <f t="shared" si="255"/>
        <v>63.461870283552614</v>
      </c>
      <c r="GK184">
        <f t="shared" si="252"/>
        <v>58.906905197563766</v>
      </c>
      <c r="GL184">
        <f t="shared" si="253"/>
        <v>37.481605546595169</v>
      </c>
      <c r="GM184">
        <f t="shared" si="201"/>
        <v>62.518394453404838</v>
      </c>
      <c r="GN184">
        <f t="shared" si="232"/>
        <v>64.433970654519584</v>
      </c>
      <c r="GO184">
        <f t="shared" si="254"/>
        <v>23.853211009174309</v>
      </c>
      <c r="GP184">
        <f t="shared" si="233"/>
        <v>65.882192821144841</v>
      </c>
      <c r="GQ184">
        <f t="shared" si="234"/>
        <v>1.0437978856409917</v>
      </c>
      <c r="GR184">
        <v>60.367586276747488</v>
      </c>
      <c r="GS184">
        <f t="shared" si="235"/>
        <v>86.53976315789474</v>
      </c>
      <c r="GT184" s="23">
        <f t="shared" si="236"/>
        <v>220.29756871052635</v>
      </c>
      <c r="GU184">
        <v>23.96</v>
      </c>
      <c r="GV184">
        <v>27.160000000000004</v>
      </c>
      <c r="GW184">
        <v>4.1399999999999996E-3</v>
      </c>
      <c r="GX184">
        <v>51.124140000000004</v>
      </c>
      <c r="GY184">
        <v>5.3890000000000007E-2</v>
      </c>
      <c r="GZ184">
        <v>39.5</v>
      </c>
      <c r="HA184">
        <v>64.400000000000006</v>
      </c>
      <c r="HB184">
        <v>1.702</v>
      </c>
      <c r="HC184">
        <v>0.47899999999999998</v>
      </c>
      <c r="HD184">
        <v>106.08099999999999</v>
      </c>
      <c r="HE184">
        <v>9.5730000000000004</v>
      </c>
      <c r="HF184">
        <v>50.9</v>
      </c>
      <c r="HG184">
        <v>73.8</v>
      </c>
      <c r="HH184">
        <v>26.862000000000002</v>
      </c>
      <c r="HI184">
        <v>0.24100000000000002</v>
      </c>
      <c r="HJ184">
        <v>151.803</v>
      </c>
      <c r="HK184">
        <v>52.8</v>
      </c>
      <c r="HL184">
        <v>46.7</v>
      </c>
      <c r="HM184">
        <v>121.867</v>
      </c>
      <c r="HN184">
        <v>148.17518100000001</v>
      </c>
      <c r="HO184">
        <v>22.366999999999997</v>
      </c>
      <c r="HP184">
        <v>270.04218100000003</v>
      </c>
      <c r="HQ184">
        <v>-13.299999999999997</v>
      </c>
      <c r="HR184">
        <v>17.700000000000003</v>
      </c>
      <c r="HS184">
        <v>4.4000000000000057</v>
      </c>
      <c r="HT184">
        <v>163.96118100000004</v>
      </c>
      <c r="HU184">
        <v>60.716877782882385</v>
      </c>
      <c r="HV184">
        <v>0.56746260795593262</v>
      </c>
      <c r="HW184">
        <v>0.21311965701580049</v>
      </c>
      <c r="HX184">
        <v>2.9969656763076776E-4</v>
      </c>
      <c r="HY184">
        <v>0.78088196153936384</v>
      </c>
      <c r="HZ184">
        <v>3.6144080910205842E-3</v>
      </c>
      <c r="IA184">
        <v>0.84260785102844238</v>
      </c>
      <c r="IB184">
        <v>0.30176302981376651</v>
      </c>
      <c r="IC184">
        <v>5.7590182638168341E-2</v>
      </c>
      <c r="ID184">
        <v>1.620781285762787E-2</v>
      </c>
      <c r="IE184">
        <v>1.2181688763380052</v>
      </c>
      <c r="IF184">
        <v>0.2444358674311638</v>
      </c>
      <c r="IG184">
        <v>0.97355158674716946</v>
      </c>
      <c r="IH184">
        <v>0.31150760614871981</v>
      </c>
      <c r="II184">
        <v>0.5283980535149575</v>
      </c>
      <c r="IJ184">
        <v>4.7406719863414774E-3</v>
      </c>
      <c r="IK184">
        <v>1.8181979183971881</v>
      </c>
      <c r="IL184">
        <v>0.34625364303588863</v>
      </c>
      <c r="IM184">
        <v>0.18865740129351619</v>
      </c>
      <c r="IN184">
        <v>0.64290206816315654</v>
      </c>
      <c r="IO184">
        <v>1.6861189382985198</v>
      </c>
      <c r="IP184">
        <v>0.10799102383375166</v>
      </c>
      <c r="IQ184">
        <v>2.3290210064616765</v>
      </c>
      <c r="IR184">
        <v>0.49635420799255375</v>
      </c>
      <c r="IS184">
        <v>0.11310562852025033</v>
      </c>
      <c r="IT184">
        <v>0.609459836512804</v>
      </c>
      <c r="IU184">
        <v>81.441660016939593</v>
      </c>
      <c r="IV184">
        <v>18.558339983060414</v>
      </c>
      <c r="IW184">
        <v>1.1108521301236713</v>
      </c>
      <c r="IX184">
        <v>47.696097503702362</v>
      </c>
      <c r="IY184">
        <f t="shared" si="237"/>
        <v>1.5481390449223127</v>
      </c>
      <c r="IZ184">
        <f t="shared" si="238"/>
        <v>66.471665160044864</v>
      </c>
      <c r="JA184">
        <f t="shared" si="239"/>
        <v>0.5108230880644884</v>
      </c>
      <c r="JB184">
        <f t="shared" si="240"/>
        <v>21.932953230016043</v>
      </c>
      <c r="JC184">
        <f t="shared" si="241"/>
        <v>1.0373159568578243</v>
      </c>
      <c r="JD184">
        <f t="shared" si="242"/>
        <v>91.816716469868723</v>
      </c>
      <c r="JE184">
        <f t="shared" si="243"/>
        <v>115.9466489356645</v>
      </c>
    </row>
    <row r="185" spans="1:265" x14ac:dyDescent="0.2">
      <c r="A185" s="5">
        <v>2017</v>
      </c>
      <c r="B185">
        <v>309</v>
      </c>
      <c r="C185">
        <v>3</v>
      </c>
      <c r="D185">
        <v>3390</v>
      </c>
      <c r="E185">
        <v>1967</v>
      </c>
      <c r="F185" t="s">
        <v>121</v>
      </c>
      <c r="G185">
        <v>1</v>
      </c>
      <c r="H185">
        <v>32.5</v>
      </c>
      <c r="J185">
        <v>0</v>
      </c>
      <c r="K185">
        <v>0</v>
      </c>
      <c r="L185">
        <v>12.3</v>
      </c>
      <c r="M185">
        <v>12.1</v>
      </c>
      <c r="N185">
        <v>7.7</v>
      </c>
      <c r="O185">
        <v>0.20000000000000107</v>
      </c>
      <c r="P185">
        <v>4.3999999999999995</v>
      </c>
      <c r="Q185">
        <v>4.6000000000000005</v>
      </c>
      <c r="R185">
        <v>2.38</v>
      </c>
      <c r="U185">
        <v>3.0659999999999998</v>
      </c>
      <c r="W185">
        <v>4.1280000000000001</v>
      </c>
      <c r="X185">
        <v>2.5575000000000001</v>
      </c>
      <c r="AB185">
        <v>3</v>
      </c>
      <c r="AC185">
        <v>69</v>
      </c>
      <c r="AD185">
        <v>43.4</v>
      </c>
      <c r="AF185">
        <v>44.4</v>
      </c>
      <c r="AG185">
        <v>34.700000000000003</v>
      </c>
      <c r="AH185">
        <v>185.89159896356412</v>
      </c>
      <c r="AI185">
        <v>11678.082030089026</v>
      </c>
      <c r="AJ185">
        <v>233.95699170124479</v>
      </c>
      <c r="AK185">
        <v>0</v>
      </c>
      <c r="AL185">
        <v>385.6</v>
      </c>
      <c r="AM185">
        <v>385.6</v>
      </c>
      <c r="AN185">
        <v>8567.740634894737</v>
      </c>
      <c r="AO185">
        <f>AN185/AN$181</f>
        <v>0.81547593587319334</v>
      </c>
      <c r="AP185">
        <v>1624.7936507936506</v>
      </c>
      <c r="AQ185">
        <v>1460.3408521303256</v>
      </c>
      <c r="AR185">
        <v>9.8671679197994983E-3</v>
      </c>
      <c r="AS185">
        <v>3085.1443700918958</v>
      </c>
      <c r="AT185">
        <v>1.1117009189640767</v>
      </c>
      <c r="AU185">
        <v>2384.5655806182122</v>
      </c>
      <c r="AV185">
        <v>4522.4519632414367</v>
      </c>
      <c r="AW185">
        <v>24.503467000835421</v>
      </c>
      <c r="AY185">
        <v>6931.5210108604842</v>
      </c>
      <c r="AZ185">
        <v>222.01127819548873</v>
      </c>
      <c r="BA185">
        <v>3445.2861319966582</v>
      </c>
      <c r="BB185">
        <v>5986.0818713450299</v>
      </c>
      <c r="BC185">
        <v>1129.2973684210526</v>
      </c>
      <c r="BE185">
        <v>10560.665371762738</v>
      </c>
      <c r="BF185">
        <v>256.42510938457258</v>
      </c>
      <c r="BG185">
        <v>259.22459720730382</v>
      </c>
      <c r="BH185">
        <f t="shared" si="244"/>
        <v>257.77658626451182</v>
      </c>
      <c r="BI185">
        <v>50.651461988304099</v>
      </c>
      <c r="BJ185">
        <v>75.765753669889008</v>
      </c>
      <c r="BK185">
        <v>204.14074074074077</v>
      </c>
      <c r="BL185">
        <v>104.54499343597094</v>
      </c>
      <c r="BM185">
        <v>0.89878542510121451</v>
      </c>
      <c r="BN185">
        <v>1.896551724137931</v>
      </c>
      <c r="BO185">
        <v>1.7374701670644395</v>
      </c>
      <c r="BP185">
        <v>52.665076764146811</v>
      </c>
      <c r="BQ185">
        <v>34.401765166433371</v>
      </c>
      <c r="BR185">
        <v>32.623760063534583</v>
      </c>
      <c r="BS185">
        <v>47.334603407451795</v>
      </c>
      <c r="BT185">
        <v>65.244727039787421</v>
      </c>
      <c r="BU185">
        <v>56.682809847859616</v>
      </c>
      <c r="BV185">
        <v>3190.3842940685045</v>
      </c>
      <c r="BW185">
        <v>3938.644527986633</v>
      </c>
      <c r="BX185">
        <v>8445.3912489557224</v>
      </c>
      <c r="BY185">
        <v>7417.9572596491207</v>
      </c>
      <c r="BZ185">
        <v>1316.3624269005848</v>
      </c>
      <c r="CA185">
        <v>15863.348508604842</v>
      </c>
      <c r="CB185">
        <v>1.2345360824742269</v>
      </c>
      <c r="CC185">
        <v>20.111669943693965</v>
      </c>
      <c r="CD185">
        <v>24.828582224302597</v>
      </c>
      <c r="CE185">
        <v>-805.81871345029231</v>
      </c>
      <c r="CF185">
        <v>583.80743525480375</v>
      </c>
      <c r="CG185">
        <v>-222.01127819548856</v>
      </c>
      <c r="CH185">
        <f t="shared" si="216"/>
        <v>254.90183792815378</v>
      </c>
      <c r="CI185">
        <f t="shared" si="217"/>
        <v>2047.4373433583969</v>
      </c>
      <c r="CJ185">
        <f t="shared" si="218"/>
        <v>2302.3391812865507</v>
      </c>
      <c r="CK185">
        <v>8931.827497744358</v>
      </c>
      <c r="CL185">
        <v>56.30480533728057</v>
      </c>
      <c r="CM185">
        <v>2.0179324150085449</v>
      </c>
      <c r="CN185">
        <v>0.83475816249847412</v>
      </c>
      <c r="CO185">
        <v>6.0361881256103516</v>
      </c>
      <c r="CP185">
        <v>1.4578944264868241</v>
      </c>
      <c r="CQ185">
        <v>7.5684299468994141</v>
      </c>
      <c r="CR185">
        <v>1.8804694414138794</v>
      </c>
      <c r="CS185">
        <v>0.46794313192367554</v>
      </c>
      <c r="CT185">
        <v>3.8343160152435303</v>
      </c>
      <c r="CU185">
        <v>3.8343160152435303</v>
      </c>
      <c r="CV185">
        <v>0.96577750633878889</v>
      </c>
      <c r="CW185">
        <v>2.6983373165130615</v>
      </c>
      <c r="CX185">
        <v>1.7822555303573608</v>
      </c>
      <c r="CY185">
        <v>0.36377879977226257</v>
      </c>
      <c r="CZ185">
        <v>2.0704538822174072</v>
      </c>
      <c r="DA185">
        <v>2.0704538822174072</v>
      </c>
      <c r="DB185">
        <v>1.0090413516963426</v>
      </c>
      <c r="DC185">
        <v>0.76560550928115845</v>
      </c>
      <c r="DD185">
        <v>0.40579923987388611</v>
      </c>
      <c r="DE185">
        <v>0.55325521506218733</v>
      </c>
      <c r="DF185">
        <v>1.2247337102890015</v>
      </c>
      <c r="DG185">
        <v>0.47979339957237244</v>
      </c>
      <c r="DH185">
        <v>0.86724937434477145</v>
      </c>
      <c r="DI185">
        <v>32.787237756365819</v>
      </c>
      <c r="DJ185">
        <v>12.190314463457664</v>
      </c>
      <c r="DK185">
        <v>5.9560081830897121E-4</v>
      </c>
      <c r="DL185">
        <v>44.978147820641787</v>
      </c>
      <c r="DM185">
        <v>8.4138305270833172E-2</v>
      </c>
      <c r="DN185">
        <v>44.841027053998921</v>
      </c>
      <c r="DO185">
        <v>21.16250335653573</v>
      </c>
      <c r="DP185">
        <v>0.93954035950294612</v>
      </c>
      <c r="DQ185">
        <v>0</v>
      </c>
      <c r="DR185">
        <v>66.943070770037593</v>
      </c>
      <c r="DS185">
        <v>5.9906131664164981</v>
      </c>
      <c r="DT185">
        <v>61.403802624145641</v>
      </c>
      <c r="DU185">
        <v>21.776096784963947</v>
      </c>
      <c r="DV185">
        <v>23.381581206252701</v>
      </c>
      <c r="DW185">
        <v>0</v>
      </c>
      <c r="DX185">
        <v>106.5614806153623</v>
      </c>
      <c r="DY185">
        <v>1.464328196626387</v>
      </c>
      <c r="DZ185">
        <v>2.8298864175231935</v>
      </c>
      <c r="EA185">
        <f t="shared" si="245"/>
        <v>2.1235631998179487</v>
      </c>
      <c r="EB185">
        <v>0.80358595317554016</v>
      </c>
      <c r="EC185">
        <v>1.1830553978676228</v>
      </c>
      <c r="ED185">
        <v>0.59814592620520435</v>
      </c>
      <c r="EE185">
        <v>4.3828102030586943E-2</v>
      </c>
      <c r="EF185">
        <v>0.37180059369566282</v>
      </c>
      <c r="EG185">
        <v>0.47194510801572859</v>
      </c>
      <c r="EH185">
        <v>0.35463759334671879</v>
      </c>
      <c r="EI185">
        <v>72.895926900126369</v>
      </c>
      <c r="EJ185">
        <v>66.983821534026319</v>
      </c>
      <c r="EK185">
        <v>57.622887998136022</v>
      </c>
      <c r="EL185">
        <v>27.102748899462625</v>
      </c>
      <c r="EM185">
        <v>31.612686889182338</v>
      </c>
      <c r="EN185">
        <v>20.435242321346482</v>
      </c>
      <c r="EO185">
        <v>24.425757922629263</v>
      </c>
      <c r="EP185">
        <v>15.982989555904167</v>
      </c>
      <c r="EQ185">
        <v>46.724567517253128</v>
      </c>
      <c r="ER185">
        <v>90.850223173753008</v>
      </c>
      <c r="ES185">
        <v>6.3158200387197017</v>
      </c>
      <c r="ET185">
        <v>137.57479069100614</v>
      </c>
      <c r="EU185">
        <v>0.65434978953495293</v>
      </c>
      <c r="EV185">
        <v>17.754530317614417</v>
      </c>
      <c r="EW185">
        <v>11.617673176622935</v>
      </c>
      <c r="EX185">
        <f t="shared" si="219"/>
        <v>4.5908265656787908</v>
      </c>
      <c r="EY185">
        <v>20.415269131369659</v>
      </c>
      <c r="EZ185">
        <v>5.1795138006315629</v>
      </c>
      <c r="FA185">
        <f t="shared" si="220"/>
        <v>3.941541603553663</v>
      </c>
      <c r="FB185">
        <v>25.594782932001223</v>
      </c>
      <c r="FC185">
        <v>79.763400164821846</v>
      </c>
      <c r="FD185">
        <v>20.236599835178144</v>
      </c>
      <c r="FE185">
        <f t="shared" si="221"/>
        <v>36.455331891856467</v>
      </c>
      <c r="FF185">
        <f t="shared" si="222"/>
        <v>36.978044701516382</v>
      </c>
      <c r="FG185">
        <f t="shared" si="223"/>
        <v>5.79310722905978</v>
      </c>
      <c r="FH185">
        <f t="shared" si="224"/>
        <v>16.562775570146723</v>
      </c>
      <c r="FI185">
        <f t="shared" si="225"/>
        <v>-0.61359342842821718</v>
      </c>
      <c r="FJ185">
        <f t="shared" si="226"/>
        <v>-0.61359342842821718</v>
      </c>
      <c r="FK185">
        <f t="shared" si="227"/>
        <v>-16.562775570146719</v>
      </c>
      <c r="FL185">
        <f t="shared" si="228"/>
        <v>-36.936655242533419</v>
      </c>
      <c r="FM185">
        <f t="shared" si="229"/>
        <v>-2.8994368865095432</v>
      </c>
      <c r="FN185">
        <f t="shared" si="230"/>
        <v>-11.84654490839273</v>
      </c>
      <c r="FO185">
        <v>70.63171992096855</v>
      </c>
      <c r="FP185">
        <v>51.340597769549099</v>
      </c>
      <c r="FQ185">
        <v>0.65054761731744304</v>
      </c>
      <c r="FR185">
        <v>0.58143976538835884</v>
      </c>
      <c r="FS185">
        <v>0.70989778592523778</v>
      </c>
      <c r="FT185">
        <v>2.2410264639789248</v>
      </c>
      <c r="FU185">
        <v>1.6610104155736936</v>
      </c>
      <c r="FV185">
        <v>1.4213896305948035</v>
      </c>
      <c r="FW185">
        <v>46.761610612194254</v>
      </c>
      <c r="FX185">
        <v>66.03696994008385</v>
      </c>
      <c r="FY185">
        <v>6.3604460017230462</v>
      </c>
      <c r="FZ185">
        <v>53.919451538980717</v>
      </c>
      <c r="GA185">
        <v>26.494856931920996</v>
      </c>
      <c r="GB185">
        <f t="shared" si="246"/>
        <v>146.48013911412437</v>
      </c>
      <c r="GC185">
        <f t="shared" si="247"/>
        <v>128.57687894686134</v>
      </c>
      <c r="GD185">
        <f t="shared" si="248"/>
        <v>119.81588297305473</v>
      </c>
      <c r="GE185">
        <f t="shared" si="249"/>
        <v>1.3776150317800764</v>
      </c>
      <c r="GF185">
        <f t="shared" si="250"/>
        <v>1.4625253442269708</v>
      </c>
      <c r="GG185">
        <f t="shared" si="251"/>
        <v>1.4874952186081793</v>
      </c>
      <c r="GH185">
        <f t="shared" si="255"/>
        <v>38.944275613157899</v>
      </c>
      <c r="GK185">
        <f t="shared" si="252"/>
        <v>45.528103329981654</v>
      </c>
      <c r="GL185">
        <f t="shared" si="253"/>
        <v>24.474957963949695</v>
      </c>
      <c r="GM185">
        <f t="shared" si="201"/>
        <v>75.525042036050309</v>
      </c>
      <c r="GN185">
        <f t="shared" si="232"/>
        <v>60.221098891643578</v>
      </c>
      <c r="GO185">
        <f t="shared" si="254"/>
        <v>37.398373983739845</v>
      </c>
      <c r="GP185">
        <f t="shared" si="233"/>
        <v>77.745235458457671</v>
      </c>
      <c r="GQ185">
        <f t="shared" si="234"/>
        <v>0.9592371367515139</v>
      </c>
      <c r="GR185">
        <v>24.006342129215209</v>
      </c>
      <c r="GS185">
        <f t="shared" si="235"/>
        <v>69.315210108604845</v>
      </c>
      <c r="GT185" s="23">
        <f t="shared" si="236"/>
        <v>158.63348508604844</v>
      </c>
      <c r="GU185">
        <v>19.759999999999998</v>
      </c>
      <c r="GV185">
        <v>17.759999999999998</v>
      </c>
      <c r="GW185">
        <v>1.1999999999999999E-4</v>
      </c>
      <c r="GX185">
        <v>37.520119999999999</v>
      </c>
      <c r="GY185">
        <v>1.3519999999999999E-2</v>
      </c>
      <c r="GZ185">
        <v>29</v>
      </c>
      <c r="HA185">
        <v>55</v>
      </c>
      <c r="HB185">
        <v>0.29799999999999999</v>
      </c>
      <c r="HC185">
        <v>0</v>
      </c>
      <c r="HD185">
        <v>84.298000000000002</v>
      </c>
      <c r="HE185">
        <v>2.7</v>
      </c>
      <c r="HF185">
        <v>41.9</v>
      </c>
      <c r="HG185">
        <v>72.8</v>
      </c>
      <c r="HH185">
        <v>13.734</v>
      </c>
      <c r="HI185">
        <v>0</v>
      </c>
      <c r="HJ185">
        <v>128.434</v>
      </c>
      <c r="HK185">
        <v>38.799999999999997</v>
      </c>
      <c r="HL185">
        <v>47.9</v>
      </c>
      <c r="HM185">
        <v>102.70899999999999</v>
      </c>
      <c r="HN185">
        <v>90.21381599999998</v>
      </c>
      <c r="HO185">
        <v>16.009</v>
      </c>
      <c r="HP185">
        <v>192.92281599999995</v>
      </c>
      <c r="HQ185">
        <v>-9.7999999999999972</v>
      </c>
      <c r="HR185">
        <v>7.1000000000000014</v>
      </c>
      <c r="HS185">
        <v>-2.6999999999999886</v>
      </c>
      <c r="HT185">
        <v>108.62481599999995</v>
      </c>
      <c r="HU185">
        <v>56.30480533728057</v>
      </c>
      <c r="HV185">
        <v>0.39874344520568844</v>
      </c>
      <c r="HW185">
        <v>0.14825304965972899</v>
      </c>
      <c r="HX185">
        <v>7.2434257507324205E-6</v>
      </c>
      <c r="HY185">
        <v>0.54700373829116822</v>
      </c>
      <c r="HZ185">
        <v>1.0232517288208008E-3</v>
      </c>
      <c r="IA185">
        <v>0.54533613801002501</v>
      </c>
      <c r="IB185">
        <v>0.25736872255802157</v>
      </c>
      <c r="IC185">
        <v>1.142626172542572E-2</v>
      </c>
      <c r="ID185">
        <v>0</v>
      </c>
      <c r="IE185">
        <v>0.81413112229347229</v>
      </c>
      <c r="IF185">
        <v>7.2855107545852671E-2</v>
      </c>
      <c r="IG185">
        <v>0.74676506721973412</v>
      </c>
      <c r="IH185">
        <v>0.26483096623420715</v>
      </c>
      <c r="II185">
        <v>0.28435613618373873</v>
      </c>
      <c r="IJ185">
        <v>0</v>
      </c>
      <c r="IK185">
        <v>1.2959521696376801</v>
      </c>
      <c r="IL185">
        <v>0.29705493760108942</v>
      </c>
      <c r="IM185">
        <v>0.19437783589959146</v>
      </c>
      <c r="IN185">
        <v>0.56824289883822188</v>
      </c>
      <c r="IO185">
        <v>1.1048790158900925</v>
      </c>
      <c r="IP185">
        <v>7.6810125337541113E-2</v>
      </c>
      <c r="IQ185">
        <v>1.6731219147283143</v>
      </c>
      <c r="IR185">
        <v>0.24828120040893559</v>
      </c>
      <c r="IS185">
        <v>6.2990886658430112E-2</v>
      </c>
      <c r="IT185">
        <v>0.3112720870673657</v>
      </c>
      <c r="IU185">
        <v>79.763400164821846</v>
      </c>
      <c r="IV185">
        <v>20.236599835178147</v>
      </c>
      <c r="IW185">
        <v>0.858990792434842</v>
      </c>
      <c r="IX185">
        <v>51.340597769549092</v>
      </c>
      <c r="IY185">
        <f t="shared" si="237"/>
        <v>1.1261181764371462</v>
      </c>
      <c r="IZ185">
        <f t="shared" si="238"/>
        <v>67.306402870230059</v>
      </c>
      <c r="JA185">
        <f t="shared" si="239"/>
        <v>0.37716974509063417</v>
      </c>
      <c r="JB185">
        <f t="shared" si="240"/>
        <v>22.542872803855417</v>
      </c>
      <c r="JC185">
        <f t="shared" si="241"/>
        <v>0.7489484313465119</v>
      </c>
      <c r="JD185">
        <f t="shared" si="242"/>
        <v>101.92230644637081</v>
      </c>
      <c r="JE185">
        <f t="shared" si="243"/>
        <v>115.30708808588358</v>
      </c>
    </row>
    <row r="186" spans="1:265" x14ac:dyDescent="0.2">
      <c r="A186" s="5">
        <v>2017</v>
      </c>
      <c r="B186">
        <v>310</v>
      </c>
      <c r="C186">
        <v>3</v>
      </c>
      <c r="D186" t="s">
        <v>119</v>
      </c>
      <c r="E186">
        <v>2003</v>
      </c>
      <c r="F186" t="s">
        <v>121</v>
      </c>
      <c r="G186">
        <v>1</v>
      </c>
      <c r="H186">
        <v>30</v>
      </c>
      <c r="J186">
        <v>0</v>
      </c>
      <c r="K186">
        <v>0</v>
      </c>
      <c r="L186">
        <v>10.4</v>
      </c>
      <c r="M186">
        <v>10</v>
      </c>
      <c r="N186">
        <v>6.5</v>
      </c>
      <c r="O186">
        <v>0.40000000000000036</v>
      </c>
      <c r="P186">
        <v>3.5</v>
      </c>
      <c r="Q186">
        <v>3.9000000000000004</v>
      </c>
      <c r="R186">
        <v>2.194</v>
      </c>
      <c r="U186">
        <v>2.6059999999999999</v>
      </c>
      <c r="W186">
        <v>3.0940000000000003</v>
      </c>
      <c r="X186">
        <v>2.9959999999999996</v>
      </c>
      <c r="AB186">
        <v>2</v>
      </c>
      <c r="AC186">
        <v>64</v>
      </c>
      <c r="AD186">
        <v>40.799999999999997</v>
      </c>
      <c r="AF186">
        <v>45.3</v>
      </c>
      <c r="AG186">
        <v>6.9</v>
      </c>
      <c r="AH186">
        <v>242.13891517092239</v>
      </c>
      <c r="AI186">
        <v>15211.650928867686</v>
      </c>
      <c r="AJ186">
        <v>251.9766316851665</v>
      </c>
      <c r="AK186">
        <v>0</v>
      </c>
      <c r="AL186">
        <v>495.5</v>
      </c>
      <c r="AM186">
        <v>495.5</v>
      </c>
      <c r="AN186">
        <v>11672.335383962478</v>
      </c>
      <c r="AO186">
        <f>AN186/AN$180</f>
        <v>0.85393681650967346</v>
      </c>
      <c r="AP186">
        <v>1906.9843749999995</v>
      </c>
      <c r="AQ186">
        <v>1453.7113486842102</v>
      </c>
      <c r="AR186">
        <v>1.1056624177631578</v>
      </c>
      <c r="AS186">
        <v>3361.8013861019726</v>
      </c>
      <c r="AT186">
        <v>6.5643647203947362</v>
      </c>
      <c r="AU186">
        <v>3132.4403782894728</v>
      </c>
      <c r="AV186">
        <v>5423.0879934210516</v>
      </c>
      <c r="AW186">
        <v>236.91609786184205</v>
      </c>
      <c r="AX186">
        <v>3.7354553865131574</v>
      </c>
      <c r="AY186">
        <v>8796.1799249588785</v>
      </c>
      <c r="AZ186">
        <v>771.13073601973667</v>
      </c>
      <c r="BA186">
        <v>3925.6681743421045</v>
      </c>
      <c r="BB186">
        <v>6248.6924342105249</v>
      </c>
      <c r="BC186">
        <v>2684.185731907894</v>
      </c>
      <c r="BD186">
        <v>10.198643092105261</v>
      </c>
      <c r="BE186">
        <v>12868.744983552628</v>
      </c>
      <c r="BF186">
        <v>362.29190259046038</v>
      </c>
      <c r="BG186">
        <v>290.89750418526779</v>
      </c>
      <c r="BH186">
        <f t="shared" si="244"/>
        <v>327.82564129140195</v>
      </c>
      <c r="BI186">
        <v>81.697066885964887</v>
      </c>
      <c r="BJ186">
        <v>56.659128289473692</v>
      </c>
      <c r="BK186">
        <v>264.62510964912275</v>
      </c>
      <c r="BL186">
        <v>58.971745770676662</v>
      </c>
      <c r="BM186">
        <v>0.76230899830220711</v>
      </c>
      <c r="BN186">
        <v>1.7312661498708011</v>
      </c>
      <c r="BO186">
        <v>1.5917525773195875</v>
      </c>
      <c r="BP186">
        <v>56.72507551706255</v>
      </c>
      <c r="BQ186">
        <v>35.611372266286565</v>
      </c>
      <c r="BR186">
        <v>30.505446951971223</v>
      </c>
      <c r="BS186">
        <v>43.242035496029004</v>
      </c>
      <c r="BT186">
        <v>61.652763355069773</v>
      </c>
      <c r="BU186">
        <v>48.557123808086153</v>
      </c>
      <c r="BV186">
        <v>3690.9374999999995</v>
      </c>
      <c r="BW186">
        <v>3083.87541118421</v>
      </c>
      <c r="BX186">
        <v>9049.4340871710501</v>
      </c>
      <c r="BY186">
        <v>10105.918081352795</v>
      </c>
      <c r="BZ186">
        <v>2274.6211759868415</v>
      </c>
      <c r="CA186">
        <v>19155.352168523845</v>
      </c>
      <c r="CB186">
        <v>0.83552631578947367</v>
      </c>
      <c r="CC186">
        <v>19.268439794414029</v>
      </c>
      <c r="CD186">
        <v>16.099288512438036</v>
      </c>
      <c r="CE186">
        <v>-558.4971217105267</v>
      </c>
      <c r="CF186">
        <v>2339.2125822368416</v>
      </c>
      <c r="CG186">
        <v>1780.7154605263149</v>
      </c>
      <c r="CH186">
        <f t="shared" si="216"/>
        <v>234.73067434210498</v>
      </c>
      <c r="CI186">
        <f t="shared" si="217"/>
        <v>3164.8170230263149</v>
      </c>
      <c r="CJ186">
        <f t="shared" si="218"/>
        <v>3399.5476973684199</v>
      </c>
      <c r="CK186">
        <v>10359.172243564966</v>
      </c>
      <c r="CL186">
        <v>54.079779648150769</v>
      </c>
      <c r="CM186">
        <v>2.0236442089080811</v>
      </c>
      <c r="CN186">
        <v>0.55939537286758423</v>
      </c>
      <c r="CO186">
        <v>6.3272190093994141</v>
      </c>
      <c r="CP186">
        <v>1.391888609629987</v>
      </c>
      <c r="CQ186">
        <v>5.2232475280761719</v>
      </c>
      <c r="CR186">
        <v>1.803438663482666</v>
      </c>
      <c r="CS186">
        <v>0.39617252349853516</v>
      </c>
      <c r="CT186">
        <v>2.8319754600524902</v>
      </c>
      <c r="CU186">
        <v>2.8319754600524902</v>
      </c>
      <c r="CV186">
        <v>0.96395957226082152</v>
      </c>
      <c r="CW186">
        <v>2.169090747833252</v>
      </c>
      <c r="CX186">
        <v>1.9828692674636841</v>
      </c>
      <c r="CY186">
        <v>0.42381387948989868</v>
      </c>
      <c r="CZ186">
        <v>1.6136907339096069</v>
      </c>
      <c r="DA186">
        <v>1.6136907339096069</v>
      </c>
      <c r="DB186">
        <v>1.1485403182566725</v>
      </c>
      <c r="DC186">
        <v>0.5940365195274353</v>
      </c>
      <c r="DD186">
        <v>0.2818949818611145</v>
      </c>
      <c r="DE186">
        <v>0.46844780969055916</v>
      </c>
      <c r="DF186">
        <v>1.0263246297836304</v>
      </c>
      <c r="DG186">
        <v>0.51758372783660889</v>
      </c>
      <c r="DH186">
        <v>0.76277063882707175</v>
      </c>
      <c r="DI186">
        <v>38.590578869469454</v>
      </c>
      <c r="DJ186">
        <v>8.1319940193904259</v>
      </c>
      <c r="DK186">
        <v>6.9957682676495672E-2</v>
      </c>
      <c r="DL186">
        <v>46.792530571536375</v>
      </c>
      <c r="DM186">
        <v>0.34287301799192238</v>
      </c>
      <c r="DN186">
        <v>56.491640892615031</v>
      </c>
      <c r="DO186">
        <v>21.484784555082253</v>
      </c>
      <c r="DP186">
        <v>6.7094057523613095</v>
      </c>
      <c r="DQ186">
        <v>0.10578717986726152</v>
      </c>
      <c r="DR186">
        <v>84.79161837992585</v>
      </c>
      <c r="DS186">
        <v>16.726525448702564</v>
      </c>
      <c r="DT186">
        <v>77.840867771632276</v>
      </c>
      <c r="DU186">
        <v>26.482825822819411</v>
      </c>
      <c r="DV186">
        <v>43.31445643672145</v>
      </c>
      <c r="DW186">
        <v>0.16457455856181483</v>
      </c>
      <c r="DX186">
        <v>147.80272458973494</v>
      </c>
      <c r="DY186">
        <v>2.5332725205592985</v>
      </c>
      <c r="DZ186">
        <v>4.5007933007006491</v>
      </c>
      <c r="EA186">
        <f t="shared" si="245"/>
        <v>3.4831101385585712</v>
      </c>
      <c r="EB186">
        <v>1.1934041348763718</v>
      </c>
      <c r="EC186">
        <v>1.5249447770726603</v>
      </c>
      <c r="ED186">
        <v>0.89018603571278854</v>
      </c>
      <c r="EE186">
        <v>0.35700294769551127</v>
      </c>
      <c r="EF186">
        <v>0.21072485196183391</v>
      </c>
      <c r="EG186">
        <v>0.38031794112553191</v>
      </c>
      <c r="EH186">
        <v>0.34021750503237075</v>
      </c>
      <c r="EI186">
        <v>82.471664597135259</v>
      </c>
      <c r="EJ186">
        <v>66.624086167919216</v>
      </c>
      <c r="EK186">
        <v>52.665380822782481</v>
      </c>
      <c r="EL186">
        <v>17.378829313277343</v>
      </c>
      <c r="EM186">
        <v>25.338335280753064</v>
      </c>
      <c r="EN186">
        <v>17.917684465106724</v>
      </c>
      <c r="EO186">
        <v>21.925516662932928</v>
      </c>
      <c r="EP186">
        <v>8.6932900309770993</v>
      </c>
      <c r="EQ186">
        <v>42.391875770743631</v>
      </c>
      <c r="ER186">
        <v>103.71952633468103</v>
      </c>
      <c r="ES186">
        <v>11.773069076833606</v>
      </c>
      <c r="ET186">
        <v>146.11140210542467</v>
      </c>
      <c r="EU186">
        <v>0.39649191235132414</v>
      </c>
      <c r="EV186">
        <v>15.006027145720546</v>
      </c>
      <c r="EW186">
        <v>5.949768399802621</v>
      </c>
      <c r="EX186">
        <f t="shared" si="219"/>
        <v>8.0575977693643033</v>
      </c>
      <c r="EY186">
        <v>34.566124229682103</v>
      </c>
      <c r="EZ186">
        <v>12.791494524105154</v>
      </c>
      <c r="FA186">
        <f t="shared" si="220"/>
        <v>2.7022740903764895</v>
      </c>
      <c r="FB186">
        <v>47.357618753787257</v>
      </c>
      <c r="FC186">
        <v>72.989574094490976</v>
      </c>
      <c r="FD186">
        <v>27.010425905509027</v>
      </c>
      <c r="FE186">
        <f t="shared" si="221"/>
        <v>61.931817823708052</v>
      </c>
      <c r="FF186">
        <f t="shared" si="222"/>
        <v>55.915351108699348</v>
      </c>
      <c r="FG186">
        <f t="shared" si="223"/>
        <v>17.789535791842312</v>
      </c>
      <c r="FH186">
        <f t="shared" si="224"/>
        <v>21.349226879017245</v>
      </c>
      <c r="FI186">
        <f t="shared" si="225"/>
        <v>-4.9980412677371575</v>
      </c>
      <c r="FJ186">
        <f t="shared" si="226"/>
        <v>-4.9980412677371575</v>
      </c>
      <c r="FK186">
        <f t="shared" si="227"/>
        <v>-21.349226879017245</v>
      </c>
      <c r="FL186">
        <f t="shared" si="228"/>
        <v>-37.791833520290183</v>
      </c>
      <c r="FM186">
        <f t="shared" si="229"/>
        <v>-23.263166800315268</v>
      </c>
      <c r="FN186">
        <f t="shared" si="230"/>
        <v>-39.073161140932449</v>
      </c>
      <c r="FO186">
        <v>61.319783725498823</v>
      </c>
      <c r="FP186">
        <v>41.967829232967304</v>
      </c>
      <c r="FQ186">
        <v>0.64114642206246408</v>
      </c>
      <c r="FR186">
        <v>0.63382406118374168</v>
      </c>
      <c r="FS186">
        <v>0.86935212538230788</v>
      </c>
      <c r="FT186">
        <v>2.1709371864737341</v>
      </c>
      <c r="FU186">
        <v>1.5208630143521416</v>
      </c>
      <c r="FV186">
        <v>1.321145120283209</v>
      </c>
      <c r="FW186">
        <v>52.757673116336022</v>
      </c>
      <c r="FX186">
        <v>70.986606685112534</v>
      </c>
      <c r="FY186">
        <v>11.497776398322051</v>
      </c>
      <c r="FZ186">
        <v>69.165841513593904</v>
      </c>
      <c r="GA186">
        <v>20.980033662091387</v>
      </c>
      <c r="GB186">
        <f t="shared" si="246"/>
        <v>115.05075913377635</v>
      </c>
      <c r="GC186">
        <f t="shared" si="247"/>
        <v>83.193921840040076</v>
      </c>
      <c r="GD186">
        <f t="shared" si="248"/>
        <v>78.814608433340609</v>
      </c>
      <c r="GE186">
        <f t="shared" si="249"/>
        <v>1.7589142602310599</v>
      </c>
      <c r="GF186">
        <f t="shared" si="250"/>
        <v>2.1677529122262098</v>
      </c>
      <c r="GG186">
        <f t="shared" si="251"/>
        <v>2.515865150990054</v>
      </c>
      <c r="GH186">
        <f t="shared" si="255"/>
        <v>53.056069927102172</v>
      </c>
      <c r="GK186">
        <f t="shared" si="252"/>
        <v>61.188033633841258</v>
      </c>
      <c r="GL186">
        <f t="shared" si="253"/>
        <v>59.537457735778453</v>
      </c>
      <c r="GM186">
        <f t="shared" si="201"/>
        <v>40.462542264221547</v>
      </c>
      <c r="GN186">
        <f t="shared" si="232"/>
        <v>71.83289794859752</v>
      </c>
      <c r="GO186">
        <f t="shared" si="254"/>
        <v>37.5</v>
      </c>
      <c r="GP186">
        <f t="shared" si="233"/>
        <v>59.12077107605834</v>
      </c>
      <c r="GQ186">
        <f t="shared" si="234"/>
        <v>1.1267633271773465</v>
      </c>
      <c r="GR186">
        <v>54.803422070276596</v>
      </c>
      <c r="GS186">
        <f t="shared" si="235"/>
        <v>87.961799249588779</v>
      </c>
      <c r="GT186" s="23">
        <f t="shared" si="236"/>
        <v>191.55352168523845</v>
      </c>
      <c r="GU186">
        <v>23.56</v>
      </c>
      <c r="GV186">
        <v>17.96</v>
      </c>
      <c r="GW186">
        <v>1.366E-2</v>
      </c>
      <c r="GX186">
        <v>41.533659999999998</v>
      </c>
      <c r="GY186">
        <v>8.1100000000000005E-2</v>
      </c>
      <c r="GZ186">
        <v>38.700000000000003</v>
      </c>
      <c r="HA186">
        <v>67</v>
      </c>
      <c r="HB186">
        <v>2.927</v>
      </c>
      <c r="HC186">
        <v>4.6150000000000004E-2</v>
      </c>
      <c r="HD186">
        <v>108.67314999999999</v>
      </c>
      <c r="HE186">
        <v>9.5269999999999992</v>
      </c>
      <c r="HF186">
        <v>48.5</v>
      </c>
      <c r="HG186">
        <v>77.2</v>
      </c>
      <c r="HH186">
        <v>33.161999999999999</v>
      </c>
      <c r="HI186">
        <v>0.126</v>
      </c>
      <c r="HJ186">
        <v>158.988</v>
      </c>
      <c r="HK186">
        <v>45.6</v>
      </c>
      <c r="HL186">
        <v>38.1</v>
      </c>
      <c r="HM186">
        <v>111.80199999999999</v>
      </c>
      <c r="HN186">
        <v>124.854421</v>
      </c>
      <c r="HO186">
        <v>28.101999999999997</v>
      </c>
      <c r="HP186">
        <v>236.65642099999999</v>
      </c>
      <c r="HQ186">
        <v>-6.8999999999999986</v>
      </c>
      <c r="HR186">
        <v>28.9</v>
      </c>
      <c r="HS186">
        <v>22</v>
      </c>
      <c r="HT186">
        <v>127.983271</v>
      </c>
      <c r="HU186">
        <v>54.079779648150769</v>
      </c>
      <c r="HV186">
        <v>0.47677057561874381</v>
      </c>
      <c r="HW186">
        <v>0.10046740896701814</v>
      </c>
      <c r="HX186">
        <v>8.6429811668395991E-4</v>
      </c>
      <c r="HY186">
        <v>0.5781022827024459</v>
      </c>
      <c r="HZ186">
        <v>4.2360537452697756E-3</v>
      </c>
      <c r="IA186">
        <v>0.69793076276779176</v>
      </c>
      <c r="IB186">
        <v>0.26543559074401857</v>
      </c>
      <c r="IC186">
        <v>8.2891921715736394E-2</v>
      </c>
      <c r="ID186">
        <v>1.3069566748142244E-3</v>
      </c>
      <c r="IE186">
        <v>1.0475652319023609</v>
      </c>
      <c r="IF186">
        <v>0.20664927554607387</v>
      </c>
      <c r="IG186">
        <v>0.96169159471988686</v>
      </c>
      <c r="IH186">
        <v>0.32718431496620176</v>
      </c>
      <c r="II186">
        <v>0.5351321211791038</v>
      </c>
      <c r="IJ186">
        <v>2.0332503247261048E-3</v>
      </c>
      <c r="IK186">
        <v>1.8260412811899185</v>
      </c>
      <c r="IL186">
        <v>0.27088065290451047</v>
      </c>
      <c r="IM186">
        <v>0.10740198808908462</v>
      </c>
      <c r="IN186">
        <v>0.52373402019023896</v>
      </c>
      <c r="IO186">
        <v>1.2814116740967454</v>
      </c>
      <c r="IP186">
        <v>0.1454513791966438</v>
      </c>
      <c r="IQ186">
        <v>1.8051456942869843</v>
      </c>
      <c r="IR186">
        <v>0.42705010986328129</v>
      </c>
      <c r="IS186">
        <v>0.15803360265493394</v>
      </c>
      <c r="IT186">
        <v>0.58508371251821523</v>
      </c>
      <c r="IU186">
        <v>72.98957409449099</v>
      </c>
      <c r="IV186">
        <v>27.010425905509024</v>
      </c>
      <c r="IW186">
        <v>0.7575804623846234</v>
      </c>
      <c r="IX186">
        <v>41.96782923296729</v>
      </c>
      <c r="IY186">
        <f t="shared" si="237"/>
        <v>1.2270434115845386</v>
      </c>
      <c r="IZ186">
        <f t="shared" si="238"/>
        <v>67.974757686758863</v>
      </c>
      <c r="JA186">
        <f t="shared" si="239"/>
        <v>-2.0895586902934138E-2</v>
      </c>
      <c r="JB186">
        <f t="shared" si="240"/>
        <v>-1.1575568093514854</v>
      </c>
      <c r="JC186">
        <f t="shared" si="241"/>
        <v>1.2479389984874727</v>
      </c>
      <c r="JD186">
        <f t="shared" si="242"/>
        <v>95.757158795159995</v>
      </c>
      <c r="JE186">
        <f t="shared" si="243"/>
        <v>131.10100849420749</v>
      </c>
    </row>
    <row r="187" spans="1:265" x14ac:dyDescent="0.2">
      <c r="A187" s="5">
        <v>2017</v>
      </c>
      <c r="B187">
        <v>311</v>
      </c>
      <c r="C187">
        <v>3</v>
      </c>
      <c r="D187" t="s">
        <v>115</v>
      </c>
      <c r="E187">
        <v>1958</v>
      </c>
      <c r="F187" t="s">
        <v>121</v>
      </c>
      <c r="G187">
        <v>1</v>
      </c>
      <c r="H187">
        <v>32.5</v>
      </c>
      <c r="J187">
        <v>0</v>
      </c>
      <c r="K187">
        <v>0</v>
      </c>
      <c r="L187">
        <v>10.3</v>
      </c>
      <c r="M187">
        <v>10.4</v>
      </c>
      <c r="N187">
        <v>4.8</v>
      </c>
      <c r="O187">
        <v>-9.9999999999999645E-2</v>
      </c>
      <c r="P187">
        <v>5.6000000000000005</v>
      </c>
      <c r="Q187">
        <v>5.5000000000000009</v>
      </c>
      <c r="R187">
        <v>3.2619999999999996</v>
      </c>
      <c r="U187">
        <v>3.35</v>
      </c>
      <c r="W187">
        <v>3.7280000000000002</v>
      </c>
      <c r="X187">
        <v>2.9660000000000002</v>
      </c>
      <c r="AB187">
        <v>2</v>
      </c>
      <c r="AC187">
        <v>66</v>
      </c>
      <c r="AD187">
        <v>41.6</v>
      </c>
      <c r="AF187">
        <v>44.5</v>
      </c>
      <c r="AG187">
        <v>18.100000000000001</v>
      </c>
      <c r="AH187">
        <v>172.73433625565647</v>
      </c>
      <c r="AI187">
        <v>10851.516472252852</v>
      </c>
      <c r="AJ187">
        <v>226.55113441372731</v>
      </c>
      <c r="AK187">
        <v>0</v>
      </c>
      <c r="AL187">
        <v>524.5</v>
      </c>
      <c r="AM187">
        <v>524.5</v>
      </c>
      <c r="AN187">
        <v>11022.645132934515</v>
      </c>
      <c r="AO187">
        <f>AN187/AN$178</f>
        <v>1.0279823354381119</v>
      </c>
      <c r="AP187">
        <v>1940.390044879641</v>
      </c>
      <c r="AQ187">
        <v>1683.3847409220725</v>
      </c>
      <c r="AR187">
        <v>0.74290595675234605</v>
      </c>
      <c r="AS187">
        <v>3624.5176917584654</v>
      </c>
      <c r="AT187">
        <v>4.7995740514075891</v>
      </c>
      <c r="AU187">
        <v>3268.7862097103225</v>
      </c>
      <c r="AV187">
        <v>5589.8653610771107</v>
      </c>
      <c r="AW187">
        <v>271.38153814769481</v>
      </c>
      <c r="AX187">
        <v>4.5449781721746225</v>
      </c>
      <c r="AY187">
        <v>9134.5780871073039</v>
      </c>
      <c r="AZ187">
        <v>1097.2520195838433</v>
      </c>
      <c r="BA187">
        <v>3830.9853121175029</v>
      </c>
      <c r="BB187">
        <v>6328.7556099551202</v>
      </c>
      <c r="BC187">
        <v>1987.1328845369237</v>
      </c>
      <c r="BD187">
        <v>12.609322725418197</v>
      </c>
      <c r="BE187">
        <v>12159.483129334965</v>
      </c>
      <c r="BF187">
        <v>367.33735968992261</v>
      </c>
      <c r="BG187">
        <v>216.06464587340437</v>
      </c>
      <c r="BH187">
        <f t="shared" si="244"/>
        <v>294.30915301987932</v>
      </c>
      <c r="BI187">
        <v>88.559744322045432</v>
      </c>
      <c r="BJ187">
        <v>40.157078743370029</v>
      </c>
      <c r="BK187">
        <v>260.4320413436692</v>
      </c>
      <c r="BL187">
        <v>52.777874919857823</v>
      </c>
      <c r="BM187">
        <v>0.86754966887417218</v>
      </c>
      <c r="BN187">
        <v>1.7100737100737098</v>
      </c>
      <c r="BO187">
        <v>1.6519916142557654</v>
      </c>
      <c r="BP187">
        <v>53.535124115734256</v>
      </c>
      <c r="BQ187">
        <v>35.784753039923558</v>
      </c>
      <c r="BR187">
        <v>31.506152616595877</v>
      </c>
      <c r="BS187">
        <v>46.444379199742961</v>
      </c>
      <c r="BT187">
        <v>61.194565395053544</v>
      </c>
      <c r="BU187">
        <v>52.047899920078734</v>
      </c>
      <c r="BV187">
        <v>3582.0114239086088</v>
      </c>
      <c r="BW187">
        <v>3076.0322317421465</v>
      </c>
      <c r="BX187">
        <v>8260.7126682986527</v>
      </c>
      <c r="BY187">
        <v>9543.4156995104022</v>
      </c>
      <c r="BZ187">
        <v>1602.6690126478989</v>
      </c>
      <c r="CA187">
        <v>17804.128367809059</v>
      </c>
      <c r="CB187">
        <v>0.85874439461883423</v>
      </c>
      <c r="CC187">
        <v>20.11899347111596</v>
      </c>
      <c r="CD187">
        <v>17.27707286869375</v>
      </c>
      <c r="CE187">
        <v>-313.22521419828627</v>
      </c>
      <c r="CF187">
        <v>2513.8331293349643</v>
      </c>
      <c r="CG187">
        <v>2200.6079151366775</v>
      </c>
      <c r="CH187">
        <f t="shared" si="216"/>
        <v>248.9738882088941</v>
      </c>
      <c r="CI187">
        <f t="shared" si="217"/>
        <v>3252.7233782129738</v>
      </c>
      <c r="CJ187">
        <f t="shared" si="218"/>
        <v>3501.6972664218679</v>
      </c>
      <c r="CK187">
        <v>8669.5502807017547</v>
      </c>
      <c r="CL187">
        <v>48.694045007992784</v>
      </c>
      <c r="CM187">
        <v>2.0248546600341797</v>
      </c>
      <c r="CN187">
        <v>0.76570922136306763</v>
      </c>
      <c r="CO187">
        <v>6.3337702751159668</v>
      </c>
      <c r="CP187">
        <v>1.4409355626614779</v>
      </c>
      <c r="CQ187">
        <v>5.7950949668884277</v>
      </c>
      <c r="CR187">
        <v>1.4457417726516724</v>
      </c>
      <c r="CS187">
        <v>0.48490971326828003</v>
      </c>
      <c r="CT187">
        <v>2.6735761165618896</v>
      </c>
      <c r="CU187">
        <v>2.6735761165618896</v>
      </c>
      <c r="CV187">
        <v>0.89485373541117796</v>
      </c>
      <c r="CW187">
        <v>2.0968618392944336</v>
      </c>
      <c r="CX187">
        <v>1.7432237863540649</v>
      </c>
      <c r="CY187">
        <v>0.41008654236793518</v>
      </c>
      <c r="CZ187">
        <v>1.9419556856155396</v>
      </c>
      <c r="DA187">
        <v>1.9419556856155396</v>
      </c>
      <c r="DB187">
        <v>1.0820371915522788</v>
      </c>
      <c r="DC187">
        <v>0.59119349718093872</v>
      </c>
      <c r="DD187">
        <v>0.24414287507534027</v>
      </c>
      <c r="DE187">
        <v>0.46725171395299919</v>
      </c>
      <c r="DF187">
        <v>1.1196633577346802</v>
      </c>
      <c r="DG187">
        <v>0.61845517158508301</v>
      </c>
      <c r="DH187">
        <v>0.81695911861690229</v>
      </c>
      <c r="DI187">
        <v>39.29007824658472</v>
      </c>
      <c r="DJ187">
        <v>12.889832192259094</v>
      </c>
      <c r="DK187">
        <v>4.7053956660845976E-2</v>
      </c>
      <c r="DL187">
        <v>52.226964395504659</v>
      </c>
      <c r="DM187">
        <v>0.2781398742852042</v>
      </c>
      <c r="DN187">
        <v>47.258207692459429</v>
      </c>
      <c r="DO187">
        <v>27.105800094481925</v>
      </c>
      <c r="DP187">
        <v>7.2555919886750626</v>
      </c>
      <c r="DQ187">
        <v>0.12151345091421183</v>
      </c>
      <c r="DR187">
        <v>81.741113226530629</v>
      </c>
      <c r="DS187">
        <v>23.007858879541093</v>
      </c>
      <c r="DT187">
        <v>66.782647212562821</v>
      </c>
      <c r="DU187">
        <v>25.953375055781677</v>
      </c>
      <c r="DV187">
        <v>38.589240032000859</v>
      </c>
      <c r="DW187">
        <v>0.24486745958387096</v>
      </c>
      <c r="DX187">
        <v>131.57012975992922</v>
      </c>
      <c r="DY187">
        <v>1.967609922068398</v>
      </c>
      <c r="DZ187">
        <v>3.5592154666713278</v>
      </c>
      <c r="EA187">
        <f t="shared" si="245"/>
        <v>2.7359712194629155</v>
      </c>
      <c r="EB187">
        <v>0.53120862972498062</v>
      </c>
      <c r="EC187">
        <v>1.394602822864528</v>
      </c>
      <c r="ED187">
        <v>0.94773119348152202</v>
      </c>
      <c r="EE187">
        <v>-8.2316074192874816E-2</v>
      </c>
      <c r="EF187">
        <v>0.32806837673782285</v>
      </c>
      <c r="EG187">
        <v>0.57356809362888628</v>
      </c>
      <c r="EH187">
        <v>0.38862453255520929</v>
      </c>
      <c r="EI187">
        <v>75.229488639333098</v>
      </c>
      <c r="EJ187">
        <v>57.814489951331957</v>
      </c>
      <c r="EK187">
        <v>50.758213383553283</v>
      </c>
      <c r="EL187">
        <v>24.680416220722496</v>
      </c>
      <c r="EM187">
        <v>33.160546785511876</v>
      </c>
      <c r="EN187">
        <v>19.725886949520966</v>
      </c>
      <c r="EO187">
        <v>21.176618606426043</v>
      </c>
      <c r="EP187">
        <v>7.5099135288194301</v>
      </c>
      <c r="EQ187">
        <v>38.598321527357989</v>
      </c>
      <c r="ER187">
        <v>106.85412866371678</v>
      </c>
      <c r="ES187">
        <v>9.9117893921125191</v>
      </c>
      <c r="ET187">
        <v>145.45245019107477</v>
      </c>
      <c r="EU187">
        <v>0.35463232673702438</v>
      </c>
      <c r="EV187">
        <v>14.55913501533127</v>
      </c>
      <c r="EW187">
        <v>5.1631399257654111</v>
      </c>
      <c r="EX187">
        <f t="shared" si="219"/>
        <v>6.8144533688444699</v>
      </c>
      <c r="EY187">
        <v>26.081589086033386</v>
      </c>
      <c r="EZ187">
        <v>19.595886565662497</v>
      </c>
      <c r="FA187">
        <f t="shared" si="220"/>
        <v>1.3309726507467983</v>
      </c>
      <c r="FB187">
        <v>45.677475651695886</v>
      </c>
      <c r="FC187">
        <v>57.099453754653894</v>
      </c>
      <c r="FD187">
        <v>42.900546245346092</v>
      </c>
      <c r="FE187">
        <f t="shared" si="221"/>
        <v>54.13770074098651</v>
      </c>
      <c r="FF187">
        <f t="shared" si="222"/>
        <v>45.606028606136775</v>
      </c>
      <c r="FG187">
        <f t="shared" si="223"/>
        <v>18.443461526962246</v>
      </c>
      <c r="FH187">
        <f t="shared" si="224"/>
        <v>19.524439520103389</v>
      </c>
      <c r="FI187">
        <f t="shared" si="225"/>
        <v>1.152425038700251</v>
      </c>
      <c r="FJ187">
        <f t="shared" si="226"/>
        <v>1.1524250387002475</v>
      </c>
      <c r="FK187">
        <f t="shared" si="227"/>
        <v>-19.524439520103392</v>
      </c>
      <c r="FL187">
        <f t="shared" si="228"/>
        <v>-41.314388491332338</v>
      </c>
      <c r="FM187">
        <f t="shared" si="229"/>
        <v>4.2515809704316867</v>
      </c>
      <c r="FN187">
        <f t="shared" si="230"/>
        <v>5.8809538156830516</v>
      </c>
      <c r="FO187">
        <v>63.711336964544145</v>
      </c>
      <c r="FP187">
        <v>43.802175130669326</v>
      </c>
      <c r="FQ187">
        <v>0.68247732357383684</v>
      </c>
      <c r="FR187">
        <v>0.59666131451818116</v>
      </c>
      <c r="FS187">
        <v>0.80201384194213876</v>
      </c>
      <c r="FT187">
        <v>2.1113310477715586</v>
      </c>
      <c r="FU187">
        <v>1.499768316861291</v>
      </c>
      <c r="FV187">
        <v>1.3491502701899032</v>
      </c>
      <c r="FW187">
        <v>53.602262926645004</v>
      </c>
      <c r="FX187">
        <v>73.463271690058846</v>
      </c>
      <c r="FY187">
        <v>23.054008173794021</v>
      </c>
      <c r="FZ187">
        <v>65.61192806978238</v>
      </c>
      <c r="GA187">
        <v>34.801178036327592</v>
      </c>
      <c r="GB187">
        <f t="shared" si="246"/>
        <v>168.1105305919221</v>
      </c>
      <c r="GC187">
        <f t="shared" si="247"/>
        <v>102.48452437936817</v>
      </c>
      <c r="GD187">
        <f t="shared" si="248"/>
        <v>97.311780032365107</v>
      </c>
      <c r="GE187">
        <f t="shared" si="249"/>
        <v>1.2044781804593723</v>
      </c>
      <c r="GF187">
        <f t="shared" si="250"/>
        <v>1.4106927669390874</v>
      </c>
      <c r="GG187">
        <f t="shared" si="251"/>
        <v>1.7913800217962128</v>
      </c>
      <c r="GH187">
        <f t="shared" si="255"/>
        <v>50.10293242242961</v>
      </c>
      <c r="GK187">
        <f t="shared" si="252"/>
        <v>55.189543487902938</v>
      </c>
      <c r="GL187">
        <f t="shared" si="253"/>
        <v>72.294071738733663</v>
      </c>
      <c r="GM187">
        <f t="shared" si="201"/>
        <v>27.705928261266354</v>
      </c>
      <c r="GN187">
        <f t="shared" si="232"/>
        <v>68.29023782327333</v>
      </c>
      <c r="GO187">
        <f t="shared" si="254"/>
        <v>53.398058252427191</v>
      </c>
      <c r="GP187">
        <f t="shared" si="233"/>
        <v>59.62459079616066</v>
      </c>
      <c r="GQ187">
        <f t="shared" si="234"/>
        <v>1.271420636139651</v>
      </c>
      <c r="GR187">
        <v>66.244907427354448</v>
      </c>
      <c r="GS187">
        <f t="shared" si="235"/>
        <v>91.345780871073032</v>
      </c>
      <c r="GT187" s="23">
        <f t="shared" si="236"/>
        <v>178.04128367809059</v>
      </c>
      <c r="GU187">
        <v>24.16</v>
      </c>
      <c r="GV187">
        <v>20.96</v>
      </c>
      <c r="GW187">
        <v>9.2499999999999995E-3</v>
      </c>
      <c r="GX187">
        <v>45.129249999999999</v>
      </c>
      <c r="GY187">
        <v>5.9760000000000001E-2</v>
      </c>
      <c r="GZ187">
        <v>40.700000000000003</v>
      </c>
      <c r="HA187">
        <v>69.599999999999994</v>
      </c>
      <c r="HB187">
        <v>3.379</v>
      </c>
      <c r="HC187">
        <v>5.6589999999999994E-2</v>
      </c>
      <c r="HD187">
        <v>113.73559</v>
      </c>
      <c r="HE187">
        <v>13.662000000000001</v>
      </c>
      <c r="HF187">
        <v>47.7</v>
      </c>
      <c r="HG187">
        <v>78.8</v>
      </c>
      <c r="HH187">
        <v>24.741999999999997</v>
      </c>
      <c r="HI187">
        <v>0.157</v>
      </c>
      <c r="HJ187">
        <v>151.399</v>
      </c>
      <c r="HK187">
        <v>44.6</v>
      </c>
      <c r="HL187">
        <v>38.299999999999997</v>
      </c>
      <c r="HM187">
        <v>102.85499999999999</v>
      </c>
      <c r="HN187">
        <v>118.82606999999999</v>
      </c>
      <c r="HO187">
        <v>19.954999999999998</v>
      </c>
      <c r="HP187">
        <v>221.68107000000001</v>
      </c>
      <c r="HQ187">
        <v>-3.8999999999999986</v>
      </c>
      <c r="HR187">
        <v>31.299999999999997</v>
      </c>
      <c r="HS187">
        <v>27.399999999999991</v>
      </c>
      <c r="HT187">
        <v>107.94548</v>
      </c>
      <c r="HU187">
        <v>48.694045007992784</v>
      </c>
      <c r="HV187">
        <v>0.48920488586425781</v>
      </c>
      <c r="HW187">
        <v>0.16049265279769898</v>
      </c>
      <c r="HX187">
        <v>5.8587375044822688E-4</v>
      </c>
      <c r="HY187">
        <v>0.65028341241240506</v>
      </c>
      <c r="HZ187">
        <v>3.4631487522125246E-3</v>
      </c>
      <c r="IA187">
        <v>0.58841690146923065</v>
      </c>
      <c r="IB187">
        <v>0.33749716043472289</v>
      </c>
      <c r="IC187">
        <v>9.0340136978626251E-2</v>
      </c>
      <c r="ID187">
        <v>1.5129767243623733E-3</v>
      </c>
      <c r="IE187">
        <v>1.0177671756069422</v>
      </c>
      <c r="IF187">
        <v>0.28647326448440552</v>
      </c>
      <c r="IG187">
        <v>0.83151774609088902</v>
      </c>
      <c r="IH187">
        <v>0.32314819538593287</v>
      </c>
      <c r="II187">
        <v>0.4804786757349967</v>
      </c>
      <c r="IJ187">
        <v>3.0488704264163969E-3</v>
      </c>
      <c r="IK187">
        <v>1.6381934876382349</v>
      </c>
      <c r="IL187">
        <v>0.26367229974269868</v>
      </c>
      <c r="IM187">
        <v>9.3506721153855318E-2</v>
      </c>
      <c r="IN187">
        <v>0.48059175038635726</v>
      </c>
      <c r="IO187">
        <v>1.3304519652261613</v>
      </c>
      <c r="IP187">
        <v>0.12341272948980331</v>
      </c>
      <c r="IQ187">
        <v>1.8110437156125183</v>
      </c>
      <c r="IR187">
        <v>0.32474460172653197</v>
      </c>
      <c r="IS187">
        <v>0.24399043928086755</v>
      </c>
      <c r="IT187">
        <v>0.56873504100739947</v>
      </c>
      <c r="IU187">
        <v>57.099453754653908</v>
      </c>
      <c r="IV187">
        <v>42.900546245346106</v>
      </c>
      <c r="IW187">
        <v>0.79327654000557613</v>
      </c>
      <c r="IX187">
        <v>43.802175130669319</v>
      </c>
      <c r="IY187">
        <f t="shared" si="237"/>
        <v>1.1607603032001133</v>
      </c>
      <c r="IZ187">
        <f t="shared" si="238"/>
        <v>64.093444746447176</v>
      </c>
      <c r="JA187">
        <f t="shared" si="239"/>
        <v>0.1728502279742834</v>
      </c>
      <c r="JB187">
        <f t="shared" si="240"/>
        <v>9.5442327804783673</v>
      </c>
      <c r="JC187">
        <f t="shared" si="241"/>
        <v>0.98791007522582985</v>
      </c>
      <c r="JD187">
        <f t="shared" si="242"/>
        <v>87.245562676349437</v>
      </c>
      <c r="JE187">
        <f t="shared" si="243"/>
        <v>122.4051457670223</v>
      </c>
    </row>
    <row r="188" spans="1:265" x14ac:dyDescent="0.2">
      <c r="A188" s="5">
        <v>2017</v>
      </c>
      <c r="B188">
        <v>312</v>
      </c>
      <c r="C188">
        <v>3</v>
      </c>
      <c r="D188">
        <v>3382</v>
      </c>
      <c r="E188">
        <v>1976</v>
      </c>
      <c r="F188" t="s">
        <v>121</v>
      </c>
      <c r="G188">
        <v>1</v>
      </c>
      <c r="H188">
        <v>33.5</v>
      </c>
      <c r="J188">
        <v>0</v>
      </c>
      <c r="K188">
        <v>1</v>
      </c>
      <c r="L188">
        <v>11.5</v>
      </c>
      <c r="M188">
        <v>11.5</v>
      </c>
      <c r="N188">
        <v>9.1</v>
      </c>
      <c r="O188">
        <v>0</v>
      </c>
      <c r="P188">
        <v>2.4000000000000004</v>
      </c>
      <c r="Q188">
        <v>2.4000000000000004</v>
      </c>
      <c r="R188">
        <v>2.3359999999999999</v>
      </c>
      <c r="U188">
        <v>2.6840000000000002</v>
      </c>
      <c r="W188">
        <v>3.1360000000000001</v>
      </c>
      <c r="X188">
        <v>2.88</v>
      </c>
      <c r="AB188">
        <v>-2</v>
      </c>
      <c r="AC188">
        <v>73</v>
      </c>
      <c r="AD188">
        <v>40.200000000000003</v>
      </c>
      <c r="AF188">
        <v>49</v>
      </c>
      <c r="AG188">
        <v>38.6</v>
      </c>
      <c r="AH188">
        <v>173.81291950429832</v>
      </c>
      <c r="AI188">
        <v>10919.27522909903</v>
      </c>
      <c r="AJ188">
        <v>225.56822810590634</v>
      </c>
      <c r="AK188">
        <v>10</v>
      </c>
      <c r="AL188">
        <v>392.8</v>
      </c>
      <c r="AM188">
        <v>436.44444444444446</v>
      </c>
      <c r="AN188">
        <v>8032.2881210526321</v>
      </c>
      <c r="AO188">
        <f>AN188/AN$177</f>
        <v>0.67976519491345755</v>
      </c>
      <c r="AP188">
        <v>1425.3572567783092</v>
      </c>
      <c r="AQ188">
        <v>1927.6858054226475</v>
      </c>
      <c r="AR188">
        <v>0</v>
      </c>
      <c r="AS188">
        <v>3353.0430622009567</v>
      </c>
      <c r="AT188">
        <v>1.5532940590111641</v>
      </c>
      <c r="AU188">
        <v>2645.0737639553427</v>
      </c>
      <c r="AV188">
        <v>3688.9752791068577</v>
      </c>
      <c r="AW188">
        <v>17.659988038277511</v>
      </c>
      <c r="AX188">
        <v>1.4347759170653906</v>
      </c>
      <c r="AY188">
        <v>6353.1438070175427</v>
      </c>
      <c r="AZ188">
        <v>336.40314992025515</v>
      </c>
      <c r="BA188">
        <v>3194.4956140350878</v>
      </c>
      <c r="BB188">
        <v>6373.2934609250387</v>
      </c>
      <c r="BC188">
        <v>1267.2022527910685</v>
      </c>
      <c r="BD188">
        <v>6.5930622009569371</v>
      </c>
      <c r="BE188">
        <v>10841.584389952151</v>
      </c>
      <c r="BF188">
        <v>200.00671632110573</v>
      </c>
      <c r="BG188">
        <v>320.60289878104351</v>
      </c>
      <c r="BH188">
        <f t="shared" si="244"/>
        <v>258.22556302590323</v>
      </c>
      <c r="BI188">
        <v>81.314433811802232</v>
      </c>
      <c r="BJ188">
        <v>39.244417862838937</v>
      </c>
      <c r="BK188">
        <v>117.41929824561402</v>
      </c>
      <c r="BL188">
        <v>191.73701298701295</v>
      </c>
      <c r="BM188">
        <v>1.3524229074889869</v>
      </c>
      <c r="BN188">
        <v>1.3946587537091988</v>
      </c>
      <c r="BO188">
        <v>1.9950859950859947</v>
      </c>
      <c r="BP188">
        <v>42.509363295880149</v>
      </c>
      <c r="BQ188">
        <v>41.634092416319184</v>
      </c>
      <c r="BR188">
        <v>29.465210057265317</v>
      </c>
      <c r="BS188">
        <v>57.490636704119858</v>
      </c>
      <c r="BT188">
        <v>58.065351441157318</v>
      </c>
      <c r="BU188">
        <v>58.785627927517027</v>
      </c>
      <c r="BV188">
        <v>2087.80303030303</v>
      </c>
      <c r="BW188">
        <v>3037.5179425837318</v>
      </c>
      <c r="BX188">
        <v>6515.2012759170648</v>
      </c>
      <c r="BY188">
        <v>6954.3620095693777</v>
      </c>
      <c r="BZ188">
        <v>1389.8803030303029</v>
      </c>
      <c r="CA188">
        <v>13469.563285486442</v>
      </c>
      <c r="CB188">
        <v>1.4548872180451129</v>
      </c>
      <c r="CC188">
        <v>15.500153836113261</v>
      </c>
      <c r="CD188">
        <v>22.550975693894106</v>
      </c>
      <c r="CE188">
        <v>557.27073365231263</v>
      </c>
      <c r="CF188">
        <v>651.45733652312583</v>
      </c>
      <c r="CG188">
        <v>1208.728070175438</v>
      </c>
      <c r="CH188">
        <f t="shared" si="216"/>
        <v>1106.6925837320578</v>
      </c>
      <c r="CI188">
        <f t="shared" si="217"/>
        <v>3335.7755183413069</v>
      </c>
      <c r="CJ188">
        <f t="shared" si="218"/>
        <v>4442.4681020733642</v>
      </c>
      <c r="CK188">
        <v>7116.4194784688989</v>
      </c>
      <c r="CL188">
        <v>52.833334887233477</v>
      </c>
      <c r="CM188">
        <v>2.0648078918457031</v>
      </c>
      <c r="CN188">
        <v>0.5471649169921875</v>
      </c>
      <c r="CO188">
        <v>6.391364574432373</v>
      </c>
      <c r="CP188">
        <v>1.1923052827070715</v>
      </c>
      <c r="CQ188">
        <v>7.1163434982299805</v>
      </c>
      <c r="CR188">
        <v>2.0054497718811035</v>
      </c>
      <c r="CS188">
        <v>0.58531242609024048</v>
      </c>
      <c r="CT188">
        <v>4.720942497253418</v>
      </c>
      <c r="CU188">
        <v>4.720942497253418</v>
      </c>
      <c r="CV188">
        <v>1.1890036112864009</v>
      </c>
      <c r="CW188">
        <v>2.4894077777862549</v>
      </c>
      <c r="CX188">
        <v>1.9045419692993164</v>
      </c>
      <c r="CY188">
        <v>0.32485294342041016</v>
      </c>
      <c r="CZ188">
        <v>1.8624175786972046</v>
      </c>
      <c r="DA188">
        <v>1.8624175786972046</v>
      </c>
      <c r="DB188">
        <v>0.97096259323455925</v>
      </c>
      <c r="DC188">
        <v>0.66414797306060791</v>
      </c>
      <c r="DD188">
        <v>0.27658873796463013</v>
      </c>
      <c r="DE188">
        <v>0.44443188724305505</v>
      </c>
      <c r="DF188">
        <v>0.92889678478240967</v>
      </c>
      <c r="DG188">
        <v>0.48119956254959106</v>
      </c>
      <c r="DH188" s="19">
        <v>0.69456206644848539</v>
      </c>
      <c r="DI188">
        <v>29.430889124953953</v>
      </c>
      <c r="DJ188">
        <v>10.547620437111009</v>
      </c>
      <c r="DK188">
        <v>0</v>
      </c>
      <c r="DL188">
        <v>39.978509562064964</v>
      </c>
      <c r="DM188">
        <v>0.11053774077683354</v>
      </c>
      <c r="DN188">
        <v>53.045625765329341</v>
      </c>
      <c r="DO188">
        <v>21.59203070400957</v>
      </c>
      <c r="DP188">
        <v>0.83371788030891325</v>
      </c>
      <c r="DQ188">
        <v>6.7734946009097477E-2</v>
      </c>
      <c r="DR188">
        <v>75.539109295656914</v>
      </c>
      <c r="DS188">
        <v>8.3744461788327875</v>
      </c>
      <c r="DT188">
        <v>60.840509676724153</v>
      </c>
      <c r="DU188">
        <v>20.703831400635515</v>
      </c>
      <c r="DV188">
        <v>23.60059751362785</v>
      </c>
      <c r="DW188">
        <v>0.12279034940506281</v>
      </c>
      <c r="DX188">
        <v>105.26772894039257</v>
      </c>
      <c r="DY188">
        <v>2.3707066489061299</v>
      </c>
      <c r="DZ188">
        <v>2.1234728317668328</v>
      </c>
      <c r="EA188">
        <f t="shared" si="245"/>
        <v>2.2513523923561243</v>
      </c>
      <c r="EB188">
        <v>1.5743157760250257</v>
      </c>
      <c r="EC188">
        <v>0.55677742224248661</v>
      </c>
      <c r="ED188">
        <v>0.73629401779323744</v>
      </c>
      <c r="EE188">
        <v>-6.3442807383861072E-2</v>
      </c>
      <c r="EF188">
        <v>0.35838606140403212</v>
      </c>
      <c r="EG188">
        <v>0.40704639435363466</v>
      </c>
      <c r="EH188">
        <v>0.34029681063891892</v>
      </c>
      <c r="EI188">
        <v>73.616774230324239</v>
      </c>
      <c r="EJ188">
        <v>70.222731324129043</v>
      </c>
      <c r="EK188">
        <v>57.795974406529517</v>
      </c>
      <c r="EL188">
        <v>26.383225769675754</v>
      </c>
      <c r="EM188">
        <v>28.583909587150764</v>
      </c>
      <c r="EN188">
        <v>19.667785758310579</v>
      </c>
      <c r="EO188">
        <v>13.866101507255523</v>
      </c>
      <c r="EP188">
        <v>8.4014325428415422</v>
      </c>
      <c r="EQ188">
        <v>28.955631988241812</v>
      </c>
      <c r="ER188">
        <v>64.598845109019322</v>
      </c>
      <c r="ES188">
        <v>6.6880979381447485</v>
      </c>
      <c r="ET188">
        <v>93.554477097261127</v>
      </c>
      <c r="EU188">
        <v>0.60589723351191682</v>
      </c>
      <c r="EV188">
        <v>14.821419495338576</v>
      </c>
      <c r="EW188">
        <v>8.9802570689452335</v>
      </c>
      <c r="EX188">
        <f t="shared" si="219"/>
        <v>7.1488806796404489</v>
      </c>
      <c r="EY188">
        <v>39.179524258073819</v>
      </c>
      <c r="EZ188">
        <v>13.190598161168028</v>
      </c>
      <c r="FA188">
        <f t="shared" si="220"/>
        <v>2.9702613770325388</v>
      </c>
      <c r="FB188">
        <v>52.370122419241845</v>
      </c>
      <c r="FC188">
        <v>74.812741403251835</v>
      </c>
      <c r="FD188">
        <v>25.187258596748162</v>
      </c>
      <c r="FE188">
        <f t="shared" si="221"/>
        <v>52.588709089117849</v>
      </c>
      <c r="FF188">
        <f t="shared" si="222"/>
        <v>46.974408169468632</v>
      </c>
      <c r="FG188">
        <f t="shared" si="223"/>
        <v>12.302398857793973</v>
      </c>
      <c r="FH188">
        <f t="shared" si="224"/>
        <v>7.7948839113948125</v>
      </c>
      <c r="FI188">
        <f t="shared" si="225"/>
        <v>0.88819930337405495</v>
      </c>
      <c r="FJ188">
        <f t="shared" si="226"/>
        <v>0.88819930337405495</v>
      </c>
      <c r="FK188">
        <f t="shared" si="227"/>
        <v>-7.7948839113948125</v>
      </c>
      <c r="FL188">
        <f t="shared" si="228"/>
        <v>-14.694678022800428</v>
      </c>
      <c r="FM188">
        <f t="shared" si="229"/>
        <v>4.1135515021712115</v>
      </c>
      <c r="FN188">
        <f t="shared" si="230"/>
        <v>6.733578663542616</v>
      </c>
      <c r="FO188">
        <v>18.015367801604214</v>
      </c>
      <c r="FP188">
        <v>19.256553358611662</v>
      </c>
      <c r="FQ188">
        <v>0.54868239996611445</v>
      </c>
      <c r="FR188">
        <v>0.69312261711402257</v>
      </c>
      <c r="FS188">
        <v>0.68977571654779968</v>
      </c>
      <c r="FT188">
        <v>2.1730335851499993</v>
      </c>
      <c r="FU188">
        <v>1.7154304042726152</v>
      </c>
      <c r="FV188">
        <v>1.4076497185114722</v>
      </c>
      <c r="FW188">
        <v>51.630196630522953</v>
      </c>
      <c r="FX188">
        <v>69.049442756075749</v>
      </c>
      <c r="FY188">
        <v>3.2675294756778328</v>
      </c>
      <c r="FZ188">
        <v>74.334892624534504</v>
      </c>
      <c r="GA188">
        <v>41.765391561277291</v>
      </c>
      <c r="GB188">
        <f t="shared" si="246"/>
        <v>163.88873658804584</v>
      </c>
      <c r="GC188">
        <f t="shared" si="247"/>
        <v>101.47165030235105</v>
      </c>
      <c r="GD188">
        <f t="shared" si="248"/>
        <v>98.168862283670506</v>
      </c>
      <c r="GE188">
        <f t="shared" si="249"/>
        <v>1.2598839522668646</v>
      </c>
      <c r="GF188">
        <f t="shared" si="250"/>
        <v>1.9763645963237457</v>
      </c>
      <c r="GG188">
        <f t="shared" si="251"/>
        <v>1.9400672728547244</v>
      </c>
      <c r="GH188">
        <f t="shared" si="255"/>
        <v>36.51040055023924</v>
      </c>
      <c r="GK188">
        <f t="shared" si="252"/>
        <v>73.860047257056934</v>
      </c>
      <c r="GL188">
        <f t="shared" si="253"/>
        <v>61.090123212535893</v>
      </c>
      <c r="GM188">
        <f t="shared" si="201"/>
        <v>38.909876787464107</v>
      </c>
      <c r="GN188">
        <f t="shared" si="232"/>
        <v>77.209097062248475</v>
      </c>
      <c r="GO188">
        <f t="shared" si="254"/>
        <v>20.869565217391308</v>
      </c>
      <c r="GP188">
        <f t="shared" si="233"/>
        <v>27.888064827166549</v>
      </c>
      <c r="GQ188">
        <f t="shared" si="234"/>
        <v>1.1286979562341346</v>
      </c>
      <c r="GR188">
        <v>7.8235336807121341</v>
      </c>
      <c r="GS188">
        <f t="shared" si="235"/>
        <v>63.531438070175426</v>
      </c>
      <c r="GT188" s="23">
        <f t="shared" si="236"/>
        <v>134.69563285486441</v>
      </c>
      <c r="GU188">
        <v>18.16</v>
      </c>
      <c r="GV188">
        <v>24.56</v>
      </c>
      <c r="GW188">
        <v>0</v>
      </c>
      <c r="GX188">
        <v>42.72</v>
      </c>
      <c r="GY188">
        <v>1.9789999999999999E-2</v>
      </c>
      <c r="GZ188">
        <v>33.700000000000003</v>
      </c>
      <c r="HA188">
        <v>47</v>
      </c>
      <c r="HB188">
        <v>0.22500000000000001</v>
      </c>
      <c r="HC188">
        <v>1.8279999999999998E-2</v>
      </c>
      <c r="HD188">
        <v>80.943280000000001</v>
      </c>
      <c r="HE188">
        <v>4.2859999999999996</v>
      </c>
      <c r="HF188">
        <v>40.700000000000003</v>
      </c>
      <c r="HG188">
        <v>81.2</v>
      </c>
      <c r="HH188">
        <v>16.145</v>
      </c>
      <c r="HI188">
        <v>8.3999999999999991E-2</v>
      </c>
      <c r="HJ188">
        <v>138.12899999999999</v>
      </c>
      <c r="HK188">
        <v>26.6</v>
      </c>
      <c r="HL188">
        <v>38.700000000000003</v>
      </c>
      <c r="HM188">
        <v>83.007999999999996</v>
      </c>
      <c r="HN188">
        <v>88.603200000000015</v>
      </c>
      <c r="HO188">
        <v>17.707999999999998</v>
      </c>
      <c r="HP188">
        <v>171.6112</v>
      </c>
      <c r="HQ188">
        <v>7.1000000000000014</v>
      </c>
      <c r="HR188">
        <v>8.2999999999999972</v>
      </c>
      <c r="HS188">
        <v>15.399999999999991</v>
      </c>
      <c r="HT188">
        <v>90.667919999999995</v>
      </c>
      <c r="HU188">
        <v>52.833334887233462</v>
      </c>
      <c r="HV188">
        <v>0.37496911315917975</v>
      </c>
      <c r="HW188">
        <v>0.13438370361328122</v>
      </c>
      <c r="HX188">
        <v>0</v>
      </c>
      <c r="HY188">
        <v>0.50935281677246103</v>
      </c>
      <c r="HZ188">
        <v>1.408324378299713E-3</v>
      </c>
      <c r="IA188">
        <v>0.67583657312393197</v>
      </c>
      <c r="IB188">
        <v>0.27509684026241304</v>
      </c>
      <c r="IC188">
        <v>1.062212061882019E-2</v>
      </c>
      <c r="ID188">
        <v>8.6298828849792463E-4</v>
      </c>
      <c r="IE188">
        <v>0.96241852229366309</v>
      </c>
      <c r="IF188">
        <v>0.10669601735591888</v>
      </c>
      <c r="IG188">
        <v>0.7751485815048218</v>
      </c>
      <c r="IH188">
        <v>0.26378059005737303</v>
      </c>
      <c r="II188">
        <v>0.30068731808066368</v>
      </c>
      <c r="IJ188">
        <v>1.5644307661056517E-3</v>
      </c>
      <c r="IK188">
        <v>1.3411809204089642</v>
      </c>
      <c r="IL188">
        <v>0.17666336083412171</v>
      </c>
      <c r="IM188">
        <v>0.10703984159231186</v>
      </c>
      <c r="IN188">
        <v>0.36891402096271514</v>
      </c>
      <c r="IO188">
        <v>0.82303227601432805</v>
      </c>
      <c r="IP188">
        <v>8.5210818536281582E-2</v>
      </c>
      <c r="IQ188">
        <v>1.1919462969770431</v>
      </c>
      <c r="IR188">
        <v>0.49917321228981026</v>
      </c>
      <c r="IS188">
        <v>0.16805699867010118</v>
      </c>
      <c r="IT188">
        <v>0.66723021095991142</v>
      </c>
      <c r="IU188">
        <v>74.812741403251849</v>
      </c>
      <c r="IV188">
        <v>25.187258596748162</v>
      </c>
      <c r="IW188">
        <v>0.22952777468338004</v>
      </c>
      <c r="IX188">
        <v>19.256553358611654</v>
      </c>
      <c r="IY188">
        <f t="shared" si="237"/>
        <v>0.6825934802045821</v>
      </c>
      <c r="IZ188">
        <f t="shared" si="238"/>
        <v>57.26713375726262</v>
      </c>
      <c r="JA188">
        <f t="shared" si="239"/>
        <v>-0.14923462343192107</v>
      </c>
      <c r="JB188">
        <f t="shared" si="240"/>
        <v>-12.520247246910598</v>
      </c>
      <c r="JC188">
        <f t="shared" si="241"/>
        <v>0.83182810363650317</v>
      </c>
      <c r="JD188">
        <f t="shared" si="242"/>
        <v>82.936416966556365</v>
      </c>
      <c r="JE188">
        <f t="shared" si="243"/>
        <v>143.9756140316322</v>
      </c>
    </row>
    <row r="189" spans="1:265" x14ac:dyDescent="0.2">
      <c r="A189" s="5">
        <v>2017</v>
      </c>
      <c r="B189">
        <v>313</v>
      </c>
      <c r="C189">
        <v>3</v>
      </c>
      <c r="D189" t="s">
        <v>113</v>
      </c>
      <c r="E189">
        <v>1946</v>
      </c>
      <c r="F189" t="s">
        <v>121</v>
      </c>
      <c r="G189">
        <v>1</v>
      </c>
      <c r="H189">
        <v>31.5</v>
      </c>
      <c r="J189">
        <v>0</v>
      </c>
      <c r="K189">
        <v>1</v>
      </c>
      <c r="L189">
        <v>10.3</v>
      </c>
      <c r="M189">
        <v>11.2</v>
      </c>
      <c r="N189">
        <v>7.7</v>
      </c>
      <c r="O189">
        <v>-0.89999999999999858</v>
      </c>
      <c r="P189">
        <v>3.4999999999999991</v>
      </c>
      <c r="Q189">
        <v>2.6000000000000005</v>
      </c>
      <c r="R189">
        <v>2.0620000000000003</v>
      </c>
      <c r="U189">
        <v>2.7960000000000003</v>
      </c>
      <c r="W189">
        <v>2.6559999999999997</v>
      </c>
      <c r="X189">
        <v>2.8860000000000001</v>
      </c>
      <c r="AB189">
        <v>4</v>
      </c>
      <c r="AC189">
        <v>70</v>
      </c>
      <c r="AD189">
        <v>40.4</v>
      </c>
      <c r="AF189">
        <v>43.1</v>
      </c>
      <c r="AG189">
        <v>39.700000000000003</v>
      </c>
      <c r="AH189">
        <v>156.88518650304366</v>
      </c>
      <c r="AI189">
        <v>9855.8411864942082</v>
      </c>
      <c r="AJ189">
        <v>236.55550694801852</v>
      </c>
      <c r="AK189">
        <v>0</v>
      </c>
      <c r="AL189">
        <v>388.6</v>
      </c>
      <c r="AM189">
        <v>388.6</v>
      </c>
      <c r="AN189">
        <v>8593.8880463702681</v>
      </c>
      <c r="AO189">
        <f>AN189/AN$179</f>
        <v>0.75134640324440705</v>
      </c>
      <c r="AP189">
        <v>1437.5230263157891</v>
      </c>
      <c r="AQ189">
        <v>1453.7113486842102</v>
      </c>
      <c r="AR189">
        <v>2.3473067434210522E-2</v>
      </c>
      <c r="AS189">
        <v>2891.2578480674338</v>
      </c>
      <c r="AT189">
        <v>0.45327302631578942</v>
      </c>
      <c r="AU189">
        <v>2209.7060032894733</v>
      </c>
      <c r="AV189">
        <v>4208.9638157894733</v>
      </c>
      <c r="AW189">
        <v>54.878412828947361</v>
      </c>
      <c r="AY189">
        <v>6473.5482319078938</v>
      </c>
      <c r="AZ189">
        <v>1105.095826480263</v>
      </c>
      <c r="BA189">
        <v>3278.1352796052624</v>
      </c>
      <c r="BB189">
        <v>5439.2763157894733</v>
      </c>
      <c r="BC189">
        <v>1402.4753083881578</v>
      </c>
      <c r="BD189">
        <v>4.0470805921052619</v>
      </c>
      <c r="BE189">
        <v>10123.933984374999</v>
      </c>
      <c r="BF189">
        <v>238.81935892269732</v>
      </c>
      <c r="BG189">
        <v>260.74183946193608</v>
      </c>
      <c r="BH189">
        <f t="shared" si="244"/>
        <v>249.40262538991604</v>
      </c>
      <c r="BI189">
        <v>51.478865131578942</v>
      </c>
      <c r="BJ189">
        <v>76.31637687969922</v>
      </c>
      <c r="BK189">
        <v>183.68349780701755</v>
      </c>
      <c r="BL189">
        <v>87.879464285714292</v>
      </c>
      <c r="BM189">
        <v>1.0112612612612613</v>
      </c>
      <c r="BN189">
        <v>1.9047619047619049</v>
      </c>
      <c r="BO189">
        <v>1.6592592592592594</v>
      </c>
      <c r="BP189">
        <v>49.719641133932555</v>
      </c>
      <c r="BQ189">
        <v>34.134386956413017</v>
      </c>
      <c r="BR189">
        <v>32.380053886805726</v>
      </c>
      <c r="BS189">
        <v>50.279547002557919</v>
      </c>
      <c r="BT189">
        <v>65.017879916977179</v>
      </c>
      <c r="BU189">
        <v>53.726904226996176</v>
      </c>
      <c r="BV189">
        <v>2913.8980263157891</v>
      </c>
      <c r="BW189">
        <v>3229.5703124999995</v>
      </c>
      <c r="BX189">
        <v>7652.4628083881562</v>
      </c>
      <c r="BY189">
        <v>7440.5957111430907</v>
      </c>
      <c r="BZ189">
        <v>1508.994469572368</v>
      </c>
      <c r="CA189">
        <v>15093.058519531245</v>
      </c>
      <c r="CB189">
        <v>1.1083333333333334</v>
      </c>
      <c r="CC189">
        <v>19.306213002123098</v>
      </c>
      <c r="CD189">
        <v>21.397719410686435</v>
      </c>
      <c r="CE189">
        <v>-704.19202302631584</v>
      </c>
      <c r="CF189">
        <v>979.39350328947376</v>
      </c>
      <c r="CG189">
        <v>275.20148026315837</v>
      </c>
      <c r="CH189">
        <f t="shared" si="216"/>
        <v>364.2372532894733</v>
      </c>
      <c r="CI189">
        <f t="shared" si="217"/>
        <v>2209.7060032894738</v>
      </c>
      <c r="CJ189">
        <f t="shared" si="218"/>
        <v>2573.9432565789471</v>
      </c>
      <c r="CK189">
        <v>8619.5102876233505</v>
      </c>
      <c r="CL189">
        <v>57.109102681005517</v>
      </c>
      <c r="CM189">
        <v>1.9185371398925781</v>
      </c>
      <c r="CN189">
        <v>0.69084298610687256</v>
      </c>
      <c r="CO189">
        <v>5.6532268524169922</v>
      </c>
      <c r="CP189">
        <v>1.3012884013752077</v>
      </c>
      <c r="CQ189">
        <v>6.538060188293457</v>
      </c>
      <c r="CR189">
        <v>1.7420889139175415</v>
      </c>
      <c r="CS189">
        <v>0.41416487097740173</v>
      </c>
      <c r="CT189">
        <v>3.0634675025939941</v>
      </c>
      <c r="CU189">
        <v>3.0634675025939941</v>
      </c>
      <c r="CV189">
        <v>0.88990261831419259</v>
      </c>
      <c r="CW189">
        <v>2.2305810451507568</v>
      </c>
      <c r="CX189">
        <v>1.9634753465652466</v>
      </c>
      <c r="CY189">
        <v>0.341361403465271</v>
      </c>
      <c r="CZ189">
        <v>1.7620469331741333</v>
      </c>
      <c r="DA189">
        <v>1.7620469331741333</v>
      </c>
      <c r="DB189">
        <v>1.0639792080600401</v>
      </c>
      <c r="DC189">
        <v>0.82798081636428833</v>
      </c>
      <c r="DD189">
        <v>0.34941333532333374</v>
      </c>
      <c r="DE189">
        <v>0.58368284503797507</v>
      </c>
      <c r="DF189">
        <v>1.1102808713912964</v>
      </c>
      <c r="DG189">
        <v>0.61332541704177856</v>
      </c>
      <c r="DH189">
        <v>0.84328582817824249</v>
      </c>
      <c r="DI189">
        <v>27.579413154376173</v>
      </c>
      <c r="DJ189">
        <v>10.042862890624487</v>
      </c>
      <c r="DK189">
        <v>1.3269857512767374E-3</v>
      </c>
      <c r="DL189">
        <v>37.623603030751937</v>
      </c>
      <c r="DM189">
        <v>2.9635263277825553E-2</v>
      </c>
      <c r="DN189">
        <v>38.495043313476302</v>
      </c>
      <c r="DO189">
        <v>17.432049557149998</v>
      </c>
      <c r="DP189">
        <v>1.6811823429541759</v>
      </c>
      <c r="DQ189">
        <v>0</v>
      </c>
      <c r="DR189">
        <v>57.60827521358047</v>
      </c>
      <c r="DS189">
        <v>24.650058036220845</v>
      </c>
      <c r="DT189">
        <v>64.365378042107039</v>
      </c>
      <c r="DU189">
        <v>18.567589969933032</v>
      </c>
      <c r="DV189">
        <v>24.712273159978</v>
      </c>
      <c r="DW189">
        <v>7.1311459456276316E-2</v>
      </c>
      <c r="DX189">
        <v>107.71655263147436</v>
      </c>
      <c r="DY189">
        <v>1.3323114788552355</v>
      </c>
      <c r="DZ189">
        <v>3.5791626727067061</v>
      </c>
      <c r="EA189">
        <f t="shared" si="245"/>
        <v>2.4169982620938764</v>
      </c>
      <c r="EB189">
        <v>0.72770867727334188</v>
      </c>
      <c r="EC189">
        <v>1.8478810520450526</v>
      </c>
      <c r="ED189">
        <v>0.49261244443503405</v>
      </c>
      <c r="EE189">
        <v>8.1110029484502383E-2</v>
      </c>
      <c r="EF189">
        <v>0.36414345854313196</v>
      </c>
      <c r="EG189">
        <v>0.45283880875768245</v>
      </c>
      <c r="EH189">
        <v>0.28847169914525078</v>
      </c>
      <c r="EI189">
        <v>73.30348752572668</v>
      </c>
      <c r="EJ189">
        <v>66.822072299087949</v>
      </c>
      <c r="EK189">
        <v>59.754398437088227</v>
      </c>
      <c r="EL189">
        <v>26.692985470891443</v>
      </c>
      <c r="EM189">
        <v>30.259627618638717</v>
      </c>
      <c r="EN189">
        <v>17.237452848549157</v>
      </c>
      <c r="EO189">
        <v>24.126516666312355</v>
      </c>
      <c r="EP189">
        <v>11.28454934551846</v>
      </c>
      <c r="EQ189">
        <v>44.666112635472913</v>
      </c>
      <c r="ER189">
        <v>82.611510898382932</v>
      </c>
      <c r="ES189">
        <v>9.2550466236420998</v>
      </c>
      <c r="ET189">
        <v>127.27762353385585</v>
      </c>
      <c r="EU189">
        <v>0.46772393634738735</v>
      </c>
      <c r="EV189">
        <v>18.955819567054299</v>
      </c>
      <c r="EW189">
        <v>8.8660905445934652</v>
      </c>
      <c r="EX189">
        <f t="shared" si="219"/>
        <v>7.2715426063720123</v>
      </c>
      <c r="EY189">
        <v>14.368526647163947</v>
      </c>
      <c r="EZ189">
        <v>6.147500211631538</v>
      </c>
      <c r="FA189">
        <f t="shared" si="220"/>
        <v>2.3372958361152394</v>
      </c>
      <c r="FB189">
        <v>20.516026858795485</v>
      </c>
      <c r="FC189">
        <v>70.035620181516649</v>
      </c>
      <c r="FD189">
        <v>29.964379818483351</v>
      </c>
      <c r="FE189">
        <f t="shared" si="221"/>
        <v>38.266855376567165</v>
      </c>
      <c r="FF189">
        <f t="shared" si="222"/>
        <v>40.238861375794684</v>
      </c>
      <c r="FG189">
        <f t="shared" si="223"/>
        <v>7.2830406244145713</v>
      </c>
      <c r="FH189">
        <f t="shared" si="224"/>
        <v>25.870334728630738</v>
      </c>
      <c r="FI189">
        <f t="shared" si="225"/>
        <v>-1.1355404127830333</v>
      </c>
      <c r="FJ189">
        <f t="shared" si="226"/>
        <v>-1.1355404127830333</v>
      </c>
      <c r="FK189">
        <f t="shared" si="227"/>
        <v>-25.870334728630738</v>
      </c>
      <c r="FL189">
        <f t="shared" si="228"/>
        <v>-67.204326847903758</v>
      </c>
      <c r="FM189">
        <f t="shared" si="229"/>
        <v>-6.5140958271156109</v>
      </c>
      <c r="FN189">
        <f t="shared" si="230"/>
        <v>-18.471579889245135</v>
      </c>
      <c r="FO189">
        <v>69.669348320275375</v>
      </c>
      <c r="FP189">
        <v>54.738096442964569</v>
      </c>
      <c r="FQ189">
        <v>0.56688735135904866</v>
      </c>
      <c r="FR189">
        <v>0.52237965127563024</v>
      </c>
      <c r="FS189">
        <v>0.73694226842727095</v>
      </c>
      <c r="FT189">
        <v>2.2954973298584194</v>
      </c>
      <c r="FU189">
        <v>1.7035552899908828</v>
      </c>
      <c r="FV189">
        <v>1.4437755216982027</v>
      </c>
      <c r="FW189">
        <v>49.298130670563239</v>
      </c>
      <c r="FX189">
        <v>64.906547281980224</v>
      </c>
      <c r="FY189">
        <v>17.58628012309827</v>
      </c>
      <c r="FZ189">
        <v>58.459574468436649</v>
      </c>
      <c r="GA189">
        <v>24.898716615702714</v>
      </c>
      <c r="GB189">
        <f t="shared" si="246"/>
        <v>143.4411805760549</v>
      </c>
      <c r="GC189">
        <f t="shared" si="247"/>
        <v>126.53266976863627</v>
      </c>
      <c r="GD189">
        <f t="shared" si="248"/>
        <v>81.021671574207346</v>
      </c>
      <c r="GE189">
        <f t="shared" si="249"/>
        <v>1.3375079124333737</v>
      </c>
      <c r="GF189">
        <f t="shared" si="250"/>
        <v>1.3767898180785514</v>
      </c>
      <c r="GG189">
        <f t="shared" si="251"/>
        <v>2.4233952576094522</v>
      </c>
      <c r="GH189">
        <f t="shared" si="255"/>
        <v>39.063127483501219</v>
      </c>
      <c r="GK189">
        <f t="shared" si="252"/>
        <v>37.325653929408176</v>
      </c>
      <c r="GL189">
        <f t="shared" si="253"/>
        <v>35.265504446148476</v>
      </c>
      <c r="GM189">
        <f t="shared" si="201"/>
        <v>64.734495553851517</v>
      </c>
      <c r="GN189">
        <f t="shared" si="232"/>
        <v>62.516313272441145</v>
      </c>
      <c r="GO189">
        <f t="shared" si="254"/>
        <v>25.242718446601948</v>
      </c>
      <c r="GP189">
        <f t="shared" si="233"/>
        <v>84.333705512265482</v>
      </c>
      <c r="GQ189">
        <f t="shared" si="234"/>
        <v>0.99702741334506284</v>
      </c>
      <c r="GR189">
        <v>70.631271460823967</v>
      </c>
      <c r="GS189">
        <f t="shared" si="235"/>
        <v>64.73548231907894</v>
      </c>
      <c r="GT189" s="23">
        <f t="shared" si="236"/>
        <v>150.93058519531246</v>
      </c>
      <c r="GU189">
        <v>17.759999999999998</v>
      </c>
      <c r="GV189">
        <v>17.96</v>
      </c>
      <c r="GW189">
        <v>2.9E-4</v>
      </c>
      <c r="GX189">
        <v>35.720289999999999</v>
      </c>
      <c r="GY189">
        <v>5.5999999999999999E-3</v>
      </c>
      <c r="GZ189">
        <v>27.3</v>
      </c>
      <c r="HA189">
        <v>52</v>
      </c>
      <c r="HB189">
        <v>0.67800000000000005</v>
      </c>
      <c r="HC189">
        <v>0</v>
      </c>
      <c r="HD189">
        <v>79.977999999999994</v>
      </c>
      <c r="HE189">
        <v>13.653</v>
      </c>
      <c r="HF189">
        <v>40.5</v>
      </c>
      <c r="HG189">
        <v>67.2</v>
      </c>
      <c r="HH189">
        <v>17.327000000000002</v>
      </c>
      <c r="HI189">
        <v>0.05</v>
      </c>
      <c r="HJ189">
        <v>125.077</v>
      </c>
      <c r="HK189">
        <v>36</v>
      </c>
      <c r="HL189">
        <v>39.9</v>
      </c>
      <c r="HM189">
        <v>94.542999999999992</v>
      </c>
      <c r="HN189">
        <v>91.92546999999999</v>
      </c>
      <c r="HO189">
        <v>18.642999999999997</v>
      </c>
      <c r="HP189">
        <v>186.46846999999997</v>
      </c>
      <c r="HQ189">
        <v>-8.6999999999999993</v>
      </c>
      <c r="HR189">
        <v>12.100000000000001</v>
      </c>
      <c r="HS189">
        <v>3.3999999999999915</v>
      </c>
      <c r="HT189">
        <v>106.49046999999997</v>
      </c>
      <c r="HU189">
        <v>57.109102681005531</v>
      </c>
      <c r="HV189">
        <v>0.34073219604492183</v>
      </c>
      <c r="HW189">
        <v>0.12407540030479432</v>
      </c>
      <c r="HX189">
        <v>1.6394357872009278E-5</v>
      </c>
      <c r="HY189">
        <v>0.46482399070758812</v>
      </c>
      <c r="HZ189">
        <v>3.6613137054443358E-4</v>
      </c>
      <c r="IA189">
        <v>0.47559027349948885</v>
      </c>
      <c r="IB189">
        <v>0.21536573290824892</v>
      </c>
      <c r="IC189">
        <v>2.0770309667587281E-2</v>
      </c>
      <c r="ID189">
        <v>0</v>
      </c>
      <c r="IE189">
        <v>0.71172631607532511</v>
      </c>
      <c r="IF189">
        <v>0.30454123009443285</v>
      </c>
      <c r="IG189">
        <v>0.79520751535892487</v>
      </c>
      <c r="IH189">
        <v>0.22939486312866214</v>
      </c>
      <c r="II189">
        <v>0.30530987211108207</v>
      </c>
      <c r="IJ189">
        <v>8.810234665870666E-4</v>
      </c>
      <c r="IK189">
        <v>1.3307932740652562</v>
      </c>
      <c r="IL189">
        <v>0.29807309389114378</v>
      </c>
      <c r="IM189">
        <v>0.13941592079401016</v>
      </c>
      <c r="IN189">
        <v>0.55183127218425265</v>
      </c>
      <c r="IO189">
        <v>1.0206309093465447</v>
      </c>
      <c r="IP189">
        <v>0.11434225749909875</v>
      </c>
      <c r="IQ189">
        <v>1.5724621815307975</v>
      </c>
      <c r="IR189">
        <v>0.17751717960834507</v>
      </c>
      <c r="IS189">
        <v>7.5949812114238763E-2</v>
      </c>
      <c r="IT189">
        <v>0.25346699172258386</v>
      </c>
      <c r="IU189">
        <v>70.035620181516649</v>
      </c>
      <c r="IV189">
        <v>29.964379818483344</v>
      </c>
      <c r="IW189">
        <v>0.86073586545547243</v>
      </c>
      <c r="IX189">
        <v>54.738096442964554</v>
      </c>
      <c r="IY189">
        <f t="shared" si="237"/>
        <v>1.1076381908232094</v>
      </c>
      <c r="IZ189">
        <f t="shared" si="238"/>
        <v>70.439734820516932</v>
      </c>
      <c r="JA189">
        <f t="shared" si="239"/>
        <v>0.24166890746554137</v>
      </c>
      <c r="JB189">
        <f t="shared" si="240"/>
        <v>15.368821603726953</v>
      </c>
      <c r="JC189">
        <f t="shared" si="241"/>
        <v>0.86596928335766798</v>
      </c>
      <c r="JD189">
        <f t="shared" si="242"/>
        <v>108.52485268473507</v>
      </c>
      <c r="JE189">
        <f t="shared" si="243"/>
        <v>118.58375494822538</v>
      </c>
    </row>
    <row r="190" spans="1:265" x14ac:dyDescent="0.2">
      <c r="A190" s="5">
        <v>2017</v>
      </c>
      <c r="B190">
        <v>314</v>
      </c>
      <c r="C190">
        <v>3</v>
      </c>
      <c r="D190">
        <v>1311</v>
      </c>
      <c r="E190">
        <v>2015</v>
      </c>
      <c r="F190" t="s">
        <v>121</v>
      </c>
      <c r="G190">
        <v>1</v>
      </c>
      <c r="H190">
        <v>32</v>
      </c>
      <c r="J190">
        <v>0</v>
      </c>
      <c r="K190">
        <v>1</v>
      </c>
      <c r="L190">
        <v>11.2</v>
      </c>
      <c r="M190">
        <v>11.3</v>
      </c>
      <c r="N190">
        <v>10.4</v>
      </c>
      <c r="O190">
        <v>-0.10000000000000142</v>
      </c>
      <c r="P190">
        <v>0.90000000000000036</v>
      </c>
      <c r="Q190">
        <v>0.79999999999999893</v>
      </c>
      <c r="R190">
        <v>2.1879999999999997</v>
      </c>
      <c r="U190">
        <v>2.1360000000000001</v>
      </c>
      <c r="W190">
        <v>3.0420000000000003</v>
      </c>
      <c r="X190">
        <v>2.95</v>
      </c>
      <c r="AB190">
        <v>0</v>
      </c>
      <c r="AC190">
        <v>68</v>
      </c>
      <c r="AD190">
        <v>43.3</v>
      </c>
      <c r="AF190">
        <v>41.8</v>
      </c>
      <c r="AG190">
        <v>39.700000000000003</v>
      </c>
      <c r="AH190">
        <v>271.39057185887094</v>
      </c>
      <c r="AI190">
        <v>17049.298505317991</v>
      </c>
      <c r="AJ190">
        <v>314.22364096080906</v>
      </c>
      <c r="AK190">
        <v>0</v>
      </c>
      <c r="AL190">
        <v>474.6</v>
      </c>
      <c r="AM190">
        <v>474.6</v>
      </c>
      <c r="AN190">
        <v>13941.850556268502</v>
      </c>
      <c r="AO190">
        <f>AN190/AN$182</f>
        <v>0.87538590367944724</v>
      </c>
      <c r="AP190">
        <v>1728.9128289473681</v>
      </c>
      <c r="AQ190">
        <v>1275.6398026315787</v>
      </c>
      <c r="AR190">
        <v>2.7520148026315784E-2</v>
      </c>
      <c r="AS190">
        <v>3004.5801517269729</v>
      </c>
      <c r="AT190">
        <v>1.6188322368421051</v>
      </c>
      <c r="AU190">
        <v>3083.87541118421</v>
      </c>
      <c r="AV190">
        <v>5261.2047697368416</v>
      </c>
      <c r="AW190">
        <v>119.38887746710523</v>
      </c>
      <c r="AX190">
        <v>5.1778349095394729</v>
      </c>
      <c r="AY190">
        <v>8469.646893297695</v>
      </c>
      <c r="AZ190">
        <v>444.20756578947362</v>
      </c>
      <c r="BA190">
        <v>3634.2783717105253</v>
      </c>
      <c r="BB190">
        <v>5390.711348684209</v>
      </c>
      <c r="BC190">
        <v>1904.6370682565785</v>
      </c>
      <c r="BD190">
        <v>16.754913651315785</v>
      </c>
      <c r="BE190">
        <v>10946.381702302628</v>
      </c>
      <c r="BF190">
        <v>364.33778277138146</v>
      </c>
      <c r="BG190">
        <v>176.90962921463804</v>
      </c>
      <c r="BH190">
        <f t="shared" si="244"/>
        <v>273.85522588191913</v>
      </c>
      <c r="BI190">
        <v>90.330838815789463</v>
      </c>
      <c r="BJ190">
        <v>39.314497180451099</v>
      </c>
      <c r="BK190">
        <v>265.70433114035086</v>
      </c>
      <c r="BL190">
        <v>9.2504699248119575</v>
      </c>
      <c r="BM190">
        <v>0.73782771535580527</v>
      </c>
      <c r="BN190">
        <v>1.7060367454068244</v>
      </c>
      <c r="BO190">
        <v>1.4832962138084633</v>
      </c>
      <c r="BP190">
        <v>57.542576388039556</v>
      </c>
      <c r="BQ190">
        <v>36.410908861201527</v>
      </c>
      <c r="BR190">
        <v>33.200727606146202</v>
      </c>
      <c r="BS190">
        <v>42.456507672074132</v>
      </c>
      <c r="BT190">
        <v>62.118348450868744</v>
      </c>
      <c r="BU190">
        <v>49.246513553882785</v>
      </c>
      <c r="BV190">
        <v>3723.3141447368416</v>
      </c>
      <c r="BW190">
        <v>3391.45353618421</v>
      </c>
      <c r="BX190">
        <v>8426.4265008223665</v>
      </c>
      <c r="BY190">
        <v>12070.86628248355</v>
      </c>
      <c r="BZ190">
        <v>1311.6588199013154</v>
      </c>
      <c r="CA190">
        <v>20497.292783305915</v>
      </c>
      <c r="CB190">
        <v>0.91086956521739126</v>
      </c>
      <c r="CC190">
        <v>18.164906868917374</v>
      </c>
      <c r="CD190">
        <v>16.545860821905173</v>
      </c>
      <c r="CE190">
        <v>-639.43873355263167</v>
      </c>
      <c r="CF190">
        <v>1869.7512335526317</v>
      </c>
      <c r="CG190">
        <v>1230.3125</v>
      </c>
      <c r="CH190">
        <f t="shared" si="216"/>
        <v>-89.035773026316292</v>
      </c>
      <c r="CI190">
        <f t="shared" si="217"/>
        <v>1999.2578124999991</v>
      </c>
      <c r="CJ190">
        <f t="shared" si="218"/>
        <v>1910.2220394736828</v>
      </c>
      <c r="CK190">
        <v>12027.64589000822</v>
      </c>
      <c r="CL190">
        <v>58.679192501968721</v>
      </c>
      <c r="CM190">
        <v>2.0568511486053467</v>
      </c>
      <c r="CN190">
        <v>0.61434733867645264</v>
      </c>
      <c r="CO190">
        <v>6.4022526741027832</v>
      </c>
      <c r="CP190">
        <v>1.4444542091387174</v>
      </c>
      <c r="CQ190">
        <v>7.3817024230957031</v>
      </c>
      <c r="CR190">
        <v>1.9575319290161133</v>
      </c>
      <c r="CS190">
        <v>0.38515454530715942</v>
      </c>
      <c r="CT190">
        <v>3.3812112808227539</v>
      </c>
      <c r="CU190">
        <v>3.3812112808227539</v>
      </c>
      <c r="CV190">
        <v>1.0017357268073936</v>
      </c>
      <c r="CW190">
        <v>2.3395907878875732</v>
      </c>
      <c r="CX190">
        <v>2.044818639755249</v>
      </c>
      <c r="CY190">
        <v>0.30193778872489929</v>
      </c>
      <c r="CZ190">
        <v>1.7211102247238159</v>
      </c>
      <c r="DA190">
        <v>1.7211102247238159</v>
      </c>
      <c r="DB190">
        <v>1.1296908277894004</v>
      </c>
      <c r="DC190">
        <v>0.60604864358901978</v>
      </c>
      <c r="DD190">
        <v>0.28933015465736389</v>
      </c>
      <c r="DE190">
        <v>0.46538850770297352</v>
      </c>
      <c r="DF190">
        <v>0.91949516534805298</v>
      </c>
      <c r="DG190">
        <v>0.52132672071456909</v>
      </c>
      <c r="DH190">
        <v>0.73281215239441699</v>
      </c>
      <c r="DI190">
        <v>35.561163380589129</v>
      </c>
      <c r="DJ190">
        <v>7.8368591785646577</v>
      </c>
      <c r="DK190">
        <v>1.7619094129318466E-3</v>
      </c>
      <c r="DL190">
        <v>43.399784468566722</v>
      </c>
      <c r="DM190">
        <v>0.11949737845282804</v>
      </c>
      <c r="DN190">
        <v>60.367845825007855</v>
      </c>
      <c r="DO190">
        <v>20.263769308558516</v>
      </c>
      <c r="DP190">
        <v>4.0367901929654169</v>
      </c>
      <c r="DQ190">
        <v>0.1750735380637273</v>
      </c>
      <c r="DR190">
        <v>84.843478864595511</v>
      </c>
      <c r="DS190">
        <v>10.392639288310157</v>
      </c>
      <c r="DT190">
        <v>74.314401565330385</v>
      </c>
      <c r="DU190">
        <v>16.276594642759296</v>
      </c>
      <c r="DV190">
        <v>32.780903325643898</v>
      </c>
      <c r="DW190">
        <v>0.28837053199644241</v>
      </c>
      <c r="DX190">
        <v>123.66027006573002</v>
      </c>
      <c r="DY190">
        <v>2.7629129597352526</v>
      </c>
      <c r="DZ190">
        <v>2.772627942938179</v>
      </c>
      <c r="EA190">
        <f t="shared" si="245"/>
        <v>2.7676029516263205</v>
      </c>
      <c r="EB190">
        <v>1.653778829627915</v>
      </c>
      <c r="EC190">
        <v>0.99618255288018076</v>
      </c>
      <c r="ED190">
        <v>0.82846067533292378</v>
      </c>
      <c r="EE190">
        <v>-0.28479819041422999</v>
      </c>
      <c r="EF190">
        <v>0.22037690653400743</v>
      </c>
      <c r="EG190">
        <v>0.33567156541080501</v>
      </c>
      <c r="EH190">
        <v>0.21902342345380271</v>
      </c>
      <c r="EI190">
        <v>81.938571391627775</v>
      </c>
      <c r="EJ190">
        <v>71.152016198382057</v>
      </c>
      <c r="EK190">
        <v>60.095616422177898</v>
      </c>
      <c r="EL190">
        <v>18.057368889102847</v>
      </c>
      <c r="EM190">
        <v>23.883708659445858</v>
      </c>
      <c r="EN190">
        <v>13.162347643351968</v>
      </c>
      <c r="EO190">
        <v>22.565094870735741</v>
      </c>
      <c r="EP190">
        <v>9.8124977613744111</v>
      </c>
      <c r="EQ190">
        <v>39.215620544865097</v>
      </c>
      <c r="ER190">
        <v>110.99103188306449</v>
      </c>
      <c r="ES190">
        <v>6.838027912754943</v>
      </c>
      <c r="ET190">
        <v>150.20665242792958</v>
      </c>
      <c r="EU190">
        <v>0.43485293625333077</v>
      </c>
      <c r="EV190">
        <v>15.022700064208315</v>
      </c>
      <c r="EW190">
        <v>6.5326652333740878</v>
      </c>
      <c r="EX190">
        <f t="shared" si="219"/>
        <v>4.5524134931612874</v>
      </c>
      <c r="EY190">
        <v>37.802750954272113</v>
      </c>
      <c r="EZ190">
        <v>10.451271547184104</v>
      </c>
      <c r="FA190">
        <f t="shared" si="220"/>
        <v>3.617048010244968</v>
      </c>
      <c r="FB190">
        <v>48.25402250145622</v>
      </c>
      <c r="FC190">
        <v>78.341139234830209</v>
      </c>
      <c r="FD190">
        <v>21.658860765169795</v>
      </c>
      <c r="FE190">
        <f t="shared" si="221"/>
        <v>51.375375663224581</v>
      </c>
      <c r="FF190">
        <f t="shared" si="222"/>
        <v>51.749306694594644</v>
      </c>
      <c r="FG190">
        <f t="shared" si="223"/>
        <v>6.4640968813848847</v>
      </c>
      <c r="FH190">
        <f t="shared" si="224"/>
        <v>13.94655574032253</v>
      </c>
      <c r="FI190">
        <f t="shared" si="225"/>
        <v>3.9871746657992198</v>
      </c>
      <c r="FJ190">
        <f t="shared" si="226"/>
        <v>3.9871746657992198</v>
      </c>
      <c r="FK190">
        <f t="shared" si="227"/>
        <v>-13.94655574032253</v>
      </c>
      <c r="FL190">
        <f t="shared" si="228"/>
        <v>-23.10262284453599</v>
      </c>
      <c r="FM190">
        <f t="shared" si="229"/>
        <v>19.676372174821466</v>
      </c>
      <c r="FN190">
        <f t="shared" si="230"/>
        <v>38.150139414122172</v>
      </c>
      <c r="FO190">
        <v>65.363173563334072</v>
      </c>
      <c r="FP190">
        <v>43.515498486124557</v>
      </c>
      <c r="FQ190">
        <v>0.63827063682554319</v>
      </c>
      <c r="FR190">
        <v>0.64950785662024901</v>
      </c>
      <c r="FS190">
        <v>0.80539847538171061</v>
      </c>
      <c r="FT190">
        <v>2.2630748240632697</v>
      </c>
      <c r="FU190">
        <v>1.5422996297842837</v>
      </c>
      <c r="FV190">
        <v>1.4026483316273906</v>
      </c>
      <c r="FW190">
        <v>58.890051530681674</v>
      </c>
      <c r="FX190">
        <v>73.89222120925632</v>
      </c>
      <c r="FY190">
        <v>25.902509484771485</v>
      </c>
      <c r="FZ190">
        <v>80.361728907281602</v>
      </c>
      <c r="GA190">
        <v>33.221969066395957</v>
      </c>
      <c r="GB190">
        <f t="shared" si="246"/>
        <v>126.55351752651072</v>
      </c>
      <c r="GC190">
        <f t="shared" si="247"/>
        <v>69.263498526997083</v>
      </c>
      <c r="GD190">
        <f t="shared" si="248"/>
        <v>83.702999299094387</v>
      </c>
      <c r="GE190">
        <f t="shared" si="249"/>
        <v>1.6252816901548963</v>
      </c>
      <c r="GF190">
        <f t="shared" si="250"/>
        <v>2.8262100105340755</v>
      </c>
      <c r="GG190">
        <f t="shared" si="251"/>
        <v>2.4429454820950158</v>
      </c>
      <c r="GH190">
        <f t="shared" si="255"/>
        <v>63.372047983038648</v>
      </c>
      <c r="GK190">
        <f t="shared" si="252"/>
        <v>62.620672375577833</v>
      </c>
      <c r="GL190">
        <f t="shared" si="253"/>
        <v>51.576147497740962</v>
      </c>
      <c r="GM190">
        <f t="shared" si="201"/>
        <v>48.423852502259038</v>
      </c>
      <c r="GN190">
        <f t="shared" si="232"/>
        <v>69.635636706434909</v>
      </c>
      <c r="GO190">
        <f t="shared" si="254"/>
        <v>7.1428571428571344</v>
      </c>
      <c r="GP190">
        <f t="shared" si="233"/>
        <v>58.890499938948203</v>
      </c>
      <c r="GQ190">
        <f t="shared" si="234"/>
        <v>1.1591504009816649</v>
      </c>
      <c r="GR190">
        <v>77.968013975944288</v>
      </c>
      <c r="GS190">
        <f t="shared" si="235"/>
        <v>84.696468932976956</v>
      </c>
      <c r="GT190" s="23">
        <f t="shared" si="236"/>
        <v>204.97292783305915</v>
      </c>
      <c r="GU190">
        <v>21.36</v>
      </c>
      <c r="GV190">
        <v>15.76</v>
      </c>
      <c r="GW190">
        <v>3.3999999999999997E-4</v>
      </c>
      <c r="GX190">
        <v>37.120339999999999</v>
      </c>
      <c r="GY190">
        <v>0.02</v>
      </c>
      <c r="GZ190">
        <v>38.1</v>
      </c>
      <c r="HA190">
        <v>65</v>
      </c>
      <c r="HB190">
        <v>1.4750000000000001</v>
      </c>
      <c r="HC190">
        <v>6.3969999999999999E-2</v>
      </c>
      <c r="HD190">
        <v>104.63897</v>
      </c>
      <c r="HE190">
        <v>5.4880000000000004</v>
      </c>
      <c r="HF190">
        <v>44.9</v>
      </c>
      <c r="HG190">
        <v>66.599999999999994</v>
      </c>
      <c r="HH190">
        <v>23.530999999999999</v>
      </c>
      <c r="HI190">
        <v>0.20699999999999999</v>
      </c>
      <c r="HJ190">
        <v>135.238</v>
      </c>
      <c r="HK190">
        <v>46</v>
      </c>
      <c r="HL190">
        <v>41.9</v>
      </c>
      <c r="HM190">
        <v>104.10499999999999</v>
      </c>
      <c r="HN190">
        <v>149.13054</v>
      </c>
      <c r="HO190">
        <v>16.204999999999998</v>
      </c>
      <c r="HP190">
        <v>253.23553999999999</v>
      </c>
      <c r="HQ190">
        <v>-7.8999999999999986</v>
      </c>
      <c r="HR190">
        <v>23.1</v>
      </c>
      <c r="HS190">
        <v>15.199999999999989</v>
      </c>
      <c r="HT190">
        <v>148.59656999999999</v>
      </c>
      <c r="HU190">
        <v>58.679192501968714</v>
      </c>
      <c r="HV190">
        <v>0.43934340534210203</v>
      </c>
      <c r="HW190">
        <v>9.6821140575408943E-2</v>
      </c>
      <c r="HX190">
        <v>2.1767659091949461E-5</v>
      </c>
      <c r="HY190">
        <v>0.53618631357660285</v>
      </c>
      <c r="HZ190">
        <v>1.4763404846191406E-3</v>
      </c>
      <c r="IA190">
        <v>0.74581966495513918</v>
      </c>
      <c r="IB190">
        <v>0.25035045444965365</v>
      </c>
      <c r="IC190">
        <v>4.9872866392135624E-2</v>
      </c>
      <c r="ID190">
        <v>2.1629608563423154E-3</v>
      </c>
      <c r="IE190">
        <v>1.0482059466532707</v>
      </c>
      <c r="IF190">
        <v>0.12839674243927005</v>
      </c>
      <c r="IG190">
        <v>0.91812356925010685</v>
      </c>
      <c r="IH190">
        <v>0.2010905672907829</v>
      </c>
      <c r="II190">
        <v>0.40499444697976111</v>
      </c>
      <c r="IJ190">
        <v>3.562698165178299E-3</v>
      </c>
      <c r="IK190">
        <v>1.5277712816858291</v>
      </c>
      <c r="IL190">
        <v>0.27878237605094908</v>
      </c>
      <c r="IM190">
        <v>0.12122933480143547</v>
      </c>
      <c r="IN190">
        <v>0.48449270594418054</v>
      </c>
      <c r="IO190">
        <v>1.3712481053574443</v>
      </c>
      <c r="IP190">
        <v>8.4480995091795907E-2</v>
      </c>
      <c r="IQ190">
        <v>1.8557408113016247</v>
      </c>
      <c r="IR190">
        <v>0.46703728890419011</v>
      </c>
      <c r="IS190">
        <v>0.12912111964821818</v>
      </c>
      <c r="IT190">
        <v>0.59615840855240831</v>
      </c>
      <c r="IU190">
        <v>78.341139234830209</v>
      </c>
      <c r="IV190">
        <v>21.658860765169788</v>
      </c>
      <c r="IW190">
        <v>0.807534864648354</v>
      </c>
      <c r="IX190">
        <v>43.515498486124557</v>
      </c>
      <c r="IY190">
        <f t="shared" si="237"/>
        <v>1.3195544977250218</v>
      </c>
      <c r="IZ190">
        <f t="shared" si="238"/>
        <v>71.106616273609916</v>
      </c>
      <c r="JA190">
        <f t="shared" si="239"/>
        <v>0.32796952961579562</v>
      </c>
      <c r="JB190">
        <f t="shared" si="240"/>
        <v>17.673240121596308</v>
      </c>
      <c r="JC190">
        <f t="shared" si="241"/>
        <v>0.99158496810922625</v>
      </c>
      <c r="JD190">
        <f t="shared" si="242"/>
        <v>96.230178373231183</v>
      </c>
      <c r="JE190">
        <f t="shared" si="243"/>
        <v>136.46061910034703</v>
      </c>
    </row>
    <row r="191" spans="1:265" x14ac:dyDescent="0.2">
      <c r="A191" s="5">
        <v>2017</v>
      </c>
      <c r="B191">
        <v>315</v>
      </c>
      <c r="C191">
        <v>3</v>
      </c>
      <c r="D191" t="s">
        <v>113</v>
      </c>
      <c r="E191">
        <v>1946</v>
      </c>
      <c r="F191" t="s">
        <v>120</v>
      </c>
      <c r="G191">
        <v>2</v>
      </c>
      <c r="H191">
        <v>31</v>
      </c>
      <c r="J191">
        <v>0</v>
      </c>
      <c r="K191">
        <v>1</v>
      </c>
      <c r="L191">
        <v>11.4</v>
      </c>
      <c r="M191">
        <v>11.4</v>
      </c>
      <c r="N191">
        <v>5.7</v>
      </c>
      <c r="O191">
        <v>0</v>
      </c>
      <c r="P191">
        <v>5.7</v>
      </c>
      <c r="Q191">
        <v>5.7</v>
      </c>
      <c r="R191">
        <v>2.8519999999999999</v>
      </c>
      <c r="U191">
        <v>2.7720000000000002</v>
      </c>
      <c r="W191">
        <v>3.3180000000000001</v>
      </c>
      <c r="X191">
        <v>2.95</v>
      </c>
      <c r="AB191">
        <v>-2</v>
      </c>
      <c r="AC191">
        <v>64</v>
      </c>
      <c r="AD191">
        <v>48.9</v>
      </c>
      <c r="AF191">
        <v>50.2</v>
      </c>
      <c r="AG191">
        <v>32.1</v>
      </c>
      <c r="AH191">
        <v>179.89754154771208</v>
      </c>
      <c r="AI191">
        <v>11301.523355110368</v>
      </c>
      <c r="AJ191">
        <v>223.61740061162078</v>
      </c>
      <c r="AK191">
        <v>0</v>
      </c>
      <c r="AL191">
        <v>457.8</v>
      </c>
      <c r="AM191">
        <v>457.8</v>
      </c>
      <c r="AN191">
        <v>9280.4974201118384</v>
      </c>
      <c r="AO191">
        <f>AN191/AN$179</f>
        <v>0.81137528430628136</v>
      </c>
      <c r="AP191">
        <v>1503.8460925039872</v>
      </c>
      <c r="AQ191">
        <v>1959.0813397129184</v>
      </c>
      <c r="AR191">
        <v>0.1012505980861244</v>
      </c>
      <c r="AS191">
        <v>3463.028682814992</v>
      </c>
      <c r="AT191">
        <v>3.4943229665071769</v>
      </c>
      <c r="AU191">
        <v>2613.6782296650717</v>
      </c>
      <c r="AV191">
        <v>4568.0502392344497</v>
      </c>
      <c r="AW191">
        <v>109.80588118022327</v>
      </c>
      <c r="AX191">
        <v>2.9033020334928228</v>
      </c>
      <c r="AY191">
        <v>7294.4376521132372</v>
      </c>
      <c r="AZ191">
        <v>1062.7388357256777</v>
      </c>
      <c r="BA191">
        <v>4214.8504784688994</v>
      </c>
      <c r="BB191">
        <v>6624.4577352472079</v>
      </c>
      <c r="BC191">
        <v>2419.0259170653908</v>
      </c>
      <c r="BD191">
        <v>13.107635566188197</v>
      </c>
      <c r="BE191">
        <v>13271.441766347687</v>
      </c>
      <c r="BF191">
        <v>255.427264619883</v>
      </c>
      <c r="BG191">
        <v>426.92886530246068</v>
      </c>
      <c r="BH191">
        <f t="shared" si="244"/>
        <v>338.2211408114722</v>
      </c>
      <c r="BI191">
        <v>73.988809144072306</v>
      </c>
      <c r="BJ191">
        <v>114.36944634313055</v>
      </c>
      <c r="BK191">
        <v>173.93125996810207</v>
      </c>
      <c r="BL191">
        <v>146.88624971519701</v>
      </c>
      <c r="BM191">
        <v>1.3027139874739038</v>
      </c>
      <c r="BN191">
        <v>1.7477477477477477</v>
      </c>
      <c r="BO191">
        <v>1.5716945996275604</v>
      </c>
      <c r="BP191">
        <v>43.425747524607736</v>
      </c>
      <c r="BQ191">
        <v>35.831113436247897</v>
      </c>
      <c r="BR191">
        <v>31.758798724916758</v>
      </c>
      <c r="BS191">
        <v>56.571328716816751</v>
      </c>
      <c r="BT191">
        <v>62.623747807496322</v>
      </c>
      <c r="BU191">
        <v>49.915132446610315</v>
      </c>
      <c r="BV191">
        <v>3579.090909090909</v>
      </c>
      <c r="BW191">
        <v>3822.4062998405097</v>
      </c>
      <c r="BX191">
        <v>9060.9866626794264</v>
      </c>
      <c r="BY191">
        <v>8035.0627013955327</v>
      </c>
      <c r="BZ191">
        <v>1659.4894537480061</v>
      </c>
      <c r="CA191">
        <v>17096.049364074956</v>
      </c>
      <c r="CB191">
        <v>1.0679824561403508</v>
      </c>
      <c r="CC191">
        <v>20.935192879191646</v>
      </c>
      <c r="CD191">
        <v>22.358418710891076</v>
      </c>
      <c r="CE191">
        <v>-965.41267942583727</v>
      </c>
      <c r="CF191">
        <v>745.64393939393995</v>
      </c>
      <c r="CG191">
        <v>-219.76874003189732</v>
      </c>
      <c r="CH191">
        <f t="shared" si="216"/>
        <v>635.75956937799037</v>
      </c>
      <c r="CI191">
        <f t="shared" si="217"/>
        <v>2802.0514354066981</v>
      </c>
      <c r="CJ191">
        <f t="shared" si="218"/>
        <v>3437.8110047846885</v>
      </c>
      <c r="CK191">
        <v>9801.6117119617193</v>
      </c>
      <c r="CL191">
        <v>57.332612366916102</v>
      </c>
      <c r="CM191">
        <v>1.8254690170288086</v>
      </c>
      <c r="CN191">
        <v>0.66015398502349854</v>
      </c>
      <c r="CO191">
        <v>6.6646175384521484</v>
      </c>
      <c r="CP191">
        <v>1.166376304706483</v>
      </c>
      <c r="CQ191">
        <v>5.8841152191162109</v>
      </c>
      <c r="CR191">
        <v>2.0649209022521973</v>
      </c>
      <c r="CS191">
        <v>0.43875569105148315</v>
      </c>
      <c r="CT191">
        <v>2.8779432773590088</v>
      </c>
      <c r="CU191">
        <v>2.8779432773590088</v>
      </c>
      <c r="CV191">
        <v>1.0591176252714289</v>
      </c>
      <c r="CW191">
        <v>2.1114902496337891</v>
      </c>
      <c r="CX191">
        <v>2.1876299381256104</v>
      </c>
      <c r="CY191">
        <v>0.40375491976737976</v>
      </c>
      <c r="CZ191">
        <v>1.7461503744125366</v>
      </c>
      <c r="DA191">
        <v>1.7461503744125366</v>
      </c>
      <c r="DB191">
        <v>1.2163005113204057</v>
      </c>
      <c r="DC191">
        <v>0.78837907314300537</v>
      </c>
      <c r="DD191">
        <v>0.4552314281463623</v>
      </c>
      <c r="DE191">
        <v>0.63718046855929811</v>
      </c>
      <c r="DF191">
        <v>1.3507118225097656</v>
      </c>
      <c r="DG191">
        <v>0.73017871379852295</v>
      </c>
      <c r="DH191">
        <v>0.97253684512962724</v>
      </c>
      <c r="DI191">
        <v>27.452244482458681</v>
      </c>
      <c r="DJ191">
        <v>12.932953533966575</v>
      </c>
      <c r="DK191">
        <v>6.7479651178355424E-3</v>
      </c>
      <c r="DL191">
        <v>40.391945981543095</v>
      </c>
      <c r="DM191">
        <v>0.20560998947732184</v>
      </c>
      <c r="DN191">
        <v>53.970388081969254</v>
      </c>
      <c r="DO191">
        <v>20.042580394732042</v>
      </c>
      <c r="DP191">
        <v>3.1601509755710566</v>
      </c>
      <c r="DQ191">
        <v>8.3555385694334086E-2</v>
      </c>
      <c r="DR191">
        <v>77.256674837966699</v>
      </c>
      <c r="DS191">
        <v>22.439626895419337</v>
      </c>
      <c r="DT191">
        <v>92.205330914216177</v>
      </c>
      <c r="DU191">
        <v>26.746574013971347</v>
      </c>
      <c r="DV191">
        <v>42.239830107973617</v>
      </c>
      <c r="DW191">
        <v>0.228879027515626</v>
      </c>
      <c r="DX191">
        <v>161.42061406367679</v>
      </c>
      <c r="DY191">
        <v>2.4576485904282404</v>
      </c>
      <c r="DZ191">
        <v>6.0117099446935782</v>
      </c>
      <c r="EA191">
        <f t="shared" si="245"/>
        <v>4.1734023476597821</v>
      </c>
      <c r="EB191">
        <v>1.7678762399673715</v>
      </c>
      <c r="EC191">
        <v>2.7310673451604943</v>
      </c>
      <c r="ED191">
        <v>0.47397512405103109</v>
      </c>
      <c r="EE191">
        <v>0.47885668708852186</v>
      </c>
      <c r="EF191">
        <v>0.47110732757135465</v>
      </c>
      <c r="EG191">
        <v>0.3713625398485505</v>
      </c>
      <c r="EH191">
        <v>0.29007622171927561</v>
      </c>
      <c r="EI191">
        <v>67.964649425414791</v>
      </c>
      <c r="EJ191">
        <v>69.85854386713298</v>
      </c>
      <c r="EK191">
        <v>57.121162280948369</v>
      </c>
      <c r="EL191">
        <v>32.018644360131162</v>
      </c>
      <c r="EM191">
        <v>25.942846280619886</v>
      </c>
      <c r="EN191">
        <v>16.569490934671098</v>
      </c>
      <c r="EO191">
        <v>28.216803736036471</v>
      </c>
      <c r="EP191">
        <v>17.400794788320479</v>
      </c>
      <c r="EQ191">
        <v>57.734837273356277</v>
      </c>
      <c r="ER191">
        <v>108.530541853822</v>
      </c>
      <c r="ES191">
        <v>12.117238748999325</v>
      </c>
      <c r="ET191">
        <v>166.26537912717828</v>
      </c>
      <c r="EU191">
        <v>0.6166819938608934</v>
      </c>
      <c r="EV191">
        <v>16.970943610848245</v>
      </c>
      <c r="EW191">
        <v>10.465675343638685</v>
      </c>
      <c r="EX191">
        <f t="shared" si="219"/>
        <v>7.2878904872497303</v>
      </c>
      <c r="EY191">
        <v>25.753584345932783</v>
      </c>
      <c r="EZ191">
        <v>2.6417856064115632</v>
      </c>
      <c r="FA191">
        <f t="shared" si="220"/>
        <v>9.748551995827869</v>
      </c>
      <c r="FB191">
        <v>28.395369952344346</v>
      </c>
      <c r="FC191">
        <v>90.696421244571752</v>
      </c>
      <c r="FD191">
        <v>9.3035787554282425</v>
      </c>
      <c r="FE191">
        <f t="shared" si="221"/>
        <v>61.217067654831254</v>
      </c>
      <c r="FF191">
        <f t="shared" si="222"/>
        <v>63.988527178179709</v>
      </c>
      <c r="FG191">
        <f t="shared" si="223"/>
        <v>9.3457792256508689</v>
      </c>
      <c r="FH191">
        <f t="shared" si="224"/>
        <v>38.234942832246929</v>
      </c>
      <c r="FI191">
        <f t="shared" si="225"/>
        <v>-6.7039936192393057</v>
      </c>
      <c r="FJ191">
        <f t="shared" si="226"/>
        <v>-6.7039936192393057</v>
      </c>
      <c r="FK191">
        <f t="shared" si="227"/>
        <v>-38.234942832246922</v>
      </c>
      <c r="FL191">
        <f t="shared" si="228"/>
        <v>-70.844298496012996</v>
      </c>
      <c r="FM191">
        <f t="shared" si="229"/>
        <v>-33.448755036558921</v>
      </c>
      <c r="FN191">
        <f t="shared" si="230"/>
        <v>-253.76751251005535</v>
      </c>
      <c r="FO191">
        <v>89.008704289211579</v>
      </c>
      <c r="FP191">
        <v>53.53411802052176</v>
      </c>
      <c r="FQ191">
        <v>0.54319845245775511</v>
      </c>
      <c r="FR191">
        <v>0.64978884350401722</v>
      </c>
      <c r="FS191">
        <v>0.93119722138220606</v>
      </c>
      <c r="FT191">
        <v>2.14723790067718</v>
      </c>
      <c r="FU191">
        <v>1.6299412276149383</v>
      </c>
      <c r="FV191">
        <v>1.3061685359359338</v>
      </c>
      <c r="FW191">
        <v>46.999529132620161</v>
      </c>
      <c r="FX191">
        <v>65.275490558263343</v>
      </c>
      <c r="FY191">
        <v>20.24015061529667</v>
      </c>
      <c r="FZ191">
        <v>48.32673370473249</v>
      </c>
      <c r="GA191">
        <v>42.303964648435944</v>
      </c>
      <c r="GB191">
        <f t="shared" si="246"/>
        <v>189.64706655926884</v>
      </c>
      <c r="GC191">
        <f t="shared" si="247"/>
        <v>106.05743157432262</v>
      </c>
      <c r="GD191">
        <f t="shared" si="248"/>
        <v>78.72165375615667</v>
      </c>
      <c r="GE191">
        <f t="shared" si="249"/>
        <v>0.96256116698662986</v>
      </c>
      <c r="GF191">
        <f t="shared" si="250"/>
        <v>1.9469836970407377</v>
      </c>
      <c r="GG191">
        <f t="shared" si="251"/>
        <v>2.7789430655279137</v>
      </c>
      <c r="GH191">
        <f t="shared" si="255"/>
        <v>42.184079182326535</v>
      </c>
      <c r="GK191">
        <f t="shared" si="252"/>
        <v>47.717989922211977</v>
      </c>
      <c r="GL191">
        <f t="shared" si="253"/>
        <v>13.18086570881824</v>
      </c>
      <c r="GM191">
        <f t="shared" si="201"/>
        <v>86.819134291181754</v>
      </c>
      <c r="GN191">
        <f t="shared" si="232"/>
        <v>69.397860778474779</v>
      </c>
      <c r="GO191">
        <f t="shared" si="254"/>
        <v>50</v>
      </c>
      <c r="GP191">
        <f t="shared" si="233"/>
        <v>82.012586290314431</v>
      </c>
      <c r="GQ191">
        <f t="shared" si="234"/>
        <v>0.94683381599233096</v>
      </c>
      <c r="GR191">
        <v>47.844571504115486</v>
      </c>
      <c r="GS191">
        <f t="shared" si="235"/>
        <v>72.944376521132369</v>
      </c>
      <c r="GT191" s="23">
        <f t="shared" si="236"/>
        <v>170.96049364074955</v>
      </c>
      <c r="GU191">
        <v>19.16</v>
      </c>
      <c r="GV191">
        <v>24.96</v>
      </c>
      <c r="GW191">
        <v>1.2899999999999999E-3</v>
      </c>
      <c r="GX191">
        <v>44.121290000000002</v>
      </c>
      <c r="GY191">
        <v>4.4519999999999997E-2</v>
      </c>
      <c r="GZ191">
        <v>33.299999999999997</v>
      </c>
      <c r="HA191">
        <v>58.2</v>
      </c>
      <c r="HB191">
        <v>1.399</v>
      </c>
      <c r="HC191">
        <v>3.6990000000000002E-2</v>
      </c>
      <c r="HD191">
        <v>92.935990000000004</v>
      </c>
      <c r="HE191">
        <v>13.540000000000001</v>
      </c>
      <c r="HF191">
        <v>53.7</v>
      </c>
      <c r="HG191">
        <v>84.4</v>
      </c>
      <c r="HH191">
        <v>30.82</v>
      </c>
      <c r="HI191">
        <v>0.16699999999999998</v>
      </c>
      <c r="HJ191">
        <v>169.08700000000002</v>
      </c>
      <c r="HK191">
        <v>45.6</v>
      </c>
      <c r="HL191">
        <v>48.7</v>
      </c>
      <c r="HM191">
        <v>115.44300000000001</v>
      </c>
      <c r="HN191">
        <v>102.37204599999998</v>
      </c>
      <c r="HO191">
        <v>21.142999999999997</v>
      </c>
      <c r="HP191">
        <v>217.815046</v>
      </c>
      <c r="HQ191">
        <v>-12.300000000000004</v>
      </c>
      <c r="HR191">
        <v>9.5</v>
      </c>
      <c r="HS191">
        <v>-2.8000000000000114</v>
      </c>
      <c r="HT191">
        <v>124.87905599999999</v>
      </c>
      <c r="HU191">
        <v>57.332612366916102</v>
      </c>
      <c r="HV191">
        <v>0.34975986366271972</v>
      </c>
      <c r="HW191">
        <v>0.16477443466186525</v>
      </c>
      <c r="HX191">
        <v>8.5973566246032713E-5</v>
      </c>
      <c r="HY191">
        <v>0.51462027189083104</v>
      </c>
      <c r="HZ191">
        <v>2.6196080955505369E-3</v>
      </c>
      <c r="IA191">
        <v>0.68761866044998166</v>
      </c>
      <c r="IB191">
        <v>0.25535581219196324</v>
      </c>
      <c r="IC191">
        <v>4.0262426450252534E-2</v>
      </c>
      <c r="ID191">
        <v>1.0645512182950974E-3</v>
      </c>
      <c r="IE191">
        <v>0.98430145031049254</v>
      </c>
      <c r="IF191">
        <v>0.28589577980041508</v>
      </c>
      <c r="IG191">
        <v>1.1747572767734529</v>
      </c>
      <c r="IH191">
        <v>0.34076915228366855</v>
      </c>
      <c r="II191">
        <v>0.53816354539394373</v>
      </c>
      <c r="IJ191">
        <v>2.9160711252689355E-3</v>
      </c>
      <c r="IK191">
        <v>2.0566060455763342</v>
      </c>
      <c r="IL191">
        <v>0.35950085735321047</v>
      </c>
      <c r="IM191">
        <v>0.22169770550727846</v>
      </c>
      <c r="IN191">
        <v>0.73558024831891056</v>
      </c>
      <c r="IO191">
        <v>1.3827513282671353</v>
      </c>
      <c r="IP191">
        <v>0.15438168545842168</v>
      </c>
      <c r="IQ191">
        <v>2.1183315765860464</v>
      </c>
      <c r="IR191">
        <v>0.32811780309677119</v>
      </c>
      <c r="IS191">
        <v>3.3658106684684774E-2</v>
      </c>
      <c r="IT191">
        <v>0.36177590978145591</v>
      </c>
      <c r="IU191">
        <v>90.696421244571781</v>
      </c>
      <c r="IV191">
        <v>9.3035787554282425</v>
      </c>
      <c r="IW191">
        <v>1.1340301262755539</v>
      </c>
      <c r="IX191">
        <v>53.534118020521781</v>
      </c>
      <c r="IY191">
        <f t="shared" si="237"/>
        <v>1.6037113046952154</v>
      </c>
      <c r="IZ191">
        <f t="shared" si="238"/>
        <v>75.706339952680807</v>
      </c>
      <c r="JA191">
        <f t="shared" si="239"/>
        <v>6.1725531009712231E-2</v>
      </c>
      <c r="JB191">
        <f t="shared" si="240"/>
        <v>2.9138748481099719</v>
      </c>
      <c r="JC191">
        <f t="shared" si="241"/>
        <v>1.5419857736855032</v>
      </c>
      <c r="JD191">
        <f t="shared" si="242"/>
        <v>115.97973344238166</v>
      </c>
      <c r="JE191">
        <f t="shared" si="243"/>
        <v>102.82386780592485</v>
      </c>
    </row>
    <row r="192" spans="1:265" x14ac:dyDescent="0.2">
      <c r="A192" s="5">
        <v>2017</v>
      </c>
      <c r="B192">
        <v>316</v>
      </c>
      <c r="C192">
        <v>3</v>
      </c>
      <c r="D192" t="s">
        <v>119</v>
      </c>
      <c r="E192">
        <v>2003</v>
      </c>
      <c r="F192" t="s">
        <v>120</v>
      </c>
      <c r="G192">
        <v>2</v>
      </c>
      <c r="H192">
        <v>33</v>
      </c>
      <c r="J192">
        <v>0</v>
      </c>
      <c r="K192">
        <v>0</v>
      </c>
      <c r="L192">
        <v>11.3</v>
      </c>
      <c r="M192">
        <v>11.3</v>
      </c>
      <c r="N192">
        <v>7.7</v>
      </c>
      <c r="O192">
        <v>0</v>
      </c>
      <c r="P192">
        <v>3.6000000000000005</v>
      </c>
      <c r="Q192">
        <v>3.6000000000000005</v>
      </c>
      <c r="R192">
        <v>1.8820000000000001</v>
      </c>
      <c r="U192">
        <v>2.1800000000000006</v>
      </c>
      <c r="W192">
        <v>3.4240000000000004</v>
      </c>
      <c r="X192">
        <v>2.9219999999999997</v>
      </c>
      <c r="AB192">
        <v>3</v>
      </c>
      <c r="AC192">
        <v>65</v>
      </c>
      <c r="AD192">
        <v>56.1</v>
      </c>
      <c r="AF192">
        <v>54.5</v>
      </c>
      <c r="AG192">
        <v>21.7</v>
      </c>
      <c r="AH192">
        <v>254.47062974342276</v>
      </c>
      <c r="AI192">
        <v>15986.353901741306</v>
      </c>
      <c r="AJ192">
        <v>255.6962686567164</v>
      </c>
      <c r="AK192">
        <v>0</v>
      </c>
      <c r="AL192">
        <v>569.5</v>
      </c>
      <c r="AM192">
        <v>569.5</v>
      </c>
      <c r="AN192">
        <v>13613.567581124071</v>
      </c>
      <c r="AO192">
        <f>AN192/AN$180</f>
        <v>0.9959554946936362</v>
      </c>
      <c r="AP192">
        <v>1793.666118421052</v>
      </c>
      <c r="AQ192">
        <v>1858.4194078947367</v>
      </c>
      <c r="AR192">
        <v>0.67505304276315781</v>
      </c>
      <c r="AS192">
        <v>3652.7605793585517</v>
      </c>
      <c r="AT192">
        <v>14.766178248355262</v>
      </c>
      <c r="AU192">
        <v>3229.5703124999995</v>
      </c>
      <c r="AV192">
        <v>5293.5814144736833</v>
      </c>
      <c r="AW192">
        <v>218.62329358552628</v>
      </c>
      <c r="AX192">
        <v>18.907151110197368</v>
      </c>
      <c r="AY192">
        <v>8760.6821716694067</v>
      </c>
      <c r="AZ192">
        <v>854.82436266447348</v>
      </c>
      <c r="BA192">
        <v>4006.60978618421</v>
      </c>
      <c r="BB192">
        <v>6119.1858552631575</v>
      </c>
      <c r="BC192">
        <v>2485.7168996710525</v>
      </c>
      <c r="BD192">
        <v>11.089000822368419</v>
      </c>
      <c r="BE192">
        <v>12622.601541940785</v>
      </c>
      <c r="BF192">
        <v>340.52810615405701</v>
      </c>
      <c r="BG192">
        <v>275.85138359081276</v>
      </c>
      <c r="BH192">
        <f t="shared" si="244"/>
        <v>309.30486077869767</v>
      </c>
      <c r="BI192">
        <v>95.726946271929833</v>
      </c>
      <c r="BJ192">
        <v>55.502819548872175</v>
      </c>
      <c r="BK192">
        <v>229.01080043859645</v>
      </c>
      <c r="BL192">
        <v>58.971745770676726</v>
      </c>
      <c r="BM192">
        <v>1.0361010830324913</v>
      </c>
      <c r="BN192">
        <v>1.6390977443609023</v>
      </c>
      <c r="BO192">
        <v>1.5272727272727273</v>
      </c>
      <c r="BP192">
        <v>49.104398699353887</v>
      </c>
      <c r="BQ192">
        <v>36.8643702535391</v>
      </c>
      <c r="BR192">
        <v>31.741553220004239</v>
      </c>
      <c r="BS192">
        <v>50.877120674059817</v>
      </c>
      <c r="BT192">
        <v>60.424306129861073</v>
      </c>
      <c r="BU192">
        <v>48.478008554188293</v>
      </c>
      <c r="BV192">
        <v>4419.4120065789466</v>
      </c>
      <c r="BW192">
        <v>3860.9148848684204</v>
      </c>
      <c r="BX192">
        <v>9576.3639802631551</v>
      </c>
      <c r="BY192">
        <v>11786.638598375819</v>
      </c>
      <c r="BZ192">
        <v>1296.0370888157895</v>
      </c>
      <c r="CA192">
        <v>21363.002578638971</v>
      </c>
      <c r="CB192">
        <v>0.87362637362637363</v>
      </c>
      <c r="CC192">
        <v>20.687223110659314</v>
      </c>
      <c r="CD192">
        <v>18.072903706565004</v>
      </c>
      <c r="CE192">
        <v>-1189.8416940789471</v>
      </c>
      <c r="CF192">
        <v>1432.6665296052629</v>
      </c>
      <c r="CG192">
        <v>242.82483552631675</v>
      </c>
      <c r="CH192">
        <f t="shared" si="216"/>
        <v>-412.80222039473665</v>
      </c>
      <c r="CI192">
        <f t="shared" si="217"/>
        <v>2258.2709703947371</v>
      </c>
      <c r="CJ192">
        <f t="shared" si="218"/>
        <v>1845.4687500000005</v>
      </c>
      <c r="CK192">
        <v>12602.320406969564</v>
      </c>
      <c r="CL192">
        <v>58.991334952001175</v>
      </c>
      <c r="CM192">
        <v>2.3985991477966309</v>
      </c>
      <c r="CN192">
        <v>0.72644931077957153</v>
      </c>
      <c r="CO192">
        <v>7.0891098976135254</v>
      </c>
      <c r="CP192">
        <v>1.5487242931430314</v>
      </c>
      <c r="CQ192">
        <v>5.0570244789123535</v>
      </c>
      <c r="CR192">
        <v>2.0638425350189209</v>
      </c>
      <c r="CS192">
        <v>0.46478641033172607</v>
      </c>
      <c r="CT192">
        <v>2.916985034942627</v>
      </c>
      <c r="CU192">
        <v>2.916985034942627</v>
      </c>
      <c r="CV192">
        <v>1.1207554211333191</v>
      </c>
      <c r="CW192">
        <v>2.1512570381164551</v>
      </c>
      <c r="CX192">
        <v>1.8547630310058594</v>
      </c>
      <c r="CY192">
        <v>0.33744758367538452</v>
      </c>
      <c r="CZ192">
        <v>1.5823863744735718</v>
      </c>
      <c r="DA192">
        <v>1.5823863744735718</v>
      </c>
      <c r="DB192">
        <v>1.0653214223680827</v>
      </c>
      <c r="DC192">
        <v>0.54992818832397461</v>
      </c>
      <c r="DD192">
        <v>0.26477906107902527</v>
      </c>
      <c r="DE192">
        <v>0.42999451513105502</v>
      </c>
      <c r="DF192">
        <v>1.2178806066513062</v>
      </c>
      <c r="DG192">
        <v>0.51320701837539673</v>
      </c>
      <c r="DH192">
        <v>0.86469598479813858</v>
      </c>
      <c r="DI192">
        <v>43.022860230764259</v>
      </c>
      <c r="DJ192">
        <v>13.500474980045109</v>
      </c>
      <c r="DK192">
        <v>4.7855252068664283E-2</v>
      </c>
      <c r="DL192">
        <v>56.571190462878029</v>
      </c>
      <c r="DM192">
        <v>0.74672924861915702</v>
      </c>
      <c r="DN192">
        <v>66.653245807718477</v>
      </c>
      <c r="DO192">
        <v>24.603847034319642</v>
      </c>
      <c r="DP192">
        <v>6.3772087567884856</v>
      </c>
      <c r="DQ192">
        <v>0.55151876841844594</v>
      </c>
      <c r="DR192">
        <v>98.185820367245057</v>
      </c>
      <c r="DS192">
        <v>18.389469265353615</v>
      </c>
      <c r="DT192">
        <v>74.313117110807624</v>
      </c>
      <c r="DU192">
        <v>20.649044809191437</v>
      </c>
      <c r="DV192">
        <v>39.333645528381638</v>
      </c>
      <c r="DW192">
        <v>0.17547083807842018</v>
      </c>
      <c r="DX192">
        <v>134.4712782864591</v>
      </c>
      <c r="DY192">
        <v>2.7743086602911351</v>
      </c>
      <c r="DZ192">
        <v>2.5918184228010026</v>
      </c>
      <c r="EA192">
        <f t="shared" si="245"/>
        <v>2.6862099249510711</v>
      </c>
      <c r="EB192">
        <v>1.5753590384636145</v>
      </c>
      <c r="EC192">
        <v>0.54713366450636769</v>
      </c>
      <c r="ED192">
        <v>0.74022480361830223</v>
      </c>
      <c r="EE192">
        <v>-0.28248587322344321</v>
      </c>
      <c r="EF192">
        <v>0.31379770911631194</v>
      </c>
      <c r="EG192">
        <v>0.36913201654570443</v>
      </c>
      <c r="EH192">
        <v>0.27786541073767407</v>
      </c>
      <c r="EI192">
        <v>76.050830606076474</v>
      </c>
      <c r="EJ192">
        <v>67.884797986526891</v>
      </c>
      <c r="EK192">
        <v>55.263189327687655</v>
      </c>
      <c r="EL192">
        <v>23.8645764205795</v>
      </c>
      <c r="EM192">
        <v>25.058452373564442</v>
      </c>
      <c r="EN192">
        <v>15.355728801211777</v>
      </c>
      <c r="EO192">
        <v>24.303592382351816</v>
      </c>
      <c r="EP192">
        <v>10.222894181214933</v>
      </c>
      <c r="EQ192">
        <v>41.177839864117558</v>
      </c>
      <c r="ER192">
        <v>143.54718566569642</v>
      </c>
      <c r="ES192">
        <v>6.6513533005508059</v>
      </c>
      <c r="ET192">
        <v>184.72502552981399</v>
      </c>
      <c r="EU192">
        <v>0.42063304964900344</v>
      </c>
      <c r="EV192">
        <v>13.15663230395889</v>
      </c>
      <c r="EW192">
        <v>5.5341143691248229</v>
      </c>
      <c r="EX192">
        <f t="shared" si="219"/>
        <v>3.6006779706614789</v>
      </c>
      <c r="EY192">
        <v>42.349653425366661</v>
      </c>
      <c r="EZ192">
        <v>14.380952853104709</v>
      </c>
      <c r="FA192">
        <f t="shared" si="220"/>
        <v>2.9448433534238156</v>
      </c>
      <c r="FB192">
        <v>56.73060627847137</v>
      </c>
      <c r="FC192">
        <v>74.650450970833148</v>
      </c>
      <c r="FD192">
        <v>25.349549029166852</v>
      </c>
      <c r="FE192">
        <f t="shared" si="221"/>
        <v>53.784322055881503</v>
      </c>
      <c r="FF192">
        <f t="shared" si="222"/>
        <v>50.009524728455808</v>
      </c>
      <c r="FG192">
        <f t="shared" si="223"/>
        <v>10.426150627976504</v>
      </c>
      <c r="FH192">
        <f t="shared" si="224"/>
        <v>7.6598713030891474</v>
      </c>
      <c r="FI192">
        <f t="shared" si="225"/>
        <v>3.9548022251282049</v>
      </c>
      <c r="FJ192">
        <f t="shared" si="226"/>
        <v>3.9548022251282049</v>
      </c>
      <c r="FK192">
        <f t="shared" si="227"/>
        <v>-7.6598713030891474</v>
      </c>
      <c r="FL192">
        <f t="shared" si="228"/>
        <v>-11.492120466550679</v>
      </c>
      <c r="FM192">
        <f t="shared" si="229"/>
        <v>16.073918113747389</v>
      </c>
      <c r="FN192">
        <f t="shared" si="230"/>
        <v>27.500279470524802</v>
      </c>
      <c r="FO192">
        <v>86.539205162568933</v>
      </c>
      <c r="FP192">
        <v>46.847580567042229</v>
      </c>
      <c r="FQ192">
        <v>0.7356394996825405</v>
      </c>
      <c r="FR192">
        <v>0.73581894171183393</v>
      </c>
      <c r="FS192">
        <v>0.80062072152329589</v>
      </c>
      <c r="FT192">
        <v>2.1052761492706296</v>
      </c>
      <c r="FU192">
        <v>1.5231402150724143</v>
      </c>
      <c r="FV192">
        <v>1.3306193478744288</v>
      </c>
      <c r="FW192">
        <v>55.173136617796267</v>
      </c>
      <c r="FX192">
        <v>77.708575356254798</v>
      </c>
      <c r="FY192">
        <v>19.00099299217484</v>
      </c>
      <c r="FZ192">
        <v>63.80639853517571</v>
      </c>
      <c r="GA192">
        <v>38.218258405122327</v>
      </c>
      <c r="GB192">
        <f t="shared" si="246"/>
        <v>104.92476725025656</v>
      </c>
      <c r="GC192">
        <f t="shared" si="247"/>
        <v>67.501239764384323</v>
      </c>
      <c r="GD192">
        <f t="shared" si="248"/>
        <v>85.45878392766889</v>
      </c>
      <c r="GE192">
        <f t="shared" si="249"/>
        <v>2.286018078149004</v>
      </c>
      <c r="GF192">
        <f t="shared" si="250"/>
        <v>3.0574883398035988</v>
      </c>
      <c r="GG192">
        <f t="shared" si="251"/>
        <v>2.1703597287034935</v>
      </c>
      <c r="GH192">
        <f t="shared" si="255"/>
        <v>61.87985264147305</v>
      </c>
      <c r="GK192">
        <f t="shared" si="252"/>
        <v>63.537271009332528</v>
      </c>
      <c r="GL192">
        <f t="shared" si="253"/>
        <v>58.450017320644498</v>
      </c>
      <c r="GM192">
        <f t="shared" si="201"/>
        <v>41.549982679355502</v>
      </c>
      <c r="GN192">
        <f t="shared" si="232"/>
        <v>67.295689741942937</v>
      </c>
      <c r="GO192">
        <f t="shared" si="254"/>
        <v>31.858407079646021</v>
      </c>
      <c r="GP192">
        <f t="shared" si="233"/>
        <v>60.286242994765502</v>
      </c>
      <c r="GQ192">
        <f t="shared" si="234"/>
        <v>1.0802429347531308</v>
      </c>
      <c r="GR192">
        <v>49.717056153527309</v>
      </c>
      <c r="GS192">
        <f t="shared" si="235"/>
        <v>87.606821716694071</v>
      </c>
      <c r="GT192" s="23">
        <f t="shared" si="236"/>
        <v>213.63002578638972</v>
      </c>
      <c r="GU192">
        <v>22.16</v>
      </c>
      <c r="GV192">
        <v>22.96</v>
      </c>
      <c r="GW192">
        <v>8.3400000000000002E-3</v>
      </c>
      <c r="GX192">
        <v>45.128339999999994</v>
      </c>
      <c r="GY192">
        <v>0.18243000000000001</v>
      </c>
      <c r="GZ192">
        <v>39.9</v>
      </c>
      <c r="HA192">
        <v>65.400000000000006</v>
      </c>
      <c r="HB192">
        <v>2.7010000000000001</v>
      </c>
      <c r="HC192">
        <v>0.23359000000000002</v>
      </c>
      <c r="HD192">
        <v>108.23459</v>
      </c>
      <c r="HE192">
        <v>10.561</v>
      </c>
      <c r="HF192">
        <v>49.5</v>
      </c>
      <c r="HG192">
        <v>75.599999999999994</v>
      </c>
      <c r="HH192">
        <v>30.71</v>
      </c>
      <c r="HI192">
        <v>0.13700000000000001</v>
      </c>
      <c r="HJ192">
        <v>155.94699999999997</v>
      </c>
      <c r="HK192">
        <v>54.6</v>
      </c>
      <c r="HL192">
        <v>47.7</v>
      </c>
      <c r="HM192">
        <v>118.31199999999998</v>
      </c>
      <c r="HN192">
        <v>145.61902499999999</v>
      </c>
      <c r="HO192">
        <v>16.012</v>
      </c>
      <c r="HP192">
        <v>263.93102499999998</v>
      </c>
      <c r="HQ192">
        <v>-14.700000000000003</v>
      </c>
      <c r="HR192">
        <v>17.700000000000003</v>
      </c>
      <c r="HS192">
        <v>3</v>
      </c>
      <c r="HT192">
        <v>155.69643499999998</v>
      </c>
      <c r="HU192">
        <v>58.991334952001182</v>
      </c>
      <c r="HV192">
        <v>0.53152957115173338</v>
      </c>
      <c r="HW192">
        <v>0.16679276175498964</v>
      </c>
      <c r="HX192">
        <v>5.9123176546096805E-4</v>
      </c>
      <c r="HY192">
        <v>0.69891356467218391</v>
      </c>
      <c r="HZ192">
        <v>9.2255297568798068E-3</v>
      </c>
      <c r="IA192">
        <v>0.82347317147254939</v>
      </c>
      <c r="IB192">
        <v>0.30397031235694888</v>
      </c>
      <c r="IC192">
        <v>7.8787765793800354E-2</v>
      </c>
      <c r="ID192">
        <v>6.8137853431224828E-3</v>
      </c>
      <c r="IE192">
        <v>1.213045034966421</v>
      </c>
      <c r="IF192">
        <v>0.22719425579547881</v>
      </c>
      <c r="IG192">
        <v>0.91810770034790035</v>
      </c>
      <c r="IH192">
        <v>0.25511037325859065</v>
      </c>
      <c r="II192">
        <v>0.4859508556008339</v>
      </c>
      <c r="IJ192">
        <v>2.1678693330287936E-3</v>
      </c>
      <c r="IK192">
        <v>1.6613367985403535</v>
      </c>
      <c r="IL192">
        <v>0.30026079082489016</v>
      </c>
      <c r="IM192">
        <v>0.12629961213469507</v>
      </c>
      <c r="IN192">
        <v>0.50873511074185374</v>
      </c>
      <c r="IO192">
        <v>1.773465865069717</v>
      </c>
      <c r="IP192">
        <v>8.2174707782268527E-2</v>
      </c>
      <c r="IQ192">
        <v>2.2822009758115711</v>
      </c>
      <c r="IR192">
        <v>0.52321238064765918</v>
      </c>
      <c r="IS192">
        <v>0.17767070022225381</v>
      </c>
      <c r="IT192">
        <v>0.70088308086991302</v>
      </c>
      <c r="IU192">
        <v>74.650450970833134</v>
      </c>
      <c r="IV192">
        <v>25.349549029166862</v>
      </c>
      <c r="IW192">
        <v>1.0691559408451501</v>
      </c>
      <c r="IX192">
        <v>46.847580567042243</v>
      </c>
      <c r="IY192">
        <f t="shared" si="237"/>
        <v>1.5832874111393873</v>
      </c>
      <c r="IZ192">
        <f t="shared" si="238"/>
        <v>69.375459388556095</v>
      </c>
      <c r="JA192">
        <f t="shared" si="239"/>
        <v>0.62086417727121757</v>
      </c>
      <c r="JB192">
        <f t="shared" si="240"/>
        <v>27.204623249730787</v>
      </c>
      <c r="JC192">
        <f t="shared" si="241"/>
        <v>0.96242323386816964</v>
      </c>
      <c r="JD192">
        <f t="shared" si="242"/>
        <v>89.276452528571582</v>
      </c>
      <c r="JE192">
        <f t="shared" si="243"/>
        <v>115.64758222318423</v>
      </c>
    </row>
    <row r="193" spans="1:265" x14ac:dyDescent="0.2">
      <c r="A193" s="5">
        <v>2017</v>
      </c>
      <c r="B193">
        <v>317</v>
      </c>
      <c r="C193">
        <v>3</v>
      </c>
      <c r="D193">
        <v>3335</v>
      </c>
      <c r="E193">
        <v>1995</v>
      </c>
      <c r="F193" t="s">
        <v>120</v>
      </c>
      <c r="G193">
        <v>2</v>
      </c>
      <c r="H193">
        <v>30.5</v>
      </c>
      <c r="J193">
        <v>0</v>
      </c>
      <c r="K193">
        <v>0</v>
      </c>
      <c r="L193">
        <v>10.9</v>
      </c>
      <c r="M193">
        <v>10</v>
      </c>
      <c r="N193">
        <v>7.5</v>
      </c>
      <c r="O193">
        <v>0.90000000000000036</v>
      </c>
      <c r="P193">
        <v>2.5</v>
      </c>
      <c r="Q193">
        <v>3.4000000000000004</v>
      </c>
      <c r="R193">
        <v>1.7840000000000003</v>
      </c>
      <c r="U193">
        <v>2.69</v>
      </c>
      <c r="W193">
        <v>2.83</v>
      </c>
      <c r="X193">
        <v>2.556</v>
      </c>
      <c r="AB193">
        <v>4</v>
      </c>
      <c r="AC193">
        <v>68</v>
      </c>
      <c r="AD193">
        <v>50.3</v>
      </c>
      <c r="AF193">
        <v>48.9</v>
      </c>
      <c r="AG193">
        <v>15.5</v>
      </c>
      <c r="AH193">
        <v>224.51794325994362</v>
      </c>
      <c r="AI193">
        <v>14104.666231476178</v>
      </c>
      <c r="AJ193">
        <v>269.73803545051703</v>
      </c>
      <c r="AK193">
        <v>10</v>
      </c>
      <c r="AL193">
        <v>406.2</v>
      </c>
      <c r="AM193">
        <v>451.33333333333331</v>
      </c>
      <c r="AN193">
        <v>10243.206827994447</v>
      </c>
      <c r="AO193">
        <f>AN193/AN$183</f>
        <v>0.77284154450963483</v>
      </c>
      <c r="AP193">
        <v>1502.2763157894733</v>
      </c>
      <c r="AQ193">
        <v>1647.9712171052629</v>
      </c>
      <c r="AR193">
        <v>7.6085115131578937E-2</v>
      </c>
      <c r="AS193">
        <v>3150.3236180098679</v>
      </c>
      <c r="AT193">
        <v>2.1295738075657891</v>
      </c>
      <c r="AU193">
        <v>2970.5571546052624</v>
      </c>
      <c r="AV193">
        <v>5261.2047697368416</v>
      </c>
      <c r="AW193">
        <v>93.568503289473668</v>
      </c>
      <c r="AX193">
        <v>18.398028371710524</v>
      </c>
      <c r="AY193">
        <v>8343.7284560032858</v>
      </c>
      <c r="AZ193">
        <v>843.24971217105258</v>
      </c>
      <c r="BA193">
        <v>4395.1295230263149</v>
      </c>
      <c r="BB193">
        <v>6653.4004934210507</v>
      </c>
      <c r="BC193">
        <v>2494.0538856907888</v>
      </c>
      <c r="BD193">
        <v>47.269901315789468</v>
      </c>
      <c r="BE193">
        <v>13589.853803453945</v>
      </c>
      <c r="BF193">
        <v>346.22698919956116</v>
      </c>
      <c r="BG193">
        <v>374.72323910361854</v>
      </c>
      <c r="BH193">
        <f t="shared" si="244"/>
        <v>359.98379949807162</v>
      </c>
      <c r="BI193">
        <v>97.885389254385942</v>
      </c>
      <c r="BJ193">
        <v>101.75516917293233</v>
      </c>
      <c r="BK193">
        <v>240.88223684210524</v>
      </c>
      <c r="BL193">
        <v>99.442551691729221</v>
      </c>
      <c r="BM193">
        <v>1.0969827586206897</v>
      </c>
      <c r="BN193">
        <v>1.7711171662125342</v>
      </c>
      <c r="BO193">
        <v>1.5138121546961325</v>
      </c>
      <c r="BP193">
        <v>47.686412506994948</v>
      </c>
      <c r="BQ193">
        <v>35.602275053282156</v>
      </c>
      <c r="BR193">
        <v>32.341256841992411</v>
      </c>
      <c r="BS193">
        <v>52.311172340647474</v>
      </c>
      <c r="BT193">
        <v>63.0558005030883</v>
      </c>
      <c r="BU193">
        <v>48.958587705557562</v>
      </c>
      <c r="BV193">
        <v>3609.9958881578941</v>
      </c>
      <c r="BW193">
        <v>3391.45353618421</v>
      </c>
      <c r="BX193">
        <v>8382.5561472039462</v>
      </c>
      <c r="BY193">
        <v>8868.5773402549348</v>
      </c>
      <c r="BZ193">
        <v>1381.1067228618417</v>
      </c>
      <c r="CA193">
        <v>17251.133487458879</v>
      </c>
      <c r="CB193">
        <v>0.9394618834080718</v>
      </c>
      <c r="CC193">
        <v>20.926137350813885</v>
      </c>
      <c r="CD193">
        <v>19.659308408051608</v>
      </c>
      <c r="CE193">
        <v>-639.43873355263167</v>
      </c>
      <c r="CF193">
        <v>1869.7512335526317</v>
      </c>
      <c r="CG193">
        <v>1230.3124999999991</v>
      </c>
      <c r="CH193">
        <f t="shared" si="216"/>
        <v>785.13363486842081</v>
      </c>
      <c r="CI193">
        <f t="shared" si="217"/>
        <v>3261.9469572368407</v>
      </c>
      <c r="CJ193">
        <f t="shared" si="218"/>
        <v>4047.0805921052615</v>
      </c>
      <c r="CK193">
        <v>8907.4050314555934</v>
      </c>
      <c r="CL193">
        <v>51.633737794279099</v>
      </c>
      <c r="CM193">
        <v>1.8544242382049561</v>
      </c>
      <c r="CN193">
        <v>0.64683598279953003</v>
      </c>
      <c r="CO193">
        <v>6.6825084686279297</v>
      </c>
      <c r="CP193">
        <v>1.2228372703445223</v>
      </c>
      <c r="CQ193">
        <v>7.0572004318237305</v>
      </c>
      <c r="CR193">
        <v>2.1232571601867676</v>
      </c>
      <c r="CS193">
        <v>0.48229706287384033</v>
      </c>
      <c r="CT193">
        <v>3.4576458930969238</v>
      </c>
      <c r="CU193">
        <v>3.4576458930969238</v>
      </c>
      <c r="CV193">
        <v>1.1064431234698051</v>
      </c>
      <c r="CW193">
        <v>2.5106651782989502</v>
      </c>
      <c r="CX193">
        <v>2.1724386215209961</v>
      </c>
      <c r="CY193">
        <v>0.32973575592041016</v>
      </c>
      <c r="CZ193">
        <v>1.7557018995285034</v>
      </c>
      <c r="DA193">
        <v>1.7557018995285034</v>
      </c>
      <c r="DB193">
        <v>1.19234690807307</v>
      </c>
      <c r="DC193">
        <v>0.55770725011825562</v>
      </c>
      <c r="DD193">
        <v>0.23150727152824402</v>
      </c>
      <c r="DE193">
        <v>0.42463529435192465</v>
      </c>
      <c r="DF193">
        <v>1.0436193943023682</v>
      </c>
      <c r="DG193">
        <v>0.55105239152908325</v>
      </c>
      <c r="DH193">
        <v>0.74284675372004838</v>
      </c>
      <c r="DI193">
        <v>27.858576124812419</v>
      </c>
      <c r="DJ193">
        <v>10.659670818416204</v>
      </c>
      <c r="DK193">
        <v>5.0843942620330722E-3</v>
      </c>
      <c r="DL193">
        <v>38.52333133749066</v>
      </c>
      <c r="DM193">
        <v>0.15028829194353793</v>
      </c>
      <c r="DN193">
        <v>63.07256748259654</v>
      </c>
      <c r="DO193">
        <v>25.374636076219183</v>
      </c>
      <c r="DP193">
        <v>3.2352675112207461</v>
      </c>
      <c r="DQ193">
        <v>0.63613867240525579</v>
      </c>
      <c r="DR193">
        <v>92.318609742441708</v>
      </c>
      <c r="DS193">
        <v>21.171176889584739</v>
      </c>
      <c r="DT193">
        <v>95.481491224095194</v>
      </c>
      <c r="DU193">
        <v>21.938640411394204</v>
      </c>
      <c r="DV193">
        <v>43.788151446337629</v>
      </c>
      <c r="DW193">
        <v>0.82991855530656478</v>
      </c>
      <c r="DX193">
        <v>162.0382016371336</v>
      </c>
      <c r="DY193">
        <v>3.5863518936634033</v>
      </c>
      <c r="DZ193">
        <v>4.979970849620849</v>
      </c>
      <c r="EA193">
        <f t="shared" si="245"/>
        <v>4.2591334586083773</v>
      </c>
      <c r="EB193">
        <v>2.3475994238522748</v>
      </c>
      <c r="EC193">
        <v>2.3149231243927608</v>
      </c>
      <c r="ED193">
        <v>0.98099768385353192</v>
      </c>
      <c r="EE193">
        <v>-0.24542826177321281</v>
      </c>
      <c r="EF193">
        <v>0.38263516307002138</v>
      </c>
      <c r="EG193">
        <v>0.40230859609799052</v>
      </c>
      <c r="EH193">
        <v>0.22976851461090175</v>
      </c>
      <c r="EI193">
        <v>72.316113787648035</v>
      </c>
      <c r="EJ193">
        <v>68.320534352241381</v>
      </c>
      <c r="EK193">
        <v>58.925296787676828</v>
      </c>
      <c r="EL193">
        <v>27.670687991726929</v>
      </c>
      <c r="EM193">
        <v>27.485938259914761</v>
      </c>
      <c r="EN193">
        <v>13.539177915911047</v>
      </c>
      <c r="EO193">
        <v>20.133208797227489</v>
      </c>
      <c r="EP193">
        <v>7.8514615467682125</v>
      </c>
      <c r="EQ193">
        <v>35.595291969894831</v>
      </c>
      <c r="ER193">
        <v>92.554193121605621</v>
      </c>
      <c r="ES193">
        <v>7.6106216258991264</v>
      </c>
      <c r="ET193">
        <v>128.14948509150045</v>
      </c>
      <c r="EU193">
        <v>0.38997566785526133</v>
      </c>
      <c r="EV193">
        <v>15.710721570868669</v>
      </c>
      <c r="EW193">
        <v>6.126799137087569</v>
      </c>
      <c r="EX193">
        <f t="shared" si="219"/>
        <v>5.9388624312185421</v>
      </c>
      <c r="EY193">
        <v>42.939358685369051</v>
      </c>
      <c r="EZ193">
        <v>17.523174529450969</v>
      </c>
      <c r="FA193">
        <f t="shared" si="220"/>
        <v>2.4504326321239018</v>
      </c>
      <c r="FB193">
        <v>60.46253321482002</v>
      </c>
      <c r="FC193">
        <v>71.018127098326985</v>
      </c>
      <c r="FD193">
        <v>28.981872901673018</v>
      </c>
      <c r="FE193">
        <f t="shared" si="221"/>
        <v>81.824839665594567</v>
      </c>
      <c r="FF193">
        <f t="shared" si="222"/>
        <v>75.348282426867712</v>
      </c>
      <c r="FG193">
        <f t="shared" si="223"/>
        <v>14.08717886462599</v>
      </c>
      <c r="FH193">
        <f t="shared" si="224"/>
        <v>32.408923741498661</v>
      </c>
      <c r="FI193">
        <f t="shared" si="225"/>
        <v>3.4359956648249792</v>
      </c>
      <c r="FJ193">
        <f t="shared" si="226"/>
        <v>3.4359956648249792</v>
      </c>
      <c r="FK193">
        <f t="shared" si="227"/>
        <v>-32.408923741498654</v>
      </c>
      <c r="FL193">
        <f t="shared" si="228"/>
        <v>-51.383549195838853</v>
      </c>
      <c r="FM193">
        <f t="shared" si="229"/>
        <v>13.541063818626171</v>
      </c>
      <c r="FN193">
        <f t="shared" si="230"/>
        <v>19.608294484827201</v>
      </c>
      <c r="FO193">
        <v>35.830875349058743</v>
      </c>
      <c r="FP193">
        <v>27.960217962229827</v>
      </c>
      <c r="FQ193">
        <v>0.54989676208705551</v>
      </c>
      <c r="FR193">
        <v>0.71343339905828063</v>
      </c>
      <c r="FS193">
        <v>0.92090150591546283</v>
      </c>
      <c r="FT193">
        <v>2.2237579026714327</v>
      </c>
      <c r="FU193">
        <v>1.550870936138244</v>
      </c>
      <c r="FV193">
        <v>1.2947605150105221</v>
      </c>
      <c r="FW193">
        <v>51.408664518781663</v>
      </c>
      <c r="FX193">
        <v>72.223616860825217</v>
      </c>
      <c r="FY193">
        <v>17.124578841973211</v>
      </c>
      <c r="FZ193">
        <v>69.204939324747585</v>
      </c>
      <c r="GA193">
        <v>24.563743361386553</v>
      </c>
      <c r="GB193">
        <f t="shared" si="246"/>
        <v>118.75312026486127</v>
      </c>
      <c r="GC193">
        <f t="shared" si="247"/>
        <v>90.555402909170965</v>
      </c>
      <c r="GD193">
        <f t="shared" si="248"/>
        <v>64.389456219059781</v>
      </c>
      <c r="GE193">
        <f t="shared" si="249"/>
        <v>1.5615793791935209</v>
      </c>
      <c r="GF193">
        <f t="shared" si="250"/>
        <v>2.3447051108771948</v>
      </c>
      <c r="GG193">
        <f t="shared" si="251"/>
        <v>3.3739042835369326</v>
      </c>
      <c r="GH193">
        <f t="shared" si="255"/>
        <v>46.560031036338394</v>
      </c>
      <c r="GK193">
        <f t="shared" si="252"/>
        <v>68.079294056353746</v>
      </c>
      <c r="GL193">
        <f t="shared" si="253"/>
        <v>69.057835851578915</v>
      </c>
      <c r="GM193">
        <f t="shared" si="201"/>
        <v>30.942164148421075</v>
      </c>
      <c r="GN193">
        <f t="shared" si="232"/>
        <v>78.914019315036867</v>
      </c>
      <c r="GO193">
        <f t="shared" si="254"/>
        <v>31.192660550458719</v>
      </c>
      <c r="GP193">
        <f t="shared" si="233"/>
        <v>38.713400377205033</v>
      </c>
      <c r="GQ193">
        <f t="shared" si="234"/>
        <v>1.1499653144570843</v>
      </c>
      <c r="GR193">
        <v>69.714858155099122</v>
      </c>
      <c r="GS193">
        <f t="shared" si="235"/>
        <v>83.437284560032865</v>
      </c>
      <c r="GT193" s="23">
        <f t="shared" si="236"/>
        <v>172.51133487458878</v>
      </c>
      <c r="GU193">
        <v>18.559999999999999</v>
      </c>
      <c r="GV193">
        <v>20.36</v>
      </c>
      <c r="GW193">
        <v>9.4000000000000008E-4</v>
      </c>
      <c r="GX193">
        <v>38.920940000000002</v>
      </c>
      <c r="GY193">
        <v>2.631E-2</v>
      </c>
      <c r="GZ193">
        <v>36.700000000000003</v>
      </c>
      <c r="HA193">
        <v>65</v>
      </c>
      <c r="HB193">
        <v>1.1560000000000001</v>
      </c>
      <c r="HC193">
        <v>0.2273</v>
      </c>
      <c r="HD193">
        <v>103.08329999999998</v>
      </c>
      <c r="HE193">
        <v>10.418000000000001</v>
      </c>
      <c r="HF193">
        <v>54.3</v>
      </c>
      <c r="HG193">
        <v>82.2</v>
      </c>
      <c r="HH193">
        <v>30.812999999999999</v>
      </c>
      <c r="HI193">
        <v>0.58399999999999996</v>
      </c>
      <c r="HJ193">
        <v>167.89699999999999</v>
      </c>
      <c r="HK193">
        <v>44.6</v>
      </c>
      <c r="HL193">
        <v>41.9</v>
      </c>
      <c r="HM193">
        <v>103.56300000000002</v>
      </c>
      <c r="HN193">
        <v>109.56759000000002</v>
      </c>
      <c r="HO193">
        <v>17.062999999999999</v>
      </c>
      <c r="HP193">
        <v>213.13059000000004</v>
      </c>
      <c r="HQ193">
        <v>-7.8999999999999986</v>
      </c>
      <c r="HR193">
        <v>23.1</v>
      </c>
      <c r="HS193">
        <v>15.200000000000003</v>
      </c>
      <c r="HT193">
        <v>110.04729000000006</v>
      </c>
      <c r="HU193">
        <v>51.633737794279099</v>
      </c>
      <c r="HV193">
        <v>0.34418113861083982</v>
      </c>
      <c r="HW193">
        <v>0.13169580609798431</v>
      </c>
      <c r="HX193">
        <v>6.2815579605102534E-5</v>
      </c>
      <c r="HY193">
        <v>0.47593976028842921</v>
      </c>
      <c r="HZ193">
        <v>1.8567494336128236E-3</v>
      </c>
      <c r="IA193">
        <v>0.77923537778854379</v>
      </c>
      <c r="IB193">
        <v>0.3134930908679962</v>
      </c>
      <c r="IC193">
        <v>3.9970386524200444E-2</v>
      </c>
      <c r="ID193">
        <v>7.8592291150093082E-3</v>
      </c>
      <c r="IE193">
        <v>1.1405580842957497</v>
      </c>
      <c r="IF193">
        <v>0.26156109827518464</v>
      </c>
      <c r="IG193">
        <v>1.1796341714859007</v>
      </c>
      <c r="IH193">
        <v>0.27104279136657716</v>
      </c>
      <c r="II193">
        <v>0.54098442630171784</v>
      </c>
      <c r="IJ193">
        <v>1.025329909324646E-2</v>
      </c>
      <c r="IK193">
        <v>2.0019146882474423</v>
      </c>
      <c r="IL193">
        <v>0.248737433552742</v>
      </c>
      <c r="IM193">
        <v>9.7001546770334235E-2</v>
      </c>
      <c r="IN193">
        <v>0.43976504988968379</v>
      </c>
      <c r="IO193">
        <v>1.1434686191097023</v>
      </c>
      <c r="IP193">
        <v>9.4026069566607473E-2</v>
      </c>
      <c r="IQ193">
        <v>1.5832336689993864</v>
      </c>
      <c r="IR193">
        <v>0.53049794423580177</v>
      </c>
      <c r="IS193">
        <v>0.21649154409766197</v>
      </c>
      <c r="IT193">
        <v>0.74698948833346368</v>
      </c>
      <c r="IU193">
        <v>71.018127098327</v>
      </c>
      <c r="IV193">
        <v>28.981872901673007</v>
      </c>
      <c r="IW193">
        <v>0.44267558470363677</v>
      </c>
      <c r="IX193">
        <v>27.960217962229827</v>
      </c>
      <c r="IY193">
        <f t="shared" si="237"/>
        <v>1.1072939087109572</v>
      </c>
      <c r="IZ193">
        <f t="shared" si="238"/>
        <v>69.938754486618123</v>
      </c>
      <c r="JA193">
        <f t="shared" si="239"/>
        <v>-0.4186810192480559</v>
      </c>
      <c r="JB193">
        <f t="shared" si="240"/>
        <v>-26.444676325805077</v>
      </c>
      <c r="JC193">
        <f t="shared" si="241"/>
        <v>1.5259749279590131</v>
      </c>
      <c r="JD193">
        <f t="shared" si="242"/>
        <v>96.836405495158189</v>
      </c>
      <c r="JE193">
        <f t="shared" si="243"/>
        <v>134.61726728859924</v>
      </c>
    </row>
    <row r="194" spans="1:265" x14ac:dyDescent="0.2">
      <c r="A194" s="5">
        <v>2017</v>
      </c>
      <c r="B194">
        <v>318</v>
      </c>
      <c r="C194">
        <v>3</v>
      </c>
      <c r="D194" t="s">
        <v>115</v>
      </c>
      <c r="E194">
        <v>1958</v>
      </c>
      <c r="F194" t="s">
        <v>120</v>
      </c>
      <c r="G194">
        <v>2</v>
      </c>
      <c r="H194">
        <v>32</v>
      </c>
      <c r="J194">
        <v>0</v>
      </c>
      <c r="K194">
        <v>0</v>
      </c>
      <c r="L194">
        <v>11.4</v>
      </c>
      <c r="M194">
        <v>11</v>
      </c>
      <c r="N194">
        <v>5.6</v>
      </c>
      <c r="O194">
        <v>0.40000000000000036</v>
      </c>
      <c r="P194">
        <v>5.4</v>
      </c>
      <c r="Q194">
        <v>5.8000000000000007</v>
      </c>
      <c r="R194">
        <v>2.7300000000000004</v>
      </c>
      <c r="U194">
        <v>2.3159999999999998</v>
      </c>
      <c r="W194">
        <v>3.6640000000000001</v>
      </c>
      <c r="X194">
        <v>2.9360000000000004</v>
      </c>
      <c r="AB194">
        <v>0</v>
      </c>
      <c r="AC194">
        <v>66</v>
      </c>
      <c r="AD194">
        <v>47.9</v>
      </c>
      <c r="AF194">
        <v>46.4</v>
      </c>
      <c r="AG194">
        <v>30.5</v>
      </c>
      <c r="AH194">
        <v>176.78520989192327</v>
      </c>
      <c r="AI194">
        <v>11106.000455830404</v>
      </c>
      <c r="AJ194">
        <v>259.01940594059403</v>
      </c>
      <c r="AK194">
        <v>0</v>
      </c>
      <c r="AL194">
        <v>484.8</v>
      </c>
      <c r="AM194">
        <v>484.8</v>
      </c>
      <c r="AN194">
        <v>11831.913761684205</v>
      </c>
      <c r="AO194">
        <f>AN194/AN$178</f>
        <v>1.1034554950060664</v>
      </c>
      <c r="AP194">
        <v>2036.2105263157896</v>
      </c>
      <c r="AQ194">
        <v>2052.5263157894738</v>
      </c>
      <c r="AR194">
        <v>0.29613157894736841</v>
      </c>
      <c r="AS194">
        <v>4089.0329736842104</v>
      </c>
      <c r="AT194">
        <v>6.2644473684210524</v>
      </c>
      <c r="AU194">
        <v>3434.4736842105258</v>
      </c>
      <c r="AV194">
        <v>5645.2631578947367</v>
      </c>
      <c r="AW194">
        <v>230.05263157894734</v>
      </c>
      <c r="AX194">
        <v>18.310394736842103</v>
      </c>
      <c r="AY194">
        <v>9328.0998684210535</v>
      </c>
      <c r="AZ194">
        <v>1090.0578947368422</v>
      </c>
      <c r="BA194">
        <v>4087.105263157895</v>
      </c>
      <c r="BB194">
        <v>6297.894736842105</v>
      </c>
      <c r="BC194">
        <v>2076.5105263157893</v>
      </c>
      <c r="BD194">
        <v>7.6684210526315786</v>
      </c>
      <c r="BE194">
        <v>12469.17894736842</v>
      </c>
      <c r="BF194">
        <v>349.27112631578956</v>
      </c>
      <c r="BG194">
        <v>224.36279135338333</v>
      </c>
      <c r="BH194">
        <f t="shared" si="244"/>
        <v>288.97055081669691</v>
      </c>
      <c r="BI194">
        <v>93.217543859649084</v>
      </c>
      <c r="BJ194">
        <v>46.616541353383518</v>
      </c>
      <c r="BK194">
        <v>239.51578947368418</v>
      </c>
      <c r="BL194">
        <v>46.616541353383454</v>
      </c>
      <c r="BM194">
        <v>1.0080128205128205</v>
      </c>
      <c r="BN194">
        <v>1.643705463182898</v>
      </c>
      <c r="BO194">
        <v>1.5409181636726546</v>
      </c>
      <c r="BP194">
        <v>49.79687225366559</v>
      </c>
      <c r="BQ194">
        <v>36.81857755229921</v>
      </c>
      <c r="BR194">
        <v>32.777661467601803</v>
      </c>
      <c r="BS194">
        <v>50.195885653134063</v>
      </c>
      <c r="BT194">
        <v>60.51889706933742</v>
      </c>
      <c r="BU194">
        <v>50.507693918140895</v>
      </c>
      <c r="BV194">
        <v>3948.4210526315787</v>
      </c>
      <c r="BW194">
        <v>3891.3157894736842</v>
      </c>
      <c r="BX194">
        <v>9654.2157894736847</v>
      </c>
      <c r="BY194">
        <v>10244.081178947366</v>
      </c>
      <c r="BZ194">
        <v>1814.4789473684209</v>
      </c>
      <c r="CA194">
        <v>19898.296968421051</v>
      </c>
      <c r="CB194">
        <v>0.98553719008264462</v>
      </c>
      <c r="CC194">
        <v>19.843009976671837</v>
      </c>
      <c r="CD194">
        <v>19.556024295191047</v>
      </c>
      <c r="CE194">
        <v>-513.94736842105294</v>
      </c>
      <c r="CF194">
        <v>1753.9473684210525</v>
      </c>
      <c r="CG194">
        <v>1240</v>
      </c>
      <c r="CH194">
        <f t="shared" si="216"/>
        <v>138.68421052631629</v>
      </c>
      <c r="CI194">
        <f t="shared" si="217"/>
        <v>2406.5789473684208</v>
      </c>
      <c r="CJ194">
        <f t="shared" si="218"/>
        <v>2545.2631578947371</v>
      </c>
      <c r="CK194">
        <v>10570.197099999998</v>
      </c>
      <c r="CL194">
        <v>53.121114418862511</v>
      </c>
      <c r="CM194">
        <v>2.3985681533813477</v>
      </c>
      <c r="CN194">
        <v>0.82379060983657837</v>
      </c>
      <c r="CO194">
        <v>6.3197360038757324</v>
      </c>
      <c r="CP194">
        <v>1.6083785929626573</v>
      </c>
      <c r="CQ194">
        <v>5.9814252853393555</v>
      </c>
      <c r="CR194">
        <v>2.3196046352386475</v>
      </c>
      <c r="CS194">
        <v>0.58659553527832031</v>
      </c>
      <c r="CT194">
        <v>2.7784824371337891</v>
      </c>
      <c r="CU194">
        <v>2.7784824371337891</v>
      </c>
      <c r="CV194">
        <v>1.2830243797625398</v>
      </c>
      <c r="CW194">
        <v>2.0479159355163574</v>
      </c>
      <c r="CX194">
        <v>1.8273259401321411</v>
      </c>
      <c r="CY194">
        <v>0.48510664701461792</v>
      </c>
      <c r="CZ194">
        <v>1.8938971757888794</v>
      </c>
      <c r="DA194">
        <v>1.8938971757888794</v>
      </c>
      <c r="DB194">
        <v>1.1605290733094515</v>
      </c>
      <c r="DC194">
        <v>0.64600157737731934</v>
      </c>
      <c r="DD194">
        <v>0.23375576734542847</v>
      </c>
      <c r="DE194">
        <v>0.45737552376484564</v>
      </c>
      <c r="DF194">
        <v>1.300014853477478</v>
      </c>
      <c r="DG194">
        <v>0.52648627758026123</v>
      </c>
      <c r="DH194">
        <v>0.8911847945707464</v>
      </c>
      <c r="DI194">
        <v>48.839897220009256</v>
      </c>
      <c r="DJ194">
        <v>16.90851905389836</v>
      </c>
      <c r="DK194">
        <v>1.8714734013582531E-2</v>
      </c>
      <c r="DL194">
        <v>65.767131007921208</v>
      </c>
      <c r="DM194">
        <v>0.37470323888151269</v>
      </c>
      <c r="DN194">
        <v>79.666210774998902</v>
      </c>
      <c r="DO194">
        <v>33.114861638922434</v>
      </c>
      <c r="DP194">
        <v>6.3919719645851529</v>
      </c>
      <c r="DQ194">
        <v>0.50875110193302753</v>
      </c>
      <c r="DR194">
        <v>119.68179548043952</v>
      </c>
      <c r="DS194">
        <v>22.323469332669912</v>
      </c>
      <c r="DT194">
        <v>74.684734674190224</v>
      </c>
      <c r="DU194">
        <v>30.551505990404831</v>
      </c>
      <c r="DV194">
        <v>39.326974212853528</v>
      </c>
      <c r="DW194">
        <v>0.14523200974338932</v>
      </c>
      <c r="DX194">
        <v>144.70844688719197</v>
      </c>
      <c r="DY194">
        <v>3.5943109648345541</v>
      </c>
      <c r="DZ194">
        <v>1.7876179576251749</v>
      </c>
      <c r="EA194">
        <f t="shared" si="245"/>
        <v>2.722114340664509</v>
      </c>
      <c r="EB194">
        <v>2.0550875703326432</v>
      </c>
      <c r="EC194">
        <v>-0.35581972148633412</v>
      </c>
      <c r="ED194">
        <v>1.0804228390016051</v>
      </c>
      <c r="EE194">
        <v>-0.18309683203697169</v>
      </c>
      <c r="EF194">
        <v>0.34620300238820106</v>
      </c>
      <c r="EG194">
        <v>0.41567009798481142</v>
      </c>
      <c r="EH194">
        <v>0.40907296683431765</v>
      </c>
      <c r="EI194">
        <v>74.261863747905949</v>
      </c>
      <c r="EJ194">
        <v>66.565019730188908</v>
      </c>
      <c r="EK194">
        <v>51.610487349374289</v>
      </c>
      <c r="EL194">
        <v>25.709680192468547</v>
      </c>
      <c r="EM194">
        <v>27.669088273608526</v>
      </c>
      <c r="EN194">
        <v>21.112455179773558</v>
      </c>
      <c r="EO194">
        <v>25.506862281498154</v>
      </c>
      <c r="EP194">
        <v>9.0961750835180286</v>
      </c>
      <c r="EQ194">
        <v>44.156020032493693</v>
      </c>
      <c r="ER194">
        <v>133.17457692860651</v>
      </c>
      <c r="ES194">
        <v>9.5529826674775062</v>
      </c>
      <c r="ET194">
        <v>177.33059696110021</v>
      </c>
      <c r="EU194">
        <v>0.35661677956038118</v>
      </c>
      <c r="EV194">
        <v>14.383790907269894</v>
      </c>
      <c r="EW194">
        <v>5.1295011912204824</v>
      </c>
      <c r="EX194">
        <f t="shared" si="219"/>
        <v>5.3871034278269967</v>
      </c>
      <c r="EY194">
        <v>54.159348493500744</v>
      </c>
      <c r="EZ194">
        <v>24.018686555404408</v>
      </c>
      <c r="FA194">
        <f t="shared" si="220"/>
        <v>2.2548838533934918</v>
      </c>
      <c r="FB194">
        <v>78.178035048905144</v>
      </c>
      <c r="FC194">
        <v>69.276937517834455</v>
      </c>
      <c r="FD194">
        <v>30.723062482165549</v>
      </c>
      <c r="FE194">
        <f t="shared" si="221"/>
        <v>61.080220632101366</v>
      </c>
      <c r="FF194">
        <f t="shared" si="222"/>
        <v>49.177872392692066</v>
      </c>
      <c r="FG194">
        <f t="shared" si="223"/>
        <v>21.4553309068868</v>
      </c>
      <c r="FH194">
        <f t="shared" si="224"/>
        <v>-4.9814761008086776</v>
      </c>
      <c r="FI194">
        <f t="shared" si="225"/>
        <v>2.5633556485176072</v>
      </c>
      <c r="FJ194">
        <f t="shared" si="226"/>
        <v>2.5633556485176037</v>
      </c>
      <c r="FK194">
        <f t="shared" si="227"/>
        <v>4.9814761008086776</v>
      </c>
      <c r="FL194">
        <f t="shared" si="228"/>
        <v>6.2529346536611978</v>
      </c>
      <c r="FM194">
        <f t="shared" si="229"/>
        <v>7.7408013249999366</v>
      </c>
      <c r="FN194">
        <f t="shared" si="230"/>
        <v>10.672338983252315</v>
      </c>
      <c r="FO194">
        <v>57.648801480660694</v>
      </c>
      <c r="FP194">
        <v>32.509224278597962</v>
      </c>
      <c r="FQ194">
        <v>0.79654257519181371</v>
      </c>
      <c r="FR194">
        <v>0.86214332680118988</v>
      </c>
      <c r="FS194">
        <v>0.86823465226439689</v>
      </c>
      <c r="FT194">
        <v>2.0191997804704251</v>
      </c>
      <c r="FU194">
        <v>1.4881799114805478</v>
      </c>
      <c r="FV194">
        <v>1.3366537148485573</v>
      </c>
      <c r="FW194">
        <v>51.482200688857461</v>
      </c>
      <c r="FX194">
        <v>75.099604473682618</v>
      </c>
      <c r="FY194">
        <v>26.181979064137611</v>
      </c>
      <c r="FZ194">
        <v>57.768266472336634</v>
      </c>
      <c r="GA194">
        <v>49.032493558660377</v>
      </c>
      <c r="GB194">
        <f t="shared" si="246"/>
        <v>134.07258064516131</v>
      </c>
      <c r="GC194">
        <f t="shared" si="247"/>
        <v>67.433913110106502</v>
      </c>
      <c r="GD194">
        <f t="shared" si="248"/>
        <v>89.647801171849849</v>
      </c>
      <c r="GE194">
        <f t="shared" si="249"/>
        <v>1.789007224176163</v>
      </c>
      <c r="GF194">
        <f t="shared" si="250"/>
        <v>3.4398191180914899</v>
      </c>
      <c r="GG194">
        <f t="shared" si="251"/>
        <v>2.038338828444056</v>
      </c>
      <c r="GH194">
        <f t="shared" si="255"/>
        <v>53.781426189473663</v>
      </c>
      <c r="GK194">
        <f t="shared" si="252"/>
        <v>67.982834838803711</v>
      </c>
      <c r="GL194">
        <f t="shared" si="253"/>
        <v>72.531441675037541</v>
      </c>
      <c r="GM194">
        <f t="shared" si="201"/>
        <v>27.468558324962462</v>
      </c>
      <c r="GN194">
        <f t="shared" si="232"/>
        <v>65.847288079992467</v>
      </c>
      <c r="GO194">
        <f t="shared" si="254"/>
        <v>50.877192982456144</v>
      </c>
      <c r="GP194">
        <f t="shared" si="233"/>
        <v>43.288143135281452</v>
      </c>
      <c r="GQ194">
        <f t="shared" si="234"/>
        <v>1.1193654810546729</v>
      </c>
      <c r="GR194">
        <v>53.397200843588777</v>
      </c>
      <c r="GS194">
        <f t="shared" si="235"/>
        <v>93.280998684210545</v>
      </c>
      <c r="GT194" s="23">
        <f t="shared" si="236"/>
        <v>198.98296968421053</v>
      </c>
      <c r="GU194">
        <v>24.96</v>
      </c>
      <c r="GV194">
        <v>25.16</v>
      </c>
      <c r="GW194">
        <v>3.63E-3</v>
      </c>
      <c r="GX194">
        <v>50.123629999999999</v>
      </c>
      <c r="GY194">
        <v>7.6789999999999997E-2</v>
      </c>
      <c r="GZ194">
        <v>42.1</v>
      </c>
      <c r="HA194">
        <v>69.2</v>
      </c>
      <c r="HB194">
        <v>2.82</v>
      </c>
      <c r="HC194">
        <v>0.22444999999999998</v>
      </c>
      <c r="HD194">
        <v>114.34445000000001</v>
      </c>
      <c r="HE194">
        <v>13.362</v>
      </c>
      <c r="HF194">
        <v>50.1</v>
      </c>
      <c r="HG194">
        <v>77.2</v>
      </c>
      <c r="HH194">
        <v>25.454000000000001</v>
      </c>
      <c r="HI194">
        <v>9.4E-2</v>
      </c>
      <c r="HJ194">
        <v>152.84800000000001</v>
      </c>
      <c r="HK194">
        <v>48.4</v>
      </c>
      <c r="HL194">
        <v>47.7</v>
      </c>
      <c r="HM194">
        <v>118.34200000000001</v>
      </c>
      <c r="HN194">
        <v>125.57260799999999</v>
      </c>
      <c r="HO194">
        <v>22.242000000000001</v>
      </c>
      <c r="HP194">
        <v>243.91460799999999</v>
      </c>
      <c r="HQ194">
        <v>-6.2999999999999972</v>
      </c>
      <c r="HR194">
        <v>21.5</v>
      </c>
      <c r="HS194">
        <v>15.200000000000017</v>
      </c>
      <c r="HT194">
        <v>129.57015799999999</v>
      </c>
      <c r="HU194">
        <v>53.121114418862525</v>
      </c>
      <c r="HV194">
        <v>0.59868261108398446</v>
      </c>
      <c r="HW194">
        <v>0.20726571743488312</v>
      </c>
      <c r="HX194">
        <v>2.2940641694068909E-4</v>
      </c>
      <c r="HY194">
        <v>0.80617773493580824</v>
      </c>
      <c r="HZ194">
        <v>4.5931364766120912E-3</v>
      </c>
      <c r="IA194">
        <v>0.97655355143547062</v>
      </c>
      <c r="IB194">
        <v>0.40592411041259763</v>
      </c>
      <c r="IC194">
        <v>7.8353204727172845E-2</v>
      </c>
      <c r="ID194">
        <v>6.2363038301467893E-3</v>
      </c>
      <c r="IE194">
        <v>1.4670671704053879</v>
      </c>
      <c r="IF194">
        <v>0.2736425273036957</v>
      </c>
      <c r="IG194">
        <v>0.91549029600620269</v>
      </c>
      <c r="IH194">
        <v>0.37450233149528506</v>
      </c>
      <c r="II194">
        <v>0.48207258712530132</v>
      </c>
      <c r="IJ194">
        <v>1.7802633452415465E-3</v>
      </c>
      <c r="IK194">
        <v>1.7738454779720305</v>
      </c>
      <c r="IL194">
        <v>0.31266476345062255</v>
      </c>
      <c r="IM194">
        <v>0.11150150102376938</v>
      </c>
      <c r="IN194">
        <v>0.5412673423337937</v>
      </c>
      <c r="IO194">
        <v>1.6324625558990475</v>
      </c>
      <c r="IP194">
        <v>0.11710107785940171</v>
      </c>
      <c r="IQ194">
        <v>2.1737298982328412</v>
      </c>
      <c r="IR194">
        <v>0.66388878798484807</v>
      </c>
      <c r="IS194">
        <v>0.29442260938882825</v>
      </c>
      <c r="IT194">
        <v>0.95831139737367632</v>
      </c>
      <c r="IU194">
        <v>69.276937517834455</v>
      </c>
      <c r="IV194">
        <v>30.723062482165535</v>
      </c>
      <c r="IW194">
        <v>0.70666272782745332</v>
      </c>
      <c r="IX194">
        <v>32.509224278597948</v>
      </c>
      <c r="IY194">
        <f t="shared" si="237"/>
        <v>1.3675521632970331</v>
      </c>
      <c r="IZ194">
        <f t="shared" si="238"/>
        <v>62.912699706104256</v>
      </c>
      <c r="JA194">
        <f t="shared" si="239"/>
        <v>0.39988442026081072</v>
      </c>
      <c r="JB194">
        <f t="shared" si="240"/>
        <v>18.396233156009924</v>
      </c>
      <c r="JC194">
        <f t="shared" si="241"/>
        <v>0.96766774303622227</v>
      </c>
      <c r="JD194">
        <f t="shared" si="242"/>
        <v>83.77234493711741</v>
      </c>
      <c r="JE194">
        <f t="shared" si="243"/>
        <v>112.21017302945189</v>
      </c>
    </row>
    <row r="195" spans="1:265" x14ac:dyDescent="0.2">
      <c r="A195" s="5">
        <v>2017</v>
      </c>
      <c r="B195">
        <v>319</v>
      </c>
      <c r="C195">
        <v>3</v>
      </c>
      <c r="D195">
        <v>3382</v>
      </c>
      <c r="E195">
        <v>1976</v>
      </c>
      <c r="F195" t="s">
        <v>120</v>
      </c>
      <c r="G195">
        <v>2</v>
      </c>
      <c r="H195">
        <v>33.5</v>
      </c>
      <c r="J195">
        <v>0</v>
      </c>
      <c r="K195">
        <v>0</v>
      </c>
      <c r="L195">
        <v>12.5</v>
      </c>
      <c r="M195">
        <v>12.2</v>
      </c>
      <c r="N195">
        <v>8.9</v>
      </c>
      <c r="O195">
        <v>0.30000000000000071</v>
      </c>
      <c r="P195">
        <v>3.2999999999999989</v>
      </c>
      <c r="Q195">
        <v>3.5999999999999996</v>
      </c>
      <c r="R195">
        <v>2.4059999999999997</v>
      </c>
      <c r="U195">
        <v>3.6980000000000004</v>
      </c>
      <c r="W195">
        <v>3.3140000000000001</v>
      </c>
      <c r="X195">
        <v>3.22</v>
      </c>
      <c r="AB195">
        <v>4</v>
      </c>
      <c r="AC195">
        <v>68</v>
      </c>
      <c r="AD195">
        <v>41.2</v>
      </c>
      <c r="AF195">
        <v>58.4</v>
      </c>
      <c r="AG195">
        <v>45.3</v>
      </c>
      <c r="AH195">
        <v>236.95176055449156</v>
      </c>
      <c r="AI195">
        <v>14885.78350155427</v>
      </c>
      <c r="AJ195">
        <v>221.42755608837132</v>
      </c>
      <c r="AK195">
        <v>0</v>
      </c>
      <c r="AL195">
        <v>583.9</v>
      </c>
      <c r="AM195">
        <v>583.9</v>
      </c>
      <c r="AN195">
        <v>11901.195574175099</v>
      </c>
      <c r="AO195">
        <f>AN195/AN$177</f>
        <v>1.0071872929929357</v>
      </c>
      <c r="AP195">
        <v>1383.5287449392708</v>
      </c>
      <c r="AQ195">
        <v>1287.8931174089066</v>
      </c>
      <c r="AR195">
        <v>9.2447773279352219E-2</v>
      </c>
      <c r="AS195">
        <v>2671.5143101214567</v>
      </c>
      <c r="AT195">
        <v>1.888803643724696</v>
      </c>
      <c r="AU195">
        <v>3052.3704453441292</v>
      </c>
      <c r="AV195">
        <v>5323.716599190283</v>
      </c>
      <c r="AW195">
        <v>75.472449392712548</v>
      </c>
      <c r="AX195">
        <v>7.3830704453441287</v>
      </c>
      <c r="AY195">
        <v>8458.942564372468</v>
      </c>
      <c r="AZ195">
        <v>341.89736842105253</v>
      </c>
      <c r="BA195">
        <v>3737.7591093117408</v>
      </c>
      <c r="BB195">
        <v>6965.4615384615372</v>
      </c>
      <c r="BC195">
        <v>1395.0050202429147</v>
      </c>
      <c r="BD195">
        <v>8.6869028340080963</v>
      </c>
      <c r="BE195">
        <v>12106.9125708502</v>
      </c>
      <c r="BF195">
        <v>385.82855028340077</v>
      </c>
      <c r="BG195">
        <v>260.56928617698082</v>
      </c>
      <c r="BH195">
        <f t="shared" si="244"/>
        <v>325.35856071478423</v>
      </c>
      <c r="BI195">
        <v>111.25611336032389</v>
      </c>
      <c r="BJ195">
        <v>48.956333140543684</v>
      </c>
      <c r="BK195">
        <v>269.05489878542511</v>
      </c>
      <c r="BL195">
        <v>117.26749566223245</v>
      </c>
      <c r="BM195">
        <v>0.93087557603686644</v>
      </c>
      <c r="BN195">
        <v>1.7441253263707572</v>
      </c>
      <c r="BO195">
        <v>1.8635394456289975</v>
      </c>
      <c r="BP195">
        <v>51.78818394112853</v>
      </c>
      <c r="BQ195">
        <v>36.084539197607981</v>
      </c>
      <c r="BR195">
        <v>30.872933850295897</v>
      </c>
      <c r="BS195">
        <v>48.208355558101218</v>
      </c>
      <c r="BT195">
        <v>62.93595870496641</v>
      </c>
      <c r="BU195">
        <v>57.53293003232114</v>
      </c>
      <c r="BV195">
        <v>3936.9999999999991</v>
      </c>
      <c r="BW195">
        <v>4678.1761133603231</v>
      </c>
      <c r="BX195">
        <v>10525.49777327935</v>
      </c>
      <c r="BY195">
        <v>10304.065432186235</v>
      </c>
      <c r="BZ195">
        <v>1910.3216599190282</v>
      </c>
      <c r="CA195">
        <v>20829.563205465583</v>
      </c>
      <c r="CB195">
        <v>1.1882591093117409</v>
      </c>
      <c r="CC195">
        <v>18.901020444667548</v>
      </c>
      <c r="CD195">
        <v>22.459309718663668</v>
      </c>
      <c r="CE195">
        <v>-884.62955465586992</v>
      </c>
      <c r="CF195">
        <v>645.54048582995983</v>
      </c>
      <c r="CG195">
        <v>-239.08906882590964</v>
      </c>
      <c r="CH195">
        <f t="shared" si="216"/>
        <v>-199.24089068825833</v>
      </c>
      <c r="CI195">
        <f t="shared" si="217"/>
        <v>2287.2854251012141</v>
      </c>
      <c r="CJ195">
        <f t="shared" si="218"/>
        <v>2088.0445344129557</v>
      </c>
      <c r="CK195">
        <v>12370.620641093115</v>
      </c>
      <c r="CL195">
        <v>59.389726606687177</v>
      </c>
      <c r="CM195">
        <v>2.578843355178833</v>
      </c>
      <c r="CN195">
        <v>0.86390560865402222</v>
      </c>
      <c r="CO195">
        <v>6.4544992446899414</v>
      </c>
      <c r="CP195">
        <v>1.7522341858359727</v>
      </c>
      <c r="CQ195">
        <v>7.3169541358947754</v>
      </c>
      <c r="CR195">
        <v>2.3881125450134277</v>
      </c>
      <c r="CS195">
        <v>0.5541502833366394</v>
      </c>
      <c r="CT195">
        <v>3.1842679977416992</v>
      </c>
      <c r="CU195">
        <v>3.1842679977416992</v>
      </c>
      <c r="CV195">
        <v>1.2416891726980983</v>
      </c>
      <c r="CW195">
        <v>2.5303223133087158</v>
      </c>
      <c r="CX195">
        <v>1.7247339487075806</v>
      </c>
      <c r="CY195">
        <v>0.45054122805595398</v>
      </c>
      <c r="CZ195">
        <v>2.0421655178070068</v>
      </c>
      <c r="DA195">
        <v>2.0421655178070068</v>
      </c>
      <c r="DB195">
        <v>1.0284569904590832</v>
      </c>
      <c r="DC195">
        <v>0.72157567739486694</v>
      </c>
      <c r="DD195">
        <v>0.3267005980014801</v>
      </c>
      <c r="DE195">
        <v>0.48238503722416298</v>
      </c>
      <c r="DF195">
        <v>1.2478322982788086</v>
      </c>
      <c r="DG195">
        <v>0.37068954110145569</v>
      </c>
      <c r="DH195" s="19">
        <v>0.8610400567747043</v>
      </c>
      <c r="DI195">
        <v>35.679039105855487</v>
      </c>
      <c r="DJ195">
        <v>11.126180874764675</v>
      </c>
      <c r="DK195">
        <v>5.9670408280484586E-3</v>
      </c>
      <c r="DL195">
        <v>46.811187021448212</v>
      </c>
      <c r="DM195">
        <v>0.13820289632844535</v>
      </c>
      <c r="DN195">
        <v>72.894041525545376</v>
      </c>
      <c r="DO195">
        <v>29.501390618452657</v>
      </c>
      <c r="DP195">
        <v>2.4032450531239453</v>
      </c>
      <c r="DQ195">
        <v>0.23509674944181866</v>
      </c>
      <c r="DR195">
        <v>105.0337739465638</v>
      </c>
      <c r="DS195">
        <v>8.651105401773199</v>
      </c>
      <c r="DT195">
        <v>64.46640027920968</v>
      </c>
      <c r="DU195">
        <v>31.382275955149751</v>
      </c>
      <c r="DV195">
        <v>28.488311495077461</v>
      </c>
      <c r="DW195">
        <v>0.17740093424151299</v>
      </c>
      <c r="DX195">
        <v>124.5143886636784</v>
      </c>
      <c r="DY195">
        <v>3.8815057950077057</v>
      </c>
      <c r="DZ195">
        <v>1.3914724797939004</v>
      </c>
      <c r="EA195">
        <f t="shared" si="245"/>
        <v>2.6794207462838</v>
      </c>
      <c r="EB195">
        <v>2.4810001613126591</v>
      </c>
      <c r="EC195">
        <v>-0.60197437473826398</v>
      </c>
      <c r="ED195">
        <v>1.2250139829125322</v>
      </c>
      <c r="EE195">
        <v>0.13434895262122101</v>
      </c>
      <c r="EF195">
        <v>0.31184082177086137</v>
      </c>
      <c r="EG195">
        <v>0.40471607831092798</v>
      </c>
      <c r="EH195">
        <v>0.48680050102425976</v>
      </c>
      <c r="EI195">
        <v>76.219043728816075</v>
      </c>
      <c r="EJ195">
        <v>69.400573536118387</v>
      </c>
      <c r="EK195">
        <v>51.77425755455274</v>
      </c>
      <c r="EL195">
        <v>23.768209230983224</v>
      </c>
      <c r="EM195">
        <v>28.08752795406701</v>
      </c>
      <c r="EN195">
        <v>25.203734517715343</v>
      </c>
      <c r="EO195">
        <v>28.408434419035906</v>
      </c>
      <c r="EP195">
        <v>15.283629337910575</v>
      </c>
      <c r="EQ195">
        <v>50.773426351662039</v>
      </c>
      <c r="ER195">
        <v>128.57745649860175</v>
      </c>
      <c r="ES195">
        <v>7.0813625947155572</v>
      </c>
      <c r="ET195">
        <v>179.35088285026379</v>
      </c>
      <c r="EU195">
        <v>0.53799618495235801</v>
      </c>
      <c r="EV195">
        <v>15.839584376483668</v>
      </c>
      <c r="EW195">
        <v>8.5216359657791863</v>
      </c>
      <c r="EX195">
        <f t="shared" si="219"/>
        <v>3.9483288190042729</v>
      </c>
      <c r="EY195">
        <v>44.48560710650947</v>
      </c>
      <c r="EZ195">
        <v>14.217761280542081</v>
      </c>
      <c r="FA195">
        <f t="shared" si="220"/>
        <v>3.1288756526944139</v>
      </c>
      <c r="FB195">
        <v>58.703368387051555</v>
      </c>
      <c r="FC195">
        <v>75.780331399725682</v>
      </c>
      <c r="FD195">
        <v>24.219668600274311</v>
      </c>
      <c r="FE195">
        <f t="shared" si="221"/>
        <v>45.075249882697392</v>
      </c>
      <c r="FF195">
        <f t="shared" si="222"/>
        <v>36.057965860173773</v>
      </c>
      <c r="FG195">
        <f t="shared" si="223"/>
        <v>16.098646617239176</v>
      </c>
      <c r="FH195">
        <f t="shared" si="224"/>
        <v>-8.4276412463356962</v>
      </c>
      <c r="FI195">
        <f t="shared" si="225"/>
        <v>-1.8808853366970943</v>
      </c>
      <c r="FJ195">
        <f t="shared" si="226"/>
        <v>-1.8808853366970943</v>
      </c>
      <c r="FK195">
        <f t="shared" si="227"/>
        <v>8.4276412463356962</v>
      </c>
      <c r="FL195">
        <f t="shared" si="228"/>
        <v>11.561495384204028</v>
      </c>
      <c r="FM195">
        <f t="shared" si="229"/>
        <v>-6.3755819548405634</v>
      </c>
      <c r="FN195">
        <f t="shared" si="230"/>
        <v>-13.229124470328578</v>
      </c>
      <c r="FO195">
        <v>74.317108903699989</v>
      </c>
      <c r="FP195">
        <v>41.436712059982305</v>
      </c>
      <c r="FQ195">
        <v>0.74133330032866163</v>
      </c>
      <c r="FR195">
        <v>0.80471282946134093</v>
      </c>
      <c r="FS195">
        <v>0.76107871752805856</v>
      </c>
      <c r="FT195">
        <v>2.363625355908253</v>
      </c>
      <c r="FU195">
        <v>1.543021469571028</v>
      </c>
      <c r="FV195">
        <v>1.3513148729207072</v>
      </c>
      <c r="FW195">
        <v>49.468466191756214</v>
      </c>
      <c r="FX195">
        <v>71.690450838732872</v>
      </c>
      <c r="FY195">
        <v>18.221562612360231</v>
      </c>
      <c r="FZ195">
        <v>57.451991696014559</v>
      </c>
      <c r="GA195">
        <v>80.067358415296326</v>
      </c>
      <c r="GB195">
        <f t="shared" si="246"/>
        <v>173.90314504131314</v>
      </c>
      <c r="GC195">
        <f t="shared" si="247"/>
        <v>121.15174308677602</v>
      </c>
      <c r="GD195">
        <f t="shared" si="248"/>
        <v>88.662749606949106</v>
      </c>
      <c r="GE195">
        <f t="shared" si="249"/>
        <v>1.4829193310829381</v>
      </c>
      <c r="GF195">
        <f t="shared" si="250"/>
        <v>1.9711747302743474</v>
      </c>
      <c r="GG195">
        <f t="shared" si="251"/>
        <v>1.9452746010624526</v>
      </c>
      <c r="GH195">
        <f t="shared" si="255"/>
        <v>54.096343518977726</v>
      </c>
      <c r="GK195">
        <f t="shared" si="252"/>
        <v>61.027768766147638</v>
      </c>
      <c r="GL195">
        <f t="shared" si="253"/>
        <v>48.193529126891718</v>
      </c>
      <c r="GM195">
        <f t="shared" ref="GM195:GM246" si="256">EP195/DO195*100</f>
        <v>51.806470873108282</v>
      </c>
      <c r="GN195">
        <f t="shared" si="232"/>
        <v>55.932959966747852</v>
      </c>
      <c r="GO195">
        <f t="shared" si="254"/>
        <v>28.799999999999997</v>
      </c>
      <c r="GP195">
        <f t="shared" si="233"/>
        <v>57.799485949940355</v>
      </c>
      <c r="GQ195">
        <f t="shared" si="234"/>
        <v>0.96205323236906437</v>
      </c>
      <c r="GR195">
        <v>22.757791655680652</v>
      </c>
      <c r="GS195">
        <f t="shared" si="235"/>
        <v>84.589425643724681</v>
      </c>
      <c r="GT195" s="23">
        <f t="shared" si="236"/>
        <v>208.29563205465584</v>
      </c>
      <c r="GU195">
        <v>17.36</v>
      </c>
      <c r="GV195">
        <v>16.16</v>
      </c>
      <c r="GW195">
        <v>1.16E-3</v>
      </c>
      <c r="GX195">
        <v>33.521159999999995</v>
      </c>
      <c r="GY195">
        <v>2.3699999999999999E-2</v>
      </c>
      <c r="GZ195">
        <v>38.299999999999997</v>
      </c>
      <c r="HA195">
        <v>66.8</v>
      </c>
      <c r="HB195">
        <v>0.94700000000000006</v>
      </c>
      <c r="HC195">
        <v>9.264E-2</v>
      </c>
      <c r="HD195">
        <v>106.13964000000001</v>
      </c>
      <c r="HE195">
        <v>4.29</v>
      </c>
      <c r="HF195">
        <v>46.9</v>
      </c>
      <c r="HG195">
        <v>87.4</v>
      </c>
      <c r="HH195">
        <v>17.503999999999998</v>
      </c>
      <c r="HI195">
        <v>0.10900000000000001</v>
      </c>
      <c r="HJ195">
        <v>151.91299999999998</v>
      </c>
      <c r="HK195">
        <v>49.4</v>
      </c>
      <c r="HL195">
        <v>58.7</v>
      </c>
      <c r="HM195">
        <v>132.07</v>
      </c>
      <c r="HN195">
        <v>129.29155</v>
      </c>
      <c r="HO195">
        <v>23.970000000000002</v>
      </c>
      <c r="HP195">
        <v>261.36154999999997</v>
      </c>
      <c r="HQ195">
        <v>-11.100000000000001</v>
      </c>
      <c r="HR195">
        <v>8.0999999999999943</v>
      </c>
      <c r="HS195">
        <v>-3</v>
      </c>
      <c r="HT195">
        <v>155.22190999999995</v>
      </c>
      <c r="HU195">
        <v>59.389726606687162</v>
      </c>
      <c r="HV195">
        <v>0.44768720645904542</v>
      </c>
      <c r="HW195">
        <v>0.13960714635849</v>
      </c>
      <c r="HX195">
        <v>7.4872191238403325E-5</v>
      </c>
      <c r="HY195">
        <v>0.58736922500877375</v>
      </c>
      <c r="HZ195">
        <v>1.7341181302070617E-3</v>
      </c>
      <c r="IA195">
        <v>0.91464710474014277</v>
      </c>
      <c r="IB195">
        <v>0.37017238926887513</v>
      </c>
      <c r="IC195">
        <v>3.0155017938613894E-2</v>
      </c>
      <c r="ID195">
        <v>2.9499058731079103E-3</v>
      </c>
      <c r="IE195">
        <v>1.3179244178207397</v>
      </c>
      <c r="IF195">
        <v>0.10855082724094392</v>
      </c>
      <c r="IG195">
        <v>0.80890022194385536</v>
      </c>
      <c r="IH195">
        <v>0.3937730333209038</v>
      </c>
      <c r="II195">
        <v>0.35746065223693846</v>
      </c>
      <c r="IJ195">
        <v>2.225960414409638E-3</v>
      </c>
      <c r="IK195">
        <v>1.5623598679161075</v>
      </c>
      <c r="IL195">
        <v>0.35645838463306423</v>
      </c>
      <c r="IM195">
        <v>0.19177325102686882</v>
      </c>
      <c r="IN195">
        <v>0.63708591866195208</v>
      </c>
      <c r="IO195">
        <v>1.6133417198452948</v>
      </c>
      <c r="IP195">
        <v>8.8854283002018947E-2</v>
      </c>
      <c r="IQ195">
        <v>2.2504276385072468</v>
      </c>
      <c r="IR195">
        <v>0.55818872010707854</v>
      </c>
      <c r="IS195">
        <v>0.17839913824200632</v>
      </c>
      <c r="IT195">
        <v>0.7365878583490848</v>
      </c>
      <c r="IU195">
        <v>75.780331399725696</v>
      </c>
      <c r="IV195">
        <v>24.219668600274311</v>
      </c>
      <c r="IW195">
        <v>0.93250322068650715</v>
      </c>
      <c r="IX195">
        <v>41.436712059982298</v>
      </c>
      <c r="IY195">
        <f t="shared" si="237"/>
        <v>1.6630584134984732</v>
      </c>
      <c r="IZ195">
        <f t="shared" si="238"/>
        <v>73.899661781687527</v>
      </c>
      <c r="JA195">
        <f t="shared" si="239"/>
        <v>0.68806777059113933</v>
      </c>
      <c r="JB195">
        <f t="shared" si="240"/>
        <v>30.574978675943932</v>
      </c>
      <c r="JC195">
        <f t="shared" si="241"/>
        <v>0.97499064290733373</v>
      </c>
      <c r="JD195">
        <f t="shared" si="242"/>
        <v>103.08159722404908</v>
      </c>
      <c r="JE195">
        <f t="shared" si="243"/>
        <v>116.13861540261132</v>
      </c>
    </row>
    <row r="196" spans="1:265" x14ac:dyDescent="0.2">
      <c r="A196" s="5">
        <v>2017</v>
      </c>
      <c r="B196">
        <v>320</v>
      </c>
      <c r="C196">
        <v>3</v>
      </c>
      <c r="D196">
        <v>1311</v>
      </c>
      <c r="E196">
        <v>2015</v>
      </c>
      <c r="F196" t="s">
        <v>120</v>
      </c>
      <c r="G196">
        <v>2</v>
      </c>
      <c r="H196">
        <v>32</v>
      </c>
      <c r="J196">
        <v>0</v>
      </c>
      <c r="K196">
        <v>0</v>
      </c>
      <c r="L196">
        <v>12.4</v>
      </c>
      <c r="M196">
        <v>12.1</v>
      </c>
      <c r="N196">
        <v>10.8</v>
      </c>
      <c r="O196">
        <v>0.30000000000000071</v>
      </c>
      <c r="P196">
        <v>1.2999999999999989</v>
      </c>
      <c r="Q196">
        <v>1.5999999999999996</v>
      </c>
      <c r="R196">
        <v>2.6319999999999997</v>
      </c>
      <c r="U196">
        <v>3.5879999999999996</v>
      </c>
      <c r="W196">
        <v>3.3240000000000003</v>
      </c>
      <c r="X196">
        <v>3.1619999999999999</v>
      </c>
      <c r="AB196">
        <v>-1</v>
      </c>
      <c r="AC196">
        <v>66</v>
      </c>
      <c r="AD196">
        <v>53.9</v>
      </c>
      <c r="AF196">
        <v>55.4</v>
      </c>
      <c r="AG196">
        <v>41.7</v>
      </c>
      <c r="AH196">
        <v>326.17080469409228</v>
      </c>
      <c r="AI196">
        <v>20490.702292492268</v>
      </c>
      <c r="AJ196">
        <v>320.76351262709085</v>
      </c>
      <c r="AK196">
        <v>0</v>
      </c>
      <c r="AL196">
        <v>609.79999999999995</v>
      </c>
      <c r="AM196">
        <v>609.79999999999995</v>
      </c>
      <c r="AN196">
        <v>18430.302447236838</v>
      </c>
      <c r="AO196">
        <f>AN196/AN$182</f>
        <v>1.1572084278012851</v>
      </c>
      <c r="AP196">
        <v>1481.4736842105262</v>
      </c>
      <c r="AQ196">
        <v>1334.6315789473683</v>
      </c>
      <c r="AR196">
        <v>3.8342105263157893E-2</v>
      </c>
      <c r="AS196">
        <v>2816.143605263158</v>
      </c>
      <c r="AT196">
        <v>2.2173157894736844</v>
      </c>
      <c r="AU196">
        <v>4233.9473684210525</v>
      </c>
      <c r="AV196">
        <v>6917.894736842105</v>
      </c>
      <c r="AW196">
        <v>232.33684210526317</v>
      </c>
      <c r="AX196">
        <v>19.316263157894735</v>
      </c>
      <c r="AY196">
        <v>11403.495210526316</v>
      </c>
      <c r="AZ196">
        <v>701.3342105263157</v>
      </c>
      <c r="BA196">
        <v>3744.4736842105258</v>
      </c>
      <c r="BB196">
        <v>6167.3684210526317</v>
      </c>
      <c r="BC196">
        <v>2147.810526315789</v>
      </c>
      <c r="BD196">
        <v>1.4684210526315788</v>
      </c>
      <c r="BE196">
        <v>12061.121052631579</v>
      </c>
      <c r="BF196">
        <v>572.49010701754389</v>
      </c>
      <c r="BG196">
        <v>46.973274436090186</v>
      </c>
      <c r="BH196">
        <f t="shared" si="244"/>
        <v>318.79232577132484</v>
      </c>
      <c r="BI196">
        <v>183.49824561403508</v>
      </c>
      <c r="BJ196">
        <v>-34.962406015037622</v>
      </c>
      <c r="BK196">
        <v>372.21754385964908</v>
      </c>
      <c r="BL196">
        <v>-53.609022556390947</v>
      </c>
      <c r="BM196">
        <v>0.90088105726872247</v>
      </c>
      <c r="BN196">
        <v>1.6339113680154143</v>
      </c>
      <c r="BO196">
        <v>1.6470588235294121</v>
      </c>
      <c r="BP196">
        <v>52.606467988413833</v>
      </c>
      <c r="BQ196">
        <v>37.12850569282292</v>
      </c>
      <c r="BR196">
        <v>31.04581794570025</v>
      </c>
      <c r="BS196">
        <v>47.392170500575453</v>
      </c>
      <c r="BT196">
        <v>60.664687528928397</v>
      </c>
      <c r="BU196">
        <v>51.134288381153361</v>
      </c>
      <c r="BV196">
        <v>4894.7368421052633</v>
      </c>
      <c r="BW196">
        <v>4185</v>
      </c>
      <c r="BX196">
        <v>10571.326315789473</v>
      </c>
      <c r="BY196">
        <v>15956.971815789473</v>
      </c>
      <c r="BZ196">
        <v>1491.5894736842106</v>
      </c>
      <c r="CA196">
        <v>26528.298131578944</v>
      </c>
      <c r="CB196">
        <v>0.85499999999999998</v>
      </c>
      <c r="CC196">
        <v>18.451002087761641</v>
      </c>
      <c r="CD196">
        <v>15.775606785036203</v>
      </c>
      <c r="CE196">
        <v>-660.78947368421086</v>
      </c>
      <c r="CF196">
        <v>2732.894736842105</v>
      </c>
      <c r="CG196">
        <v>2072.1052631578932</v>
      </c>
      <c r="CH196">
        <f t="shared" si="216"/>
        <v>-1150.2631578947376</v>
      </c>
      <c r="CI196">
        <f t="shared" si="217"/>
        <v>1982.3684210526317</v>
      </c>
      <c r="CJ196">
        <f t="shared" si="218"/>
        <v>832.10526315789411</v>
      </c>
      <c r="CK196">
        <v>15124.802921052627</v>
      </c>
      <c r="CL196">
        <v>57.013845539711639</v>
      </c>
      <c r="CM196">
        <v>2.5075254440307617</v>
      </c>
      <c r="CN196">
        <v>0.95822453498840332</v>
      </c>
      <c r="CO196">
        <v>6.6210231781005859</v>
      </c>
      <c r="CP196">
        <v>1.7733341213750162</v>
      </c>
      <c r="CQ196">
        <v>7.5909652709960938</v>
      </c>
      <c r="CR196">
        <v>2.6997785568237305</v>
      </c>
      <c r="CS196">
        <v>0.56050151586532593</v>
      </c>
      <c r="CT196">
        <v>3.1256911754608154</v>
      </c>
      <c r="CU196">
        <v>3.1256911754608154</v>
      </c>
      <c r="CV196">
        <v>1.4113918930857081</v>
      </c>
      <c r="CW196">
        <v>2.4371652603149414</v>
      </c>
      <c r="CX196">
        <v>1.9620579481124878</v>
      </c>
      <c r="CY196">
        <v>0.37268197536468506</v>
      </c>
      <c r="CZ196">
        <v>1.6069681644439697</v>
      </c>
      <c r="DA196">
        <v>1.6069681644439697</v>
      </c>
      <c r="DB196">
        <v>1.0860652328529294</v>
      </c>
      <c r="DC196">
        <v>0.93298304080963135</v>
      </c>
      <c r="DD196">
        <v>0.27648112177848816</v>
      </c>
      <c r="DE196">
        <v>0.61305575716998173</v>
      </c>
      <c r="DF196">
        <v>1.0302021503448486</v>
      </c>
      <c r="DG196">
        <v>0.50753408670425415</v>
      </c>
      <c r="DH196">
        <v>0.86397246528047678</v>
      </c>
      <c r="DI196">
        <v>37.148329578198883</v>
      </c>
      <c r="DJ196">
        <v>12.788767241176805</v>
      </c>
      <c r="DK196">
        <v>2.5386396764454089E-3</v>
      </c>
      <c r="DL196">
        <v>49.939635459052134</v>
      </c>
      <c r="DM196">
        <v>0.16831567152726024</v>
      </c>
      <c r="DN196">
        <v>114.3072031598342</v>
      </c>
      <c r="DO196">
        <v>38.774904865967599</v>
      </c>
      <c r="DP196">
        <v>7.2621321710285391</v>
      </c>
      <c r="DQ196">
        <v>0.6037667329551043</v>
      </c>
      <c r="DR196">
        <v>160.94800692978544</v>
      </c>
      <c r="DS196">
        <v>17.09267373765142</v>
      </c>
      <c r="DT196">
        <v>73.468743536033116</v>
      </c>
      <c r="DU196">
        <v>22.984670459596735</v>
      </c>
      <c r="DV196">
        <v>34.514631390471202</v>
      </c>
      <c r="DW196">
        <v>2.3597058835782503E-2</v>
      </c>
      <c r="DX196">
        <v>130.99164244493684</v>
      </c>
      <c r="DY196">
        <v>7.4005580980488865</v>
      </c>
      <c r="DZ196">
        <v>-2.1397403203463279</v>
      </c>
      <c r="EA196">
        <f t="shared" si="245"/>
        <v>2.7948967926167141</v>
      </c>
      <c r="EB196">
        <v>5.143924905442355</v>
      </c>
      <c r="EC196">
        <v>-2.9170328302715061</v>
      </c>
      <c r="ED196">
        <v>1.7324091749860528</v>
      </c>
      <c r="EE196">
        <v>-1.1278738861693474</v>
      </c>
      <c r="EF196">
        <v>0.34426224237770592</v>
      </c>
      <c r="EG196">
        <v>0.33921663547090009</v>
      </c>
      <c r="EH196">
        <v>0.31284964671164939</v>
      </c>
      <c r="EI196">
        <v>74.386465252952334</v>
      </c>
      <c r="EJ196">
        <v>71.021198298964606</v>
      </c>
      <c r="EK196">
        <v>56.086588552331619</v>
      </c>
      <c r="EL196">
        <v>25.608451330532677</v>
      </c>
      <c r="EM196">
        <v>24.091571934086385</v>
      </c>
      <c r="EN196">
        <v>17.546669413858588</v>
      </c>
      <c r="EO196">
        <v>45.66706462910301</v>
      </c>
      <c r="EP196">
        <v>11.570734946429729</v>
      </c>
      <c r="EQ196">
        <v>64.808124588172689</v>
      </c>
      <c r="ER196">
        <v>164.38906677618459</v>
      </c>
      <c r="ES196">
        <v>7.5703250126399491</v>
      </c>
      <c r="ET196">
        <v>229.19719136435728</v>
      </c>
      <c r="EU196">
        <v>0.25337154994314776</v>
      </c>
      <c r="EV196">
        <v>19.924792427541391</v>
      </c>
      <c r="EW196">
        <v>5.0483755396616559</v>
      </c>
      <c r="EX196">
        <f t="shared" si="219"/>
        <v>3.3029745991107369</v>
      </c>
      <c r="EY196">
        <v>68.640138530731193</v>
      </c>
      <c r="EZ196">
        <v>27.204169919537868</v>
      </c>
      <c r="FA196">
        <f t="shared" si="220"/>
        <v>2.5231476914660154</v>
      </c>
      <c r="FB196">
        <v>95.844308450269068</v>
      </c>
      <c r="FC196">
        <v>71.616290670349656</v>
      </c>
      <c r="FD196">
        <v>28.383709329650337</v>
      </c>
      <c r="FE196">
        <f t="shared" si="221"/>
        <v>31.64528940745717</v>
      </c>
      <c r="FF196">
        <f t="shared" si="222"/>
        <v>27.801678906930107</v>
      </c>
      <c r="FG196">
        <f t="shared" si="223"/>
        <v>11.413935513167006</v>
      </c>
      <c r="FH196">
        <f t="shared" si="224"/>
        <v>-40.838459623801086</v>
      </c>
      <c r="FI196">
        <f t="shared" si="225"/>
        <v>15.790234406370862</v>
      </c>
      <c r="FJ196">
        <f t="shared" si="226"/>
        <v>15.790234406370864</v>
      </c>
      <c r="FK196">
        <f t="shared" si="227"/>
        <v>40.838459623801086</v>
      </c>
      <c r="FL196">
        <f t="shared" si="228"/>
        <v>35.726934519338407</v>
      </c>
      <c r="FM196">
        <f t="shared" si="229"/>
        <v>40.722819207300795</v>
      </c>
      <c r="FN196">
        <f t="shared" si="230"/>
        <v>58.04343397748891</v>
      </c>
      <c r="FO196">
        <v>68.249184434571845</v>
      </c>
      <c r="FP196">
        <v>29.777495975539843</v>
      </c>
      <c r="FQ196">
        <v>0.76503962257992519</v>
      </c>
      <c r="FR196">
        <v>1.0215808793852528</v>
      </c>
      <c r="FS196">
        <v>0.80258388340907361</v>
      </c>
      <c r="FT196">
        <v>2.317963761660923</v>
      </c>
      <c r="FU196">
        <v>1.381576262405213</v>
      </c>
      <c r="FV196">
        <v>1.3532108671803051</v>
      </c>
      <c r="FW196">
        <v>60.150755757658267</v>
      </c>
      <c r="FX196">
        <v>71.723857433686206</v>
      </c>
      <c r="FY196">
        <v>43.251194901315785</v>
      </c>
      <c r="FZ196">
        <v>69.621149023691572</v>
      </c>
      <c r="GA196">
        <v>68.485602520158324</v>
      </c>
      <c r="GB196">
        <f t="shared" si="246"/>
        <v>177.66093505755293</v>
      </c>
      <c r="GC196">
        <f t="shared" si="247"/>
        <v>84.743613649076991</v>
      </c>
      <c r="GD196">
        <f t="shared" si="248"/>
        <v>88.770820156019411</v>
      </c>
      <c r="GE196">
        <f t="shared" si="249"/>
        <v>1.4114106982598362</v>
      </c>
      <c r="GF196">
        <f t="shared" si="250"/>
        <v>3.1858194860600393</v>
      </c>
      <c r="GG196">
        <f t="shared" si="251"/>
        <v>2.2102510089059297</v>
      </c>
      <c r="GH196">
        <f t="shared" si="255"/>
        <v>83.774102032894717</v>
      </c>
      <c r="GK196">
        <f t="shared" si="252"/>
        <v>60.04883037401644</v>
      </c>
      <c r="GL196">
        <f t="shared" si="253"/>
        <v>70.159217704270205</v>
      </c>
      <c r="GM196">
        <f t="shared" si="256"/>
        <v>29.840782295729788</v>
      </c>
      <c r="GN196">
        <f t="shared" si="232"/>
        <v>37.841505882422823</v>
      </c>
      <c r="GO196">
        <f t="shared" si="254"/>
        <v>12.90322580645161</v>
      </c>
      <c r="GP196">
        <f t="shared" si="233"/>
        <v>41.516863483076392</v>
      </c>
      <c r="GQ196">
        <f t="shared" si="234"/>
        <v>1.2185482709056126</v>
      </c>
      <c r="GR196">
        <v>63.153704296585623</v>
      </c>
      <c r="GS196">
        <f t="shared" si="235"/>
        <v>114.03495210526316</v>
      </c>
      <c r="GT196" s="23">
        <f t="shared" si="236"/>
        <v>265.28298131578947</v>
      </c>
      <c r="GU196">
        <v>18.16</v>
      </c>
      <c r="GV196">
        <v>16.36</v>
      </c>
      <c r="GW196">
        <v>4.7000000000000004E-4</v>
      </c>
      <c r="GX196">
        <v>34.520470000000003</v>
      </c>
      <c r="GY196">
        <v>2.7179999999999999E-2</v>
      </c>
      <c r="GZ196">
        <v>51.9</v>
      </c>
      <c r="HA196">
        <v>84.8</v>
      </c>
      <c r="HB196">
        <v>2.8479999999999999</v>
      </c>
      <c r="HC196">
        <v>0.23677999999999999</v>
      </c>
      <c r="HD196">
        <v>139.78478000000001</v>
      </c>
      <c r="HE196">
        <v>8.5969999999999995</v>
      </c>
      <c r="HF196">
        <v>45.9</v>
      </c>
      <c r="HG196">
        <v>75.599999999999994</v>
      </c>
      <c r="HH196">
        <v>26.327999999999996</v>
      </c>
      <c r="HI196">
        <v>1.7999999999999999E-2</v>
      </c>
      <c r="HJ196">
        <v>147.846</v>
      </c>
      <c r="HK196">
        <v>60</v>
      </c>
      <c r="HL196">
        <v>51.3</v>
      </c>
      <c r="HM196">
        <v>129.584</v>
      </c>
      <c r="HN196">
        <v>195.60158999999999</v>
      </c>
      <c r="HO196">
        <v>18.283999999999999</v>
      </c>
      <c r="HP196">
        <v>325.18558999999993</v>
      </c>
      <c r="HQ196">
        <v>-8.1000000000000014</v>
      </c>
      <c r="HR196">
        <v>33.5</v>
      </c>
      <c r="HS196">
        <v>25.399999999999991</v>
      </c>
      <c r="HT196">
        <v>185.40080999999992</v>
      </c>
      <c r="HU196">
        <v>57.013845539711639</v>
      </c>
      <c r="HV196">
        <v>0.45536662063598637</v>
      </c>
      <c r="HW196">
        <v>0.15676553392410278</v>
      </c>
      <c r="HX196">
        <v>3.1118808937072759E-5</v>
      </c>
      <c r="HY196">
        <v>0.61216327336902621</v>
      </c>
      <c r="HZ196">
        <v>2.0632243606567382E-3</v>
      </c>
      <c r="IA196">
        <v>1.4011850709915161</v>
      </c>
      <c r="IB196">
        <v>0.47530528545379641</v>
      </c>
      <c r="IC196">
        <v>8.9019684677124011E-2</v>
      </c>
      <c r="ID196">
        <v>7.4010115652561178E-3</v>
      </c>
      <c r="IE196">
        <v>1.9729110526876927</v>
      </c>
      <c r="IF196">
        <v>0.2095230974292755</v>
      </c>
      <c r="IG196">
        <v>0.9005845981836319</v>
      </c>
      <c r="IH196">
        <v>0.28174757337570189</v>
      </c>
      <c r="II196">
        <v>0.42308257833480833</v>
      </c>
      <c r="IJ196">
        <v>2.8925426959991457E-4</v>
      </c>
      <c r="IK196">
        <v>1.605704004163742</v>
      </c>
      <c r="IL196">
        <v>0.55978982448577874</v>
      </c>
      <c r="IM196">
        <v>0.14183481547236443</v>
      </c>
      <c r="IN196">
        <v>0.7944221723711492</v>
      </c>
      <c r="IO196">
        <v>2.0150917862887141</v>
      </c>
      <c r="IP196">
        <v>9.2797532413005826E-2</v>
      </c>
      <c r="IQ196">
        <v>2.809513958659863</v>
      </c>
      <c r="IR196">
        <v>0.84139524650573738</v>
      </c>
      <c r="IS196">
        <v>0.33347046998143198</v>
      </c>
      <c r="IT196">
        <v>1.1748657164871694</v>
      </c>
      <c r="IU196">
        <v>71.616290670349656</v>
      </c>
      <c r="IV196">
        <v>28.383709329650337</v>
      </c>
      <c r="IW196">
        <v>0.83660290597217024</v>
      </c>
      <c r="IX196">
        <v>29.777495975539818</v>
      </c>
      <c r="IY196">
        <f t="shared" si="237"/>
        <v>2.1973506852908367</v>
      </c>
      <c r="IZ196">
        <f t="shared" si="238"/>
        <v>78.211061330301135</v>
      </c>
      <c r="JA196">
        <f t="shared" si="239"/>
        <v>1.2038099544961209</v>
      </c>
      <c r="JB196">
        <f t="shared" si="240"/>
        <v>42.847623190679499</v>
      </c>
      <c r="JC196">
        <f t="shared" si="241"/>
        <v>0.99354073079471583</v>
      </c>
      <c r="JD196">
        <f t="shared" si="242"/>
        <v>109.04469465074824</v>
      </c>
      <c r="JE196">
        <f t="shared" si="243"/>
        <v>115.7444293870365</v>
      </c>
    </row>
    <row r="197" spans="1:265" x14ac:dyDescent="0.2">
      <c r="A197" s="5">
        <v>2017</v>
      </c>
      <c r="B197">
        <v>321</v>
      </c>
      <c r="C197">
        <v>3</v>
      </c>
      <c r="D197">
        <v>3390</v>
      </c>
      <c r="E197">
        <v>1967</v>
      </c>
      <c r="F197" t="s">
        <v>120</v>
      </c>
      <c r="G197">
        <v>2</v>
      </c>
      <c r="H197">
        <v>32</v>
      </c>
      <c r="J197">
        <v>0</v>
      </c>
      <c r="K197">
        <v>0</v>
      </c>
      <c r="L197">
        <v>13.5</v>
      </c>
      <c r="M197">
        <v>13</v>
      </c>
      <c r="N197">
        <v>5.4444444444444446</v>
      </c>
      <c r="O197">
        <v>0.5</v>
      </c>
      <c r="P197">
        <v>7.5555555555555554</v>
      </c>
      <c r="Q197">
        <v>8.0555555555555554</v>
      </c>
      <c r="R197">
        <v>2.8</v>
      </c>
      <c r="U197">
        <v>3.8199999999999994</v>
      </c>
      <c r="W197">
        <v>4.1959999999999997</v>
      </c>
      <c r="X197">
        <v>3.3920000000000003</v>
      </c>
      <c r="AB197">
        <v>1</v>
      </c>
      <c r="AC197">
        <v>68</v>
      </c>
      <c r="AD197">
        <v>51.1</v>
      </c>
      <c r="AF197">
        <v>56</v>
      </c>
      <c r="AG197">
        <v>43.4</v>
      </c>
      <c r="AH197">
        <v>206.37885731829854</v>
      </c>
      <c r="AI197">
        <v>12965.132574450152</v>
      </c>
      <c r="AJ197">
        <v>226.74865609348919</v>
      </c>
      <c r="AK197">
        <v>10</v>
      </c>
      <c r="AL197">
        <v>479.2</v>
      </c>
      <c r="AM197">
        <v>532.44444444444446</v>
      </c>
      <c r="AN197">
        <v>9850.344109881582</v>
      </c>
      <c r="AO197">
        <f>AN197/AN$181</f>
        <v>0.93755389244195664</v>
      </c>
      <c r="AP197">
        <v>1519.5438596491226</v>
      </c>
      <c r="AQ197">
        <v>1362.5661881977669</v>
      </c>
      <c r="AR197">
        <v>0</v>
      </c>
      <c r="AS197">
        <v>2882.1100478468898</v>
      </c>
      <c r="AT197">
        <v>0.99523843700159476</v>
      </c>
      <c r="AU197">
        <v>2864.8425039872404</v>
      </c>
      <c r="AV197">
        <v>5148.8676236044648</v>
      </c>
      <c r="AW197">
        <v>45.758991228070172</v>
      </c>
      <c r="AX197">
        <v>0.36732775119617223</v>
      </c>
      <c r="AY197">
        <v>8059.8364465709719</v>
      </c>
      <c r="AZ197">
        <v>317.40885167464108</v>
      </c>
      <c r="BA197">
        <v>3696.8241626794252</v>
      </c>
      <c r="BB197">
        <v>6122.1291866028705</v>
      </c>
      <c r="BC197">
        <v>1307.3885366826155</v>
      </c>
      <c r="BD197">
        <v>1.6482655502392343</v>
      </c>
      <c r="BE197">
        <v>11127.990151515151</v>
      </c>
      <c r="BF197">
        <v>345.18175991493882</v>
      </c>
      <c r="BG197">
        <v>219.15383606744132</v>
      </c>
      <c r="BH197">
        <f t="shared" si="244"/>
        <v>284.34069322993997</v>
      </c>
      <c r="BI197">
        <v>89.686576289207849</v>
      </c>
      <c r="BJ197">
        <v>59.427261335156054</v>
      </c>
      <c r="BK197">
        <v>252.42009569377987</v>
      </c>
      <c r="BL197">
        <v>69.518683071314697</v>
      </c>
      <c r="BM197">
        <v>0.89669421487603296</v>
      </c>
      <c r="BN197">
        <v>1.7972602739726027</v>
      </c>
      <c r="BO197">
        <v>1.656050955414013</v>
      </c>
      <c r="BP197">
        <v>52.723311546840954</v>
      </c>
      <c r="BQ197">
        <v>35.544672934474711</v>
      </c>
      <c r="BR197">
        <v>33.220951064340021</v>
      </c>
      <c r="BS197">
        <v>47.276688453159039</v>
      </c>
      <c r="BT197">
        <v>63.883028616480573</v>
      </c>
      <c r="BU197">
        <v>55.015587749862462</v>
      </c>
      <c r="BV197">
        <v>2809.9003189792661</v>
      </c>
      <c r="BW197">
        <v>3539.8464912280697</v>
      </c>
      <c r="BX197">
        <v>7610.1990231259961</v>
      </c>
      <c r="BY197">
        <v>8528.4364587719301</v>
      </c>
      <c r="BZ197">
        <v>1260.4522129186601</v>
      </c>
      <c r="CA197">
        <v>16138.635481897927</v>
      </c>
      <c r="CB197">
        <v>1.259776536312849</v>
      </c>
      <c r="CC197">
        <v>17.411015461195717</v>
      </c>
      <c r="CD197">
        <v>21.933988751394605</v>
      </c>
      <c r="CE197">
        <v>54.942185007974331</v>
      </c>
      <c r="CF197">
        <v>1609.0211323763951</v>
      </c>
      <c r="CG197">
        <v>1663.9633173843686</v>
      </c>
      <c r="CH197">
        <f t="shared" si="216"/>
        <v>886.92384370015907</v>
      </c>
      <c r="CI197">
        <f t="shared" si="217"/>
        <v>2582.2826953748008</v>
      </c>
      <c r="CJ197">
        <f t="shared" si="218"/>
        <v>3469.2065390749599</v>
      </c>
      <c r="CK197">
        <v>8078.7990353269552</v>
      </c>
      <c r="CL197">
        <v>50.058749045968767</v>
      </c>
      <c r="CM197">
        <v>2.8341727256774902</v>
      </c>
      <c r="CN197">
        <v>1.191048264503479</v>
      </c>
      <c r="CO197">
        <v>7.2656636238098145</v>
      </c>
      <c r="CP197">
        <v>2.0573578932706047</v>
      </c>
      <c r="CQ197">
        <v>8.1368303298950195</v>
      </c>
      <c r="CR197">
        <v>2.8747959136962891</v>
      </c>
      <c r="CS197">
        <v>0.71441400051116943</v>
      </c>
      <c r="CT197">
        <v>3.5177130699157715</v>
      </c>
      <c r="CU197">
        <v>3.5177130699157715</v>
      </c>
      <c r="CV197">
        <v>1.4983579227846548</v>
      </c>
      <c r="CW197">
        <v>2.5566744804382324</v>
      </c>
      <c r="CX197">
        <v>2.1255931854248047</v>
      </c>
      <c r="CY197">
        <v>0.38880714774131775</v>
      </c>
      <c r="CZ197">
        <v>2.0687804222106934</v>
      </c>
      <c r="DA197">
        <v>2.0687804222106934</v>
      </c>
      <c r="DB197">
        <v>1.1634069914864156</v>
      </c>
      <c r="DC197">
        <v>0.87574225664138794</v>
      </c>
      <c r="DD197">
        <v>0.38757029175758362</v>
      </c>
      <c r="DE197">
        <v>0.58509185415727483</v>
      </c>
      <c r="DF197">
        <v>1.242800235748291</v>
      </c>
      <c r="DG197">
        <v>0.4918692409992218</v>
      </c>
      <c r="DH197">
        <v>0.93265681075427753</v>
      </c>
      <c r="DI197">
        <v>43.06649762488248</v>
      </c>
      <c r="DJ197">
        <v>16.228820937240709</v>
      </c>
      <c r="DK197">
        <v>0</v>
      </c>
      <c r="DL197">
        <v>59.295318562123185</v>
      </c>
      <c r="DM197">
        <v>8.0980862996718903E-2</v>
      </c>
      <c r="DN197">
        <v>82.358375238459629</v>
      </c>
      <c r="DO197">
        <v>36.784231170817037</v>
      </c>
      <c r="DP197">
        <v>1.6096700150914358</v>
      </c>
      <c r="DQ197">
        <v>1.2921536313255436E-2</v>
      </c>
      <c r="DR197">
        <v>120.76519796068136</v>
      </c>
      <c r="DS197">
        <v>8.1151111094175903</v>
      </c>
      <c r="DT197">
        <v>78.579442479051451</v>
      </c>
      <c r="DU197">
        <v>23.803275871469356</v>
      </c>
      <c r="DV197">
        <v>27.046998089116819</v>
      </c>
      <c r="DW197">
        <v>3.4098995009392639E-2</v>
      </c>
      <c r="DX197">
        <v>129.46381543464702</v>
      </c>
      <c r="DY197">
        <v>4.0979919599038785</v>
      </c>
      <c r="DZ197">
        <v>0.62132981956897537</v>
      </c>
      <c r="EA197">
        <f t="shared" si="245"/>
        <v>2.4196033404318564</v>
      </c>
      <c r="EB197">
        <v>2.6194585075718098</v>
      </c>
      <c r="EC197">
        <v>-0.26992376852915562</v>
      </c>
      <c r="ED197">
        <v>1.3703606822384218</v>
      </c>
      <c r="EE197">
        <v>-0.92721109281054859</v>
      </c>
      <c r="EF197">
        <v>0.37683168663021721</v>
      </c>
      <c r="EG197">
        <v>0.44663619291070683</v>
      </c>
      <c r="EH197">
        <v>0.30291988744785364</v>
      </c>
      <c r="EI197">
        <v>72.630519017723273</v>
      </c>
      <c r="EJ197">
        <v>68.197110284432938</v>
      </c>
      <c r="EK197">
        <v>60.696065703948101</v>
      </c>
      <c r="EL197">
        <v>27.369480982276727</v>
      </c>
      <c r="EM197">
        <v>30.459297704950739</v>
      </c>
      <c r="EN197">
        <v>18.386045391567489</v>
      </c>
      <c r="EO197">
        <v>24.607484462802585</v>
      </c>
      <c r="EP197">
        <v>13.719393373823216</v>
      </c>
      <c r="EQ197">
        <v>44.526654569466707</v>
      </c>
      <c r="ER197">
        <v>105.99142841526074</v>
      </c>
      <c r="ES197">
        <v>6.1997767328409079</v>
      </c>
      <c r="ET197">
        <v>150.51808298472744</v>
      </c>
      <c r="EU197">
        <v>0.55752929132442874</v>
      </c>
      <c r="EV197">
        <v>16.348523695521301</v>
      </c>
      <c r="EW197">
        <v>9.1147808301646229</v>
      </c>
      <c r="EX197">
        <f t="shared" si="219"/>
        <v>4.1189580746055467</v>
      </c>
      <c r="EY197">
        <v>57.750890775657041</v>
      </c>
      <c r="EZ197">
        <v>23.064837796993821</v>
      </c>
      <c r="FA197">
        <f t="shared" si="220"/>
        <v>2.5038498550891202</v>
      </c>
      <c r="FB197">
        <v>80.815728572650869</v>
      </c>
      <c r="FC197">
        <v>71.459964286210393</v>
      </c>
      <c r="FD197">
        <v>28.540035713789596</v>
      </c>
      <c r="FE197">
        <f t="shared" si="221"/>
        <v>57.856063781054097</v>
      </c>
      <c r="FF197">
        <f t="shared" si="222"/>
        <v>53.971958016248863</v>
      </c>
      <c r="FG197">
        <f t="shared" si="223"/>
        <v>10.08388249764614</v>
      </c>
      <c r="FH197">
        <f t="shared" si="224"/>
        <v>-3.7789327594081783</v>
      </c>
      <c r="FI197">
        <f t="shared" si="225"/>
        <v>12.980955299347681</v>
      </c>
      <c r="FJ197">
        <f t="shared" si="226"/>
        <v>12.980955299347681</v>
      </c>
      <c r="FK197">
        <f t="shared" si="227"/>
        <v>3.7789327594081783</v>
      </c>
      <c r="FL197">
        <f t="shared" si="228"/>
        <v>4.5884012991595498</v>
      </c>
      <c r="FM197">
        <f t="shared" si="229"/>
        <v>35.289456612718851</v>
      </c>
      <c r="FN197">
        <f t="shared" si="230"/>
        <v>56.280280024512322</v>
      </c>
      <c r="FO197">
        <v>29.75288502404608</v>
      </c>
      <c r="FP197">
        <v>19.766983763050586</v>
      </c>
      <c r="FQ197">
        <v>0.89520775782868411</v>
      </c>
      <c r="FR197">
        <v>0.95384400898366628</v>
      </c>
      <c r="FS197">
        <v>0.83450115746631326</v>
      </c>
      <c r="FT197">
        <v>2.2981904203563897</v>
      </c>
      <c r="FU197">
        <v>1.5708626449110641</v>
      </c>
      <c r="FV197">
        <v>1.3941346648562072</v>
      </c>
      <c r="FW197">
        <v>52.844842231785591</v>
      </c>
      <c r="FX197">
        <v>70.417737399708528</v>
      </c>
      <c r="FY197">
        <v>11.317942426378446</v>
      </c>
      <c r="FZ197">
        <v>56.660543966915135</v>
      </c>
      <c r="GA197">
        <v>32.273112420189435</v>
      </c>
      <c r="GB197">
        <f t="shared" si="246"/>
        <v>184.26582307710069</v>
      </c>
      <c r="GC197">
        <f t="shared" si="247"/>
        <v>133.34066339365555</v>
      </c>
      <c r="GD197">
        <f t="shared" si="248"/>
        <v>113.50282878909708</v>
      </c>
      <c r="GE197">
        <f t="shared" si="249"/>
        <v>1.53808920088866</v>
      </c>
      <c r="GF197">
        <f t="shared" si="250"/>
        <v>2.15597840938376</v>
      </c>
      <c r="GG197">
        <f t="shared" si="251"/>
        <v>1.8727226520269651</v>
      </c>
      <c r="GH197">
        <f t="shared" si="255"/>
        <v>44.774291408552642</v>
      </c>
      <c r="GK197">
        <f t="shared" si="252"/>
        <v>70.121454689271957</v>
      </c>
      <c r="GL197">
        <f t="shared" si="253"/>
        <v>62.703057975811191</v>
      </c>
      <c r="GM197">
        <f t="shared" si="256"/>
        <v>37.296942024188802</v>
      </c>
      <c r="GN197">
        <f t="shared" si="232"/>
        <v>68.684577433388242</v>
      </c>
      <c r="GO197">
        <f t="shared" si="254"/>
        <v>59.670781893004111</v>
      </c>
      <c r="GP197">
        <f t="shared" si="233"/>
        <v>28.071029392563819</v>
      </c>
      <c r="GQ197">
        <f t="shared" si="234"/>
        <v>1.2192832210342179</v>
      </c>
      <c r="GR197">
        <v>35.069262236071651</v>
      </c>
      <c r="GS197">
        <f t="shared" si="235"/>
        <v>80.598364465709722</v>
      </c>
      <c r="GT197" s="23">
        <f t="shared" si="236"/>
        <v>161.38635481897927</v>
      </c>
      <c r="GU197">
        <v>19.36</v>
      </c>
      <c r="GV197">
        <v>17.36</v>
      </c>
      <c r="GW197">
        <v>0</v>
      </c>
      <c r="GX197">
        <v>36.72</v>
      </c>
      <c r="GY197">
        <v>1.268E-2</v>
      </c>
      <c r="GZ197">
        <v>36.5</v>
      </c>
      <c r="HA197">
        <v>65.599999999999994</v>
      </c>
      <c r="HB197">
        <v>0.58299999999999996</v>
      </c>
      <c r="HC197">
        <v>4.6800000000000001E-3</v>
      </c>
      <c r="HD197">
        <v>102.68768</v>
      </c>
      <c r="HE197">
        <v>4.0439999999999996</v>
      </c>
      <c r="HF197">
        <v>47.1</v>
      </c>
      <c r="HG197">
        <v>78</v>
      </c>
      <c r="HH197">
        <v>16.657</v>
      </c>
      <c r="HI197">
        <v>2.0999999999999998E-2</v>
      </c>
      <c r="HJ197">
        <v>141.77799999999999</v>
      </c>
      <c r="HK197">
        <v>35.799999999999997</v>
      </c>
      <c r="HL197">
        <v>45.1</v>
      </c>
      <c r="HM197">
        <v>96.959000000000003</v>
      </c>
      <c r="HN197">
        <v>108.65795600000001</v>
      </c>
      <c r="HO197">
        <v>16.059000000000001</v>
      </c>
      <c r="HP197">
        <v>205.61695600000002</v>
      </c>
      <c r="HQ197">
        <v>0.70000000000000284</v>
      </c>
      <c r="HR197">
        <v>20.499999999999993</v>
      </c>
      <c r="HS197">
        <v>21.199999999999989</v>
      </c>
      <c r="HT197">
        <v>102.92927600000002</v>
      </c>
      <c r="HU197">
        <v>50.058749045968767</v>
      </c>
      <c r="HV197">
        <v>0.54869583969116209</v>
      </c>
      <c r="HW197">
        <v>0.20676597871780394</v>
      </c>
      <c r="HX197">
        <v>0</v>
      </c>
      <c r="HY197">
        <v>0.75546181840896609</v>
      </c>
      <c r="HZ197">
        <v>1.0317500858306886E-3</v>
      </c>
      <c r="IA197">
        <v>1.0493005084991454</v>
      </c>
      <c r="IB197">
        <v>0.46865558433532711</v>
      </c>
      <c r="IC197">
        <v>2.0508267197608943E-2</v>
      </c>
      <c r="ID197">
        <v>1.646289716720581E-4</v>
      </c>
      <c r="IE197">
        <v>1.5386289890037534</v>
      </c>
      <c r="IF197">
        <v>0.10339191598892211</v>
      </c>
      <c r="IG197">
        <v>1.001154390335083</v>
      </c>
      <c r="IH197">
        <v>0.30326957523822784</v>
      </c>
      <c r="II197">
        <v>0.3445967549276352</v>
      </c>
      <c r="IJ197">
        <v>4.3444388866424556E-4</v>
      </c>
      <c r="IK197">
        <v>1.6494551643896105</v>
      </c>
      <c r="IL197">
        <v>0.31351572787761689</v>
      </c>
      <c r="IM197">
        <v>0.1747942015826702</v>
      </c>
      <c r="IN197">
        <v>0.56729921087235213</v>
      </c>
      <c r="IO197">
        <v>1.3504013333272744</v>
      </c>
      <c r="IP197">
        <v>7.8989281412065029E-2</v>
      </c>
      <c r="IQ197">
        <v>1.9177005441996262</v>
      </c>
      <c r="IR197">
        <v>0.73578478062152852</v>
      </c>
      <c r="IS197">
        <v>0.29386138275265694</v>
      </c>
      <c r="IT197">
        <v>1.0296461633741854</v>
      </c>
      <c r="IU197">
        <v>71.459964286210408</v>
      </c>
      <c r="IV197">
        <v>28.540035713789603</v>
      </c>
      <c r="IW197">
        <v>0.37907155519587277</v>
      </c>
      <c r="IX197">
        <v>19.766983763050582</v>
      </c>
      <c r="IY197">
        <f t="shared" si="237"/>
        <v>1.1622387257906601</v>
      </c>
      <c r="IZ197">
        <f t="shared" si="238"/>
        <v>60.605850548774463</v>
      </c>
      <c r="JA197">
        <f t="shared" si="239"/>
        <v>0.26824537981001573</v>
      </c>
      <c r="JB197">
        <f t="shared" si="240"/>
        <v>13.987865864739113</v>
      </c>
      <c r="JC197">
        <f t="shared" si="241"/>
        <v>0.89399334598064439</v>
      </c>
      <c r="JD197">
        <f t="shared" si="242"/>
        <v>86.066171374920259</v>
      </c>
      <c r="JE197">
        <f t="shared" si="243"/>
        <v>107.22057550743229</v>
      </c>
    </row>
    <row r="198" spans="1:265" x14ac:dyDescent="0.2">
      <c r="A198" s="5">
        <v>2017</v>
      </c>
      <c r="B198">
        <v>322</v>
      </c>
      <c r="C198">
        <v>3</v>
      </c>
      <c r="D198" t="s">
        <v>113</v>
      </c>
      <c r="E198">
        <v>1946</v>
      </c>
      <c r="F198" t="s">
        <v>122</v>
      </c>
      <c r="G198">
        <v>3</v>
      </c>
      <c r="H198">
        <v>32</v>
      </c>
      <c r="J198">
        <v>1</v>
      </c>
      <c r="K198">
        <v>0</v>
      </c>
      <c r="L198">
        <v>12.8</v>
      </c>
      <c r="M198">
        <v>12.2</v>
      </c>
      <c r="N198">
        <v>4.4000000000000004</v>
      </c>
      <c r="O198">
        <v>0.60000000000000142</v>
      </c>
      <c r="P198">
        <v>7.7999999999999989</v>
      </c>
      <c r="Q198">
        <v>8.4</v>
      </c>
      <c r="R198">
        <v>2.9659999999999997</v>
      </c>
      <c r="U198">
        <v>2.9980000000000002</v>
      </c>
      <c r="W198">
        <v>3.2959999999999994</v>
      </c>
      <c r="X198">
        <v>3.2719999999999998</v>
      </c>
      <c r="AB198">
        <v>3</v>
      </c>
      <c r="AC198">
        <v>67</v>
      </c>
      <c r="AD198">
        <v>61.6</v>
      </c>
      <c r="AF198">
        <v>54.1</v>
      </c>
      <c r="AG198">
        <v>28.1</v>
      </c>
      <c r="AH198">
        <v>195.31060745980903</v>
      </c>
      <c r="AI198">
        <v>12269.802981840123</v>
      </c>
      <c r="AJ198">
        <v>231.40639377289378</v>
      </c>
      <c r="AK198">
        <v>0</v>
      </c>
      <c r="AL198">
        <v>546</v>
      </c>
      <c r="AM198">
        <v>546</v>
      </c>
      <c r="AN198">
        <v>11630.233848813459</v>
      </c>
      <c r="AO198">
        <f>AN198/AN$179</f>
        <v>1.0168080296191537</v>
      </c>
      <c r="AP198">
        <v>1606.6785425101214</v>
      </c>
      <c r="AQ198">
        <v>1303.8323886639673</v>
      </c>
      <c r="AR198">
        <v>1.9127125506072869E-2</v>
      </c>
      <c r="AS198">
        <v>2910.5300582995951</v>
      </c>
      <c r="AT198">
        <v>6.1222740890688252</v>
      </c>
      <c r="AU198">
        <v>2813.2813765182182</v>
      </c>
      <c r="AV198">
        <v>5036.8097165991894</v>
      </c>
      <c r="AW198">
        <v>129.0284008097166</v>
      </c>
      <c r="AX198">
        <v>7.8405275303643718</v>
      </c>
      <c r="AY198">
        <v>7986.9600214574893</v>
      </c>
      <c r="AZ198">
        <v>726.5119838056678</v>
      </c>
      <c r="BA198">
        <v>3482.7307692307686</v>
      </c>
      <c r="BB198">
        <v>6311.9514170040475</v>
      </c>
      <c r="BC198">
        <v>1095.4264170040483</v>
      </c>
      <c r="BD198">
        <v>8.6869028340080963</v>
      </c>
      <c r="BE198">
        <v>10898.795506072873</v>
      </c>
      <c r="BF198">
        <v>338.42866421052628</v>
      </c>
      <c r="BG198">
        <v>207.98824890109881</v>
      </c>
      <c r="BH198">
        <f t="shared" si="244"/>
        <v>275.4574292335613</v>
      </c>
      <c r="BI198">
        <v>80.440188933873117</v>
      </c>
      <c r="BJ198">
        <v>47.817813765182173</v>
      </c>
      <c r="BK198">
        <v>248.86515519568147</v>
      </c>
      <c r="BL198">
        <v>91.081550028918429</v>
      </c>
      <c r="BM198">
        <v>0.8115079365079364</v>
      </c>
      <c r="BN198">
        <v>1.7903682719546743</v>
      </c>
      <c r="BO198">
        <v>1.8123569794050343</v>
      </c>
      <c r="BP198">
        <v>55.202265921582118</v>
      </c>
      <c r="BQ198">
        <v>35.223431305029123</v>
      </c>
      <c r="BR198">
        <v>31.955189610541556</v>
      </c>
      <c r="BS198">
        <v>44.797076908585474</v>
      </c>
      <c r="BT198">
        <v>63.062913837899174</v>
      </c>
      <c r="BU198">
        <v>57.914210918876229</v>
      </c>
      <c r="BV198">
        <v>4399.2388663967604</v>
      </c>
      <c r="BW198">
        <v>3371.1558704453437</v>
      </c>
      <c r="BX198">
        <v>10109.801578947367</v>
      </c>
      <c r="BY198">
        <v>10069.466535769228</v>
      </c>
      <c r="BZ198">
        <v>2339.406842105263</v>
      </c>
      <c r="CA198">
        <v>20179.268114716593</v>
      </c>
      <c r="CB198">
        <v>0.76630434782608703</v>
      </c>
      <c r="CC198">
        <v>21.80078505021908</v>
      </c>
      <c r="CD198">
        <v>16.706036370004838</v>
      </c>
      <c r="CE198">
        <v>-1585.9574898785422</v>
      </c>
      <c r="CF198">
        <v>1665.6538461538457</v>
      </c>
      <c r="CG198">
        <v>79.696356275303515</v>
      </c>
      <c r="CH198">
        <f t="shared" si="216"/>
        <v>-916.50809716599179</v>
      </c>
      <c r="CI198">
        <f t="shared" si="217"/>
        <v>2940.7955465587038</v>
      </c>
      <c r="CJ198">
        <f t="shared" si="218"/>
        <v>2024.287449392712</v>
      </c>
      <c r="CK198">
        <v>12192.308093259104</v>
      </c>
      <c r="CL198">
        <v>60.419971744997738</v>
      </c>
      <c r="CM198">
        <v>2.8520231246948242</v>
      </c>
      <c r="CN198">
        <v>1.5667885541915894</v>
      </c>
      <c r="CO198">
        <v>8.0650749206542969</v>
      </c>
      <c r="CP198">
        <v>2.2763098642945119</v>
      </c>
      <c r="CQ198">
        <v>7.0610084533691406</v>
      </c>
      <c r="CR198">
        <v>2.8307256698608398</v>
      </c>
      <c r="CS198">
        <v>0.77440446615219116</v>
      </c>
      <c r="CT198">
        <v>3.0032570362091064</v>
      </c>
      <c r="CU198">
        <v>3.0032570362091064</v>
      </c>
      <c r="CV198">
        <v>1.5369061930750025</v>
      </c>
      <c r="CW198">
        <v>2.3090634346008301</v>
      </c>
      <c r="CX198">
        <v>1.6585949659347534</v>
      </c>
      <c r="CY198">
        <v>0.46532705426216125</v>
      </c>
      <c r="CZ198">
        <v>2.0074243545532227</v>
      </c>
      <c r="DA198">
        <v>2.0074243545532227</v>
      </c>
      <c r="DB198">
        <v>1.0028617789380363</v>
      </c>
      <c r="DC198">
        <v>0.74574947357177734</v>
      </c>
      <c r="DD198">
        <v>0.28746822476387024</v>
      </c>
      <c r="DE198">
        <v>0.52411520915032783</v>
      </c>
      <c r="DF198">
        <v>1.1376688480377197</v>
      </c>
      <c r="DG198">
        <v>0.44834890961647034</v>
      </c>
      <c r="DH198">
        <v>0.83027883210999021</v>
      </c>
      <c r="DI198">
        <v>45.822843571898424</v>
      </c>
      <c r="DJ198">
        <v>20.428296631429838</v>
      </c>
      <c r="DK198">
        <v>1.5426170022323543E-3</v>
      </c>
      <c r="DL198">
        <v>66.252682820330492</v>
      </c>
      <c r="DM198">
        <v>0.43229429096757827</v>
      </c>
      <c r="DN198">
        <v>79.636278090515589</v>
      </c>
      <c r="DO198">
        <v>39.005279396931641</v>
      </c>
      <c r="DP198">
        <v>3.8750545260259015</v>
      </c>
      <c r="DQ198">
        <v>0.23547119473158007</v>
      </c>
      <c r="DR198">
        <v>122.75208320820471</v>
      </c>
      <c r="DS198">
        <v>16.77562256604978</v>
      </c>
      <c r="DT198">
        <v>57.764397215522244</v>
      </c>
      <c r="DU198">
        <v>29.371217595203682</v>
      </c>
      <c r="DV198">
        <v>21.989856681149007</v>
      </c>
      <c r="DW198">
        <v>0.17438300314625263</v>
      </c>
      <c r="DX198">
        <v>109.29985449502118</v>
      </c>
      <c r="DY198">
        <v>3.7666266925249476</v>
      </c>
      <c r="DZ198">
        <v>-0.96087347951310931</v>
      </c>
      <c r="EA198">
        <f t="shared" si="245"/>
        <v>1.4843852301617479</v>
      </c>
      <c r="EB198">
        <v>2.2542289679078111</v>
      </c>
      <c r="EC198">
        <v>-1.5622772053566674</v>
      </c>
      <c r="ED198">
        <v>1.2384655177001203</v>
      </c>
      <c r="EE198">
        <v>-0.68814727155199706</v>
      </c>
      <c r="EF198">
        <v>0.44581032164398043</v>
      </c>
      <c r="EG198">
        <v>0.48979284733269118</v>
      </c>
      <c r="EH198">
        <v>0.50846575072216194</v>
      </c>
      <c r="EI198">
        <v>69.163755520911664</v>
      </c>
      <c r="EJ198">
        <v>64.875703946662412</v>
      </c>
      <c r="EK198">
        <v>52.849473114489399</v>
      </c>
      <c r="EL198">
        <v>30.833916094883257</v>
      </c>
      <c r="EM198">
        <v>31.775655758748496</v>
      </c>
      <c r="EN198">
        <v>26.872147022429566</v>
      </c>
      <c r="EO198">
        <v>32.807300687318865</v>
      </c>
      <c r="EP198">
        <v>9.6910019347922276</v>
      </c>
      <c r="EQ198">
        <v>52.987007690183134</v>
      </c>
      <c r="ER198">
        <v>114.55718394102946</v>
      </c>
      <c r="ES198">
        <v>10.488705068072047</v>
      </c>
      <c r="ET198">
        <v>167.54419163121258</v>
      </c>
      <c r="EU198">
        <v>0.29539162722211182</v>
      </c>
      <c r="EV198">
        <v>19.581282029479226</v>
      </c>
      <c r="EW198">
        <v>5.7841467617829645</v>
      </c>
      <c r="EX198">
        <f t="shared" si="219"/>
        <v>6.2602618246289943</v>
      </c>
      <c r="EY198">
        <v>46.828977403196724</v>
      </c>
      <c r="EZ198">
        <v>29.314277462139415</v>
      </c>
      <c r="FA198">
        <f t="shared" si="220"/>
        <v>1.5974801856766982</v>
      </c>
      <c r="FB198">
        <v>76.143254865336132</v>
      </c>
      <c r="FC198">
        <v>61.501150017840125</v>
      </c>
      <c r="FD198">
        <v>38.498849982159882</v>
      </c>
      <c r="FE198">
        <f t="shared" si="221"/>
        <v>34.148607120542792</v>
      </c>
      <c r="FF198">
        <f t="shared" si="222"/>
        <v>24.95709652820338</v>
      </c>
      <c r="FG198">
        <f t="shared" si="223"/>
        <v>19.680215660411456</v>
      </c>
      <c r="FH198">
        <f t="shared" si="224"/>
        <v>-21.871880874993344</v>
      </c>
      <c r="FI198">
        <f t="shared" si="225"/>
        <v>9.6340618017279596</v>
      </c>
      <c r="FJ198">
        <f t="shared" si="226"/>
        <v>9.6340618017279596</v>
      </c>
      <c r="FK198">
        <f t="shared" si="227"/>
        <v>21.871880874993344</v>
      </c>
      <c r="FL198">
        <f t="shared" si="228"/>
        <v>27.464720099215949</v>
      </c>
      <c r="FM198">
        <f t="shared" si="229"/>
        <v>24.699379034536094</v>
      </c>
      <c r="FN198">
        <f t="shared" si="230"/>
        <v>32.864742493383112</v>
      </c>
      <c r="FO198">
        <v>44.792108423007875</v>
      </c>
      <c r="FP198">
        <v>26.73450388635457</v>
      </c>
      <c r="FQ198">
        <v>0.99408183101070458</v>
      </c>
      <c r="FR198">
        <v>0.97510100151112877</v>
      </c>
      <c r="FS198">
        <v>0.7138257482404281</v>
      </c>
      <c r="FT198">
        <v>2.2898616525162101</v>
      </c>
      <c r="FU198">
        <v>1.5761507686826655</v>
      </c>
      <c r="FV198">
        <v>1.4049111865326778</v>
      </c>
      <c r="FW198">
        <v>49.900058210860685</v>
      </c>
      <c r="FX198">
        <v>68.374309384108827</v>
      </c>
      <c r="FY198">
        <v>29.322310590179239</v>
      </c>
      <c r="FZ198">
        <v>60.100361807429799</v>
      </c>
      <c r="GA198">
        <v>42.874863087736969</v>
      </c>
      <c r="GB198">
        <f t="shared" si="246"/>
        <v>184.60444460571463</v>
      </c>
      <c r="GC198">
        <f t="shared" si="247"/>
        <v>106.56594910923536</v>
      </c>
      <c r="GD198">
        <f t="shared" si="248"/>
        <v>94.63838058110899</v>
      </c>
      <c r="GE198">
        <f t="shared" si="249"/>
        <v>1.5449374097066226</v>
      </c>
      <c r="GF198">
        <f t="shared" si="250"/>
        <v>2.6563134786696323</v>
      </c>
      <c r="GG198">
        <f t="shared" si="251"/>
        <v>1.7525605951311363</v>
      </c>
      <c r="GH198">
        <f t="shared" si="255"/>
        <v>52.864699312788453</v>
      </c>
      <c r="GK198">
        <f t="shared" si="252"/>
        <v>58.803573604947132</v>
      </c>
      <c r="GL198">
        <f t="shared" si="253"/>
        <v>75.154640385540802</v>
      </c>
      <c r="GM198">
        <f t="shared" si="256"/>
        <v>24.845359614459198</v>
      </c>
      <c r="GN198">
        <f t="shared" si="232"/>
        <v>43.204980457230491</v>
      </c>
      <c r="GO198">
        <f t="shared" si="254"/>
        <v>65.625</v>
      </c>
      <c r="GP198">
        <f t="shared" si="233"/>
        <v>39.100217796961104</v>
      </c>
      <c r="GQ198">
        <f t="shared" si="234"/>
        <v>0.95389927484227499</v>
      </c>
      <c r="GR198">
        <v>68.390447172217279</v>
      </c>
      <c r="GS198">
        <f t="shared" si="235"/>
        <v>79.869600214574902</v>
      </c>
      <c r="GT198" s="23">
        <f t="shared" si="236"/>
        <v>201.79268114716595</v>
      </c>
      <c r="GU198">
        <v>20.16</v>
      </c>
      <c r="GV198">
        <v>16.36</v>
      </c>
      <c r="GW198">
        <v>2.3999999999999998E-4</v>
      </c>
      <c r="GX198">
        <v>36.520240000000001</v>
      </c>
      <c r="GY198">
        <v>7.6819999999999999E-2</v>
      </c>
      <c r="GZ198">
        <v>35.299999999999997</v>
      </c>
      <c r="HA198">
        <v>63.2</v>
      </c>
      <c r="HB198">
        <v>1.6190000000000002</v>
      </c>
      <c r="HC198">
        <v>9.8379999999999995E-2</v>
      </c>
      <c r="HD198">
        <v>100.21738000000001</v>
      </c>
      <c r="HE198">
        <v>9.1159999999999997</v>
      </c>
      <c r="HF198">
        <v>43.7</v>
      </c>
      <c r="HG198">
        <v>79.2</v>
      </c>
      <c r="HH198">
        <v>13.744999999999999</v>
      </c>
      <c r="HI198">
        <v>0.10900000000000001</v>
      </c>
      <c r="HJ198">
        <v>136.75399999999999</v>
      </c>
      <c r="HK198">
        <v>55.2</v>
      </c>
      <c r="HL198">
        <v>42.3</v>
      </c>
      <c r="HM198">
        <v>126.854</v>
      </c>
      <c r="HN198">
        <v>126.347891</v>
      </c>
      <c r="HO198">
        <v>29.354000000000003</v>
      </c>
      <c r="HP198">
        <v>253.20189099999999</v>
      </c>
      <c r="HQ198">
        <v>-19.900000000000006</v>
      </c>
      <c r="HR198">
        <v>20.900000000000006</v>
      </c>
      <c r="HS198">
        <v>1</v>
      </c>
      <c r="HT198">
        <v>152.984511</v>
      </c>
      <c r="HU198">
        <v>60.419971744997746</v>
      </c>
      <c r="HV198">
        <v>0.5749678619384766</v>
      </c>
      <c r="HW198">
        <v>0.25632660746574398</v>
      </c>
      <c r="HX198">
        <v>1.9356179809570312E-5</v>
      </c>
      <c r="HY198">
        <v>0.83131382558403011</v>
      </c>
      <c r="HZ198">
        <v>5.4242666938781733E-3</v>
      </c>
      <c r="IA198">
        <v>0.99924616146087641</v>
      </c>
      <c r="IB198">
        <v>0.48942362260818484</v>
      </c>
      <c r="IC198">
        <v>4.8622731416225438E-2</v>
      </c>
      <c r="ID198">
        <v>2.9546042722225188E-3</v>
      </c>
      <c r="IE198">
        <v>1.5402471197575094</v>
      </c>
      <c r="IF198">
        <v>0.21049422269821166</v>
      </c>
      <c r="IG198">
        <v>0.72480600011348728</v>
      </c>
      <c r="IH198">
        <v>0.36853902697563173</v>
      </c>
      <c r="II198">
        <v>0.27592047753334042</v>
      </c>
      <c r="IJ198">
        <v>2.1880925464630128E-3</v>
      </c>
      <c r="IK198">
        <v>1.3714535971689223</v>
      </c>
      <c r="IL198">
        <v>0.4116537094116211</v>
      </c>
      <c r="IM198">
        <v>0.1215990590751171</v>
      </c>
      <c r="IN198">
        <v>0.66486110741555693</v>
      </c>
      <c r="IO198">
        <v>1.4374205960596538</v>
      </c>
      <c r="IP198">
        <v>0.13160833892881871</v>
      </c>
      <c r="IQ198">
        <v>2.1022817034752102</v>
      </c>
      <c r="IR198">
        <v>0.58759245204925525</v>
      </c>
      <c r="IS198">
        <v>0.36782456353306775</v>
      </c>
      <c r="IT198">
        <v>0.95541701558232306</v>
      </c>
      <c r="IU198">
        <v>61.501150017840104</v>
      </c>
      <c r="IV198">
        <v>38.498849982159896</v>
      </c>
      <c r="IW198">
        <v>0.56203458371770076</v>
      </c>
      <c r="IX198">
        <v>26.734503886354556</v>
      </c>
      <c r="IY198">
        <f t="shared" si="237"/>
        <v>1.2709678778911799</v>
      </c>
      <c r="IZ198">
        <f t="shared" si="238"/>
        <v>60.456592272585837</v>
      </c>
      <c r="JA198">
        <f t="shared" si="239"/>
        <v>0.73082810630628781</v>
      </c>
      <c r="JB198">
        <f t="shared" si="240"/>
        <v>34.763566894873357</v>
      </c>
      <c r="JC198">
        <f t="shared" si="241"/>
        <v>0.54013977158489224</v>
      </c>
      <c r="JD198">
        <f t="shared" si="242"/>
        <v>88.42004082696711</v>
      </c>
      <c r="JE198">
        <f t="shared" si="243"/>
        <v>120.44146632748624</v>
      </c>
    </row>
    <row r="199" spans="1:265" x14ac:dyDescent="0.2">
      <c r="A199" s="5">
        <v>2017</v>
      </c>
      <c r="B199">
        <v>323</v>
      </c>
      <c r="C199">
        <v>3</v>
      </c>
      <c r="D199">
        <v>1311</v>
      </c>
      <c r="E199">
        <v>2015</v>
      </c>
      <c r="F199" t="s">
        <v>122</v>
      </c>
      <c r="G199">
        <v>3</v>
      </c>
      <c r="H199">
        <v>34</v>
      </c>
      <c r="J199">
        <v>0</v>
      </c>
      <c r="K199">
        <v>0</v>
      </c>
      <c r="L199">
        <v>12.5</v>
      </c>
      <c r="M199">
        <v>12.2</v>
      </c>
      <c r="N199">
        <v>8.4</v>
      </c>
      <c r="O199">
        <v>0.30000000000000071</v>
      </c>
      <c r="P199">
        <v>3.7999999999999989</v>
      </c>
      <c r="Q199">
        <v>4.0999999999999996</v>
      </c>
      <c r="R199">
        <v>2.6819999999999999</v>
      </c>
      <c r="U199">
        <v>3.4379999999999997</v>
      </c>
      <c r="W199">
        <v>4.202</v>
      </c>
      <c r="X199">
        <v>3.2299999999999995</v>
      </c>
      <c r="AB199">
        <v>0</v>
      </c>
      <c r="AC199">
        <v>66</v>
      </c>
      <c r="AD199">
        <v>60.7</v>
      </c>
      <c r="AF199">
        <v>60.3</v>
      </c>
      <c r="AG199">
        <v>41.4</v>
      </c>
      <c r="AH199">
        <v>294.62428779182585</v>
      </c>
      <c r="AI199">
        <v>18508.887007658086</v>
      </c>
      <c r="AJ199">
        <v>304.31012341130958</v>
      </c>
      <c r="AK199">
        <v>0</v>
      </c>
      <c r="AL199">
        <v>542.9</v>
      </c>
      <c r="AM199">
        <v>542.9</v>
      </c>
      <c r="AN199">
        <v>15207.460318704649</v>
      </c>
      <c r="AO199">
        <f>AN199/AN$182</f>
        <v>0.95485146251070052</v>
      </c>
      <c r="AP199">
        <v>1861.7068825910928</v>
      </c>
      <c r="AQ199">
        <v>1766.0712550607284</v>
      </c>
      <c r="AR199">
        <v>0.10440222672064776</v>
      </c>
      <c r="AS199">
        <v>3627.882539878542</v>
      </c>
      <c r="AT199">
        <v>3.9417817813765179</v>
      </c>
      <c r="AU199">
        <v>3259.5809716599183</v>
      </c>
      <c r="AV199">
        <v>5339.6558704453437</v>
      </c>
      <c r="AW199">
        <v>120.42119433198378</v>
      </c>
      <c r="AX199">
        <v>5.009712955465587</v>
      </c>
      <c r="AY199">
        <v>8724.6677493927109</v>
      </c>
      <c r="AZ199">
        <v>996.2044534412953</v>
      </c>
      <c r="BA199">
        <v>4455.0263157894733</v>
      </c>
      <c r="BB199">
        <v>6694.4939271255053</v>
      </c>
      <c r="BC199">
        <v>2339.3271457489873</v>
      </c>
      <c r="BD199">
        <v>15.700182186234814</v>
      </c>
      <c r="BE199">
        <v>13504.5475708502</v>
      </c>
      <c r="BF199">
        <v>339.78568063427792</v>
      </c>
      <c r="BG199">
        <v>341.4199872469635</v>
      </c>
      <c r="BH199">
        <f t="shared" si="244"/>
        <v>340.57465624040196</v>
      </c>
      <c r="BI199">
        <v>93.191605937921693</v>
      </c>
      <c r="BJ199">
        <v>85.388953152111071</v>
      </c>
      <c r="BK199">
        <v>238.23897435897433</v>
      </c>
      <c r="BL199">
        <v>96.774146905725829</v>
      </c>
      <c r="BM199">
        <v>0.94863013698630128</v>
      </c>
      <c r="BN199">
        <v>1.6381418092909539</v>
      </c>
      <c r="BO199">
        <v>1.5026833631484793</v>
      </c>
      <c r="BP199">
        <v>51.316625114699022</v>
      </c>
      <c r="BQ199">
        <v>37.360516930708386</v>
      </c>
      <c r="BR199">
        <v>32.989082325169669</v>
      </c>
      <c r="BS199">
        <v>48.680497112231606</v>
      </c>
      <c r="BT199">
        <v>61.201824800915951</v>
      </c>
      <c r="BU199">
        <v>49.572145175568018</v>
      </c>
      <c r="BV199">
        <v>3235.6720647773273</v>
      </c>
      <c r="BW199">
        <v>3594.3056680161935</v>
      </c>
      <c r="BX199">
        <v>8113.4875506072867</v>
      </c>
      <c r="BY199">
        <v>13166.6323105668</v>
      </c>
      <c r="BZ199">
        <v>1283.5098178137648</v>
      </c>
      <c r="CA199">
        <v>21280.119861174084</v>
      </c>
      <c r="CB199">
        <v>1.1108374384236452</v>
      </c>
      <c r="CC199">
        <v>15.205140224237468</v>
      </c>
      <c r="CD199">
        <v>16.890439017564283</v>
      </c>
      <c r="CE199">
        <v>23.908906882591054</v>
      </c>
      <c r="CF199">
        <v>1745.3502024291502</v>
      </c>
      <c r="CG199">
        <v>1769.2591093117408</v>
      </c>
      <c r="CH199">
        <f t="shared" si="216"/>
        <v>1219.3542510121461</v>
      </c>
      <c r="CI199">
        <f t="shared" si="217"/>
        <v>3100.1882591093117</v>
      </c>
      <c r="CJ199">
        <f t="shared" si="218"/>
        <v>4319.5425101214578</v>
      </c>
      <c r="CK199">
        <v>12555.452111781373</v>
      </c>
      <c r="CL199">
        <v>59.000852409149232</v>
      </c>
      <c r="CM199">
        <v>3.1185095310211182</v>
      </c>
      <c r="CN199">
        <v>1.560332179069519</v>
      </c>
      <c r="CO199">
        <v>8.1343717575073242</v>
      </c>
      <c r="CP199">
        <v>2.3601253953332226</v>
      </c>
      <c r="CQ199">
        <v>7.8806438446044922</v>
      </c>
      <c r="CR199">
        <v>2.7897152900695801</v>
      </c>
      <c r="CS199">
        <v>0.88723462820053101</v>
      </c>
      <c r="CT199">
        <v>3.4923574924468994</v>
      </c>
      <c r="CU199">
        <v>3.4923574924468994</v>
      </c>
      <c r="CV199">
        <v>1.6354640022407532</v>
      </c>
      <c r="CW199">
        <v>2.4054858684539795</v>
      </c>
      <c r="CX199">
        <v>2.0317261219024658</v>
      </c>
      <c r="CY199">
        <v>0.43352803587913513</v>
      </c>
      <c r="CZ199">
        <v>1.8525484800338745</v>
      </c>
      <c r="DA199">
        <v>1.8525484800338745</v>
      </c>
      <c r="DB199">
        <v>1.2082186651708242</v>
      </c>
      <c r="DC199">
        <v>0.70131021738052368</v>
      </c>
      <c r="DD199">
        <v>0.287192702293396</v>
      </c>
      <c r="DE199">
        <v>0.49736207993815912</v>
      </c>
      <c r="DF199">
        <v>1.1859867572784424</v>
      </c>
      <c r="DG199">
        <v>0.5717703104019165</v>
      </c>
      <c r="DH199">
        <v>0.92343430066210619</v>
      </c>
      <c r="DI199">
        <v>58.057506573279369</v>
      </c>
      <c r="DJ199">
        <v>27.556578098009467</v>
      </c>
      <c r="DK199">
        <v>8.4924652445731372E-3</v>
      </c>
      <c r="DL199">
        <v>85.622577136533408</v>
      </c>
      <c r="DM199">
        <v>0.31063778332178982</v>
      </c>
      <c r="DN199">
        <v>90.933028758595327</v>
      </c>
      <c r="DO199">
        <v>47.375275909333567</v>
      </c>
      <c r="DP199">
        <v>4.2055386027470769</v>
      </c>
      <c r="DQ199">
        <v>0.17495708575028543</v>
      </c>
      <c r="DR199">
        <v>142.68880035642627</v>
      </c>
      <c r="DS199">
        <v>23.963557348439561</v>
      </c>
      <c r="DT199">
        <v>90.513933395523765</v>
      </c>
      <c r="DU199">
        <v>29.02250803431518</v>
      </c>
      <c r="DV199">
        <v>43.337169481592682</v>
      </c>
      <c r="DW199">
        <v>0.29085348645364217</v>
      </c>
      <c r="DX199">
        <v>163.16446439788527</v>
      </c>
      <c r="DY199">
        <v>3.8044148813261907</v>
      </c>
      <c r="DZ199">
        <v>1.4625474315327855</v>
      </c>
      <c r="EA199">
        <f t="shared" si="245"/>
        <v>2.6738581814259264</v>
      </c>
      <c r="EB199">
        <v>2.1917014790210638</v>
      </c>
      <c r="EC199">
        <v>-2.9935383076540183E-2</v>
      </c>
      <c r="ED199">
        <v>1.32124652075494</v>
      </c>
      <c r="EE199">
        <v>-1.3109119910727418</v>
      </c>
      <c r="EF199">
        <v>0.47464281062825081</v>
      </c>
      <c r="EG199">
        <v>0.52099084959661024</v>
      </c>
      <c r="EH199">
        <v>0.3206413305175228</v>
      </c>
      <c r="EI199">
        <v>67.806305900721853</v>
      </c>
      <c r="EJ199">
        <v>63.728217303286051</v>
      </c>
      <c r="EK199">
        <v>55.474048059141545</v>
      </c>
      <c r="EL199">
        <v>32.183775611037568</v>
      </c>
      <c r="EM199">
        <v>33.201818076116389</v>
      </c>
      <c r="EN199">
        <v>17.787272578876149</v>
      </c>
      <c r="EO199">
        <v>22.692098791210753</v>
      </c>
      <c r="EP199">
        <v>10.322583576660405</v>
      </c>
      <c r="EQ199">
        <v>40.353410437223999</v>
      </c>
      <c r="ER199">
        <v>156.15451558286685</v>
      </c>
      <c r="ES199">
        <v>7.3387280693528361</v>
      </c>
      <c r="ET199">
        <v>196.50792602009085</v>
      </c>
      <c r="EU199">
        <v>0.4548977012500322</v>
      </c>
      <c r="EV199">
        <v>11.54767609164565</v>
      </c>
      <c r="EW199">
        <v>5.2530113088695618</v>
      </c>
      <c r="EX199">
        <f t="shared" si="219"/>
        <v>3.7345710262101739</v>
      </c>
      <c r="EY199">
        <v>68.240929967384574</v>
      </c>
      <c r="EZ199">
        <v>37.052692332673161</v>
      </c>
      <c r="FA199">
        <f t="shared" si="220"/>
        <v>1.8417266242002486</v>
      </c>
      <c r="FB199">
        <v>105.29362230005773</v>
      </c>
      <c r="FC199">
        <v>64.810126650327192</v>
      </c>
      <c r="FD199">
        <v>35.189873349672808</v>
      </c>
      <c r="FE199">
        <f t="shared" si="221"/>
        <v>79.183030992614945</v>
      </c>
      <c r="FF199">
        <f t="shared" si="222"/>
        <v>67.821834604313011</v>
      </c>
      <c r="FG199">
        <f t="shared" si="223"/>
        <v>18.699924457654774</v>
      </c>
      <c r="FH199">
        <f t="shared" si="224"/>
        <v>-0.41909536307156259</v>
      </c>
      <c r="FI199">
        <f t="shared" si="225"/>
        <v>18.352767875018387</v>
      </c>
      <c r="FJ199">
        <f t="shared" si="226"/>
        <v>18.352767875018387</v>
      </c>
      <c r="FK199">
        <f t="shared" si="227"/>
        <v>0.41909536307156259</v>
      </c>
      <c r="FL199">
        <f t="shared" si="228"/>
        <v>0.46088354120938496</v>
      </c>
      <c r="FM199">
        <f t="shared" si="229"/>
        <v>38.739126100588358</v>
      </c>
      <c r="FN199">
        <f t="shared" si="230"/>
        <v>49.531536629619943</v>
      </c>
      <c r="FO199">
        <v>53.819125663664579</v>
      </c>
      <c r="FP199">
        <v>27.387763309945139</v>
      </c>
      <c r="FQ199">
        <v>1.1182215340887001</v>
      </c>
      <c r="FR199">
        <v>1.0721095494716197</v>
      </c>
      <c r="FS199">
        <v>0.93098833201995868</v>
      </c>
      <c r="FT199">
        <v>2.1106062827314607</v>
      </c>
      <c r="FU199">
        <v>1.5254635154092022</v>
      </c>
      <c r="FV199">
        <v>1.2977806741673774</v>
      </c>
      <c r="FW199">
        <v>61.872923632303078</v>
      </c>
      <c r="FX199">
        <v>79.464741573274608</v>
      </c>
      <c r="FY199">
        <v>30.794322110143135</v>
      </c>
      <c r="FZ199">
        <v>67.003059760656427</v>
      </c>
      <c r="GA199">
        <v>53.892180491467947</v>
      </c>
      <c r="GB199">
        <f t="shared" si="246"/>
        <v>144.0613463418708</v>
      </c>
      <c r="GC199">
        <f t="shared" si="247"/>
        <v>105.47367989601507</v>
      </c>
      <c r="GD199">
        <f t="shared" si="248"/>
        <v>94.320430501326129</v>
      </c>
      <c r="GE199">
        <f t="shared" si="249"/>
        <v>2.1647094173482242</v>
      </c>
      <c r="GF199">
        <f t="shared" si="250"/>
        <v>2.6449397544675777</v>
      </c>
      <c r="GG199">
        <f t="shared" si="251"/>
        <v>2.154067905652636</v>
      </c>
      <c r="GH199">
        <f t="shared" si="255"/>
        <v>69.12481963047567</v>
      </c>
      <c r="GK199">
        <f t="shared" si="252"/>
        <v>75.045262319973247</v>
      </c>
      <c r="GL199">
        <f t="shared" si="253"/>
        <v>78.211032276802598</v>
      </c>
      <c r="GM199">
        <f t="shared" si="256"/>
        <v>21.788967723197398</v>
      </c>
      <c r="GN199">
        <f t="shared" si="232"/>
        <v>74.929717514261768</v>
      </c>
      <c r="GO199">
        <f t="shared" si="254"/>
        <v>32.799999999999997</v>
      </c>
      <c r="GP199">
        <f t="shared" si="233"/>
        <v>34.465302180201299</v>
      </c>
      <c r="GQ199">
        <f t="shared" si="234"/>
        <v>1.2112236328339598</v>
      </c>
      <c r="GR199">
        <v>57.140612662756162</v>
      </c>
      <c r="GS199">
        <f t="shared" si="235"/>
        <v>87.246677493927109</v>
      </c>
      <c r="GT199" s="23">
        <f t="shared" si="236"/>
        <v>212.80119861174083</v>
      </c>
      <c r="GU199">
        <v>23.36</v>
      </c>
      <c r="GV199">
        <v>22.16</v>
      </c>
      <c r="GW199">
        <v>1.31E-3</v>
      </c>
      <c r="GX199">
        <v>45.52131</v>
      </c>
      <c r="GY199">
        <v>4.9459999999999997E-2</v>
      </c>
      <c r="GZ199">
        <v>40.9</v>
      </c>
      <c r="HA199">
        <v>67</v>
      </c>
      <c r="HB199">
        <v>1.5109999999999999</v>
      </c>
      <c r="HC199">
        <v>6.2859999999999999E-2</v>
      </c>
      <c r="HD199">
        <v>109.47385999999999</v>
      </c>
      <c r="HE199">
        <v>12.5</v>
      </c>
      <c r="HF199">
        <v>55.9</v>
      </c>
      <c r="HG199">
        <v>84</v>
      </c>
      <c r="HH199">
        <v>29.352999999999998</v>
      </c>
      <c r="HI199">
        <v>0.19700000000000001</v>
      </c>
      <c r="HJ199">
        <v>169.45</v>
      </c>
      <c r="HK199">
        <v>40.6</v>
      </c>
      <c r="HL199">
        <v>45.1</v>
      </c>
      <c r="HM199">
        <v>101.80499999999999</v>
      </c>
      <c r="HN199">
        <v>165.20996599999998</v>
      </c>
      <c r="HO199">
        <v>16.104999999999997</v>
      </c>
      <c r="HP199">
        <v>267.01496600000002</v>
      </c>
      <c r="HQ199">
        <v>0.29999999999999716</v>
      </c>
      <c r="HR199">
        <v>21.9</v>
      </c>
      <c r="HS199">
        <v>22.200000000000003</v>
      </c>
      <c r="HT199">
        <v>157.54110600000001</v>
      </c>
      <c r="HU199">
        <v>59.000852409149232</v>
      </c>
      <c r="HV199">
        <v>0.7284838264465332</v>
      </c>
      <c r="HW199">
        <v>0.34576961088180541</v>
      </c>
      <c r="HX199">
        <v>1.0656027002334595E-4</v>
      </c>
      <c r="HY199">
        <v>1.074359997598362</v>
      </c>
      <c r="HZ199">
        <v>3.8977664455413811E-3</v>
      </c>
      <c r="IA199">
        <v>1.1409935536384581</v>
      </c>
      <c r="IB199">
        <v>0.59444720089435577</v>
      </c>
      <c r="IC199">
        <v>5.2769521710872645E-2</v>
      </c>
      <c r="ID199">
        <v>2.1952959197521207E-3</v>
      </c>
      <c r="IE199">
        <v>1.7904055721634387</v>
      </c>
      <c r="IF199">
        <v>0.30068573355674744</v>
      </c>
      <c r="IG199">
        <v>1.1357349021434784</v>
      </c>
      <c r="IH199">
        <v>0.36416355013847351</v>
      </c>
      <c r="II199">
        <v>0.54377855534434316</v>
      </c>
      <c r="IJ199">
        <v>3.6495205056667327E-3</v>
      </c>
      <c r="IK199">
        <v>2.0473265281319617</v>
      </c>
      <c r="IL199">
        <v>0.28473194825649262</v>
      </c>
      <c r="IM199">
        <v>0.1295239087343216</v>
      </c>
      <c r="IN199">
        <v>0.50633946548104281</v>
      </c>
      <c r="IO199">
        <v>1.959368318464217</v>
      </c>
      <c r="IP199">
        <v>9.2083608490228633E-2</v>
      </c>
      <c r="IQ199">
        <v>2.4657077839452608</v>
      </c>
      <c r="IR199">
        <v>0.8562616053819655</v>
      </c>
      <c r="IS199">
        <v>0.46492329216003414</v>
      </c>
      <c r="IT199">
        <v>1.3211848975419995</v>
      </c>
      <c r="IU199">
        <v>64.810126650327192</v>
      </c>
      <c r="IV199">
        <v>35.189873349672816</v>
      </c>
      <c r="IW199">
        <v>0.67530221178182215</v>
      </c>
      <c r="IX199">
        <v>27.387763309945168</v>
      </c>
      <c r="IY199">
        <f t="shared" si="237"/>
        <v>1.3913477863468988</v>
      </c>
      <c r="IZ199">
        <f t="shared" si="238"/>
        <v>56.427926918439212</v>
      </c>
      <c r="JA199">
        <f t="shared" si="239"/>
        <v>0.4183812558132991</v>
      </c>
      <c r="JB199">
        <f t="shared" si="240"/>
        <v>16.96799833854875</v>
      </c>
      <c r="JC199">
        <f t="shared" si="241"/>
        <v>0.97296653053359972</v>
      </c>
      <c r="JD199">
        <f t="shared" si="242"/>
        <v>71.010017526335147</v>
      </c>
      <c r="JE199">
        <f t="shared" si="243"/>
        <v>108.29140733487981</v>
      </c>
    </row>
    <row r="200" spans="1:265" x14ac:dyDescent="0.2">
      <c r="A200" s="5">
        <v>2017</v>
      </c>
      <c r="B200">
        <v>324</v>
      </c>
      <c r="C200">
        <v>3</v>
      </c>
      <c r="D200" t="s">
        <v>115</v>
      </c>
      <c r="E200">
        <v>1958</v>
      </c>
      <c r="F200" t="s">
        <v>122</v>
      </c>
      <c r="G200">
        <v>3</v>
      </c>
      <c r="H200">
        <v>32</v>
      </c>
      <c r="J200">
        <v>0</v>
      </c>
      <c r="K200">
        <v>0</v>
      </c>
      <c r="L200">
        <v>12.3</v>
      </c>
      <c r="M200">
        <v>11.5</v>
      </c>
      <c r="N200">
        <v>2.7</v>
      </c>
      <c r="O200">
        <v>0.80000000000000071</v>
      </c>
      <c r="P200">
        <v>8.8000000000000007</v>
      </c>
      <c r="Q200">
        <v>9.6000000000000014</v>
      </c>
      <c r="R200">
        <v>2.8840000000000003</v>
      </c>
      <c r="U200">
        <v>3.9180000000000001</v>
      </c>
      <c r="W200">
        <v>4.3659999999999997</v>
      </c>
      <c r="X200">
        <v>2.944</v>
      </c>
      <c r="AB200">
        <v>3</v>
      </c>
      <c r="AC200">
        <v>67</v>
      </c>
      <c r="AD200">
        <v>52.3</v>
      </c>
      <c r="AF200">
        <v>55.4</v>
      </c>
      <c r="AG200">
        <v>15.2</v>
      </c>
      <c r="AH200">
        <v>174.17003770312871</v>
      </c>
      <c r="AI200">
        <v>10941.710108585952</v>
      </c>
      <c r="AJ200">
        <v>234.10791800356512</v>
      </c>
      <c r="AK200">
        <v>0</v>
      </c>
      <c r="AL200">
        <v>561</v>
      </c>
      <c r="AM200">
        <v>561</v>
      </c>
      <c r="AN200">
        <v>12182.966668530602</v>
      </c>
      <c r="AO200">
        <f>AN200/AN$178</f>
        <v>1.1361950219245225</v>
      </c>
      <c r="AP200">
        <v>1699.4475724194206</v>
      </c>
      <c r="AQ200">
        <v>1346.0652794777641</v>
      </c>
      <c r="AR200">
        <v>0.31965034679722565</v>
      </c>
      <c r="AS200">
        <v>3045.8325022439822</v>
      </c>
      <c r="AT200">
        <v>10.688208078335373</v>
      </c>
      <c r="AU200">
        <v>3204.5348837209303</v>
      </c>
      <c r="AV200">
        <v>5075.8547531619743</v>
      </c>
      <c r="AW200">
        <v>196.44842921256634</v>
      </c>
      <c r="AX200">
        <v>29.237565891472869</v>
      </c>
      <c r="AY200">
        <v>8506.0756319869452</v>
      </c>
      <c r="AZ200">
        <v>1037.2573439412486</v>
      </c>
      <c r="BA200">
        <v>4361.0587515299885</v>
      </c>
      <c r="BB200">
        <v>6617.8865769073846</v>
      </c>
      <c r="BC200">
        <v>2375.3715218278253</v>
      </c>
      <c r="BD200">
        <v>13.814035087719299</v>
      </c>
      <c r="BE200">
        <v>13368.130885352919</v>
      </c>
      <c r="BF200">
        <v>364.01620864953088</v>
      </c>
      <c r="BG200">
        <v>347.28966095471242</v>
      </c>
      <c r="BH200">
        <f t="shared" si="244"/>
        <v>355.94132355548061</v>
      </c>
      <c r="BI200">
        <v>100.33915408676732</v>
      </c>
      <c r="BJ200">
        <v>82.608847700647019</v>
      </c>
      <c r="BK200">
        <v>248.65263157894734</v>
      </c>
      <c r="BL200">
        <v>110.14513026752931</v>
      </c>
      <c r="BM200">
        <v>0.79206049149338376</v>
      </c>
      <c r="BN200">
        <v>1.5839598997493733</v>
      </c>
      <c r="BO200">
        <v>1.5174953959484343</v>
      </c>
      <c r="BP200">
        <v>55.795831555654232</v>
      </c>
      <c r="BQ200">
        <v>37.673482136348916</v>
      </c>
      <c r="BR200">
        <v>32.622801115062963</v>
      </c>
      <c r="BS200">
        <v>44.193673765253536</v>
      </c>
      <c r="BT200">
        <v>59.673284987901042</v>
      </c>
      <c r="BU200">
        <v>49.504950495049499</v>
      </c>
      <c r="BV200">
        <v>3533.8229294165649</v>
      </c>
      <c r="BW200">
        <v>3284.8490412076708</v>
      </c>
      <c r="BX200">
        <v>8864.755446756426</v>
      </c>
      <c r="BY200">
        <v>10548.023089636885</v>
      </c>
      <c r="BZ200">
        <v>2046.0834761321908</v>
      </c>
      <c r="CA200">
        <v>19412.778536393311</v>
      </c>
      <c r="CB200">
        <v>0.92954545454545456</v>
      </c>
      <c r="CC200">
        <v>18.203591633169232</v>
      </c>
      <c r="CD200">
        <v>16.921065859014124</v>
      </c>
      <c r="CE200">
        <v>-329.28804569563454</v>
      </c>
      <c r="CF200">
        <v>1791.0057119543035</v>
      </c>
      <c r="CG200">
        <v>1461.7176662586689</v>
      </c>
      <c r="CH200">
        <f t="shared" si="216"/>
        <v>827.23582211342364</v>
      </c>
      <c r="CI200">
        <f t="shared" si="217"/>
        <v>3333.0375356997138</v>
      </c>
      <c r="CJ200">
        <f t="shared" si="218"/>
        <v>4160.2733578131374</v>
      </c>
      <c r="CK200">
        <v>10906.702904406366</v>
      </c>
      <c r="CL200">
        <v>56.183110954258666</v>
      </c>
      <c r="CM200">
        <v>2.8603708744049072</v>
      </c>
      <c r="CN200">
        <v>1.5208307504653931</v>
      </c>
      <c r="CO200">
        <v>7.8193230628967285</v>
      </c>
      <c r="CP200">
        <v>2.2688993081949249</v>
      </c>
      <c r="CQ200">
        <v>6.2014575004577637</v>
      </c>
      <c r="CR200">
        <v>2.5907039642333984</v>
      </c>
      <c r="CS200">
        <v>0.93844884634017944</v>
      </c>
      <c r="CT200">
        <v>2.9240679740905762</v>
      </c>
      <c r="CU200">
        <v>2.9240679740905762</v>
      </c>
      <c r="CV200">
        <v>1.6135939825112462</v>
      </c>
      <c r="CW200">
        <v>2.2069172859191895</v>
      </c>
      <c r="CX200">
        <v>1.8511511087417603</v>
      </c>
      <c r="CY200">
        <v>0.51393193006515503</v>
      </c>
      <c r="CZ200">
        <v>1.7935357093811035</v>
      </c>
      <c r="DA200">
        <v>1.7935357093811035</v>
      </c>
      <c r="DB200">
        <v>1.1788642490430368</v>
      </c>
      <c r="DC200">
        <v>0.76323777437210083</v>
      </c>
      <c r="DD200">
        <v>0.36351665854454041</v>
      </c>
      <c r="DE200">
        <v>0.57640006349291029</v>
      </c>
      <c r="DF200">
        <v>1.2630013227462769</v>
      </c>
      <c r="DG200">
        <v>0.59547966718673706</v>
      </c>
      <c r="DH200">
        <v>0.94946803634394195</v>
      </c>
      <c r="DI200">
        <v>48.610503387266348</v>
      </c>
      <c r="DJ200">
        <v>20.47137469163577</v>
      </c>
      <c r="DK200">
        <v>2.4994493287744838E-2</v>
      </c>
      <c r="DL200">
        <v>69.106872572189872</v>
      </c>
      <c r="DM200">
        <v>0.66282468153846164</v>
      </c>
      <c r="DN200">
        <v>83.020012267800269</v>
      </c>
      <c r="DO200">
        <v>47.634300372951706</v>
      </c>
      <c r="DP200">
        <v>5.7442856042086481</v>
      </c>
      <c r="DQ200">
        <v>0.85492630063618802</v>
      </c>
      <c r="DR200">
        <v>137.2535245455968</v>
      </c>
      <c r="DS200">
        <v>22.891411622905675</v>
      </c>
      <c r="DT200">
        <v>80.729787431826949</v>
      </c>
      <c r="DU200">
        <v>34.011432214222943</v>
      </c>
      <c r="DV200">
        <v>42.603136474451397</v>
      </c>
      <c r="DW200">
        <v>0.24775965220468085</v>
      </c>
      <c r="DX200">
        <v>157.59211577270597</v>
      </c>
      <c r="DY200">
        <v>4.5431101315604625</v>
      </c>
      <c r="DZ200">
        <v>1.452756516222083</v>
      </c>
      <c r="EA200">
        <f t="shared" si="245"/>
        <v>3.051215282776417</v>
      </c>
      <c r="EB200">
        <v>2.2939672587022613</v>
      </c>
      <c r="EC200">
        <v>-0.16358748828380851</v>
      </c>
      <c r="ED200">
        <v>1.8108617120877291</v>
      </c>
      <c r="EE200">
        <v>-0.97306201133776882</v>
      </c>
      <c r="EF200">
        <v>0.42113068709751939</v>
      </c>
      <c r="EG200">
        <v>0.57376889103914175</v>
      </c>
      <c r="EH200">
        <v>0.42129966269196767</v>
      </c>
      <c r="EI200">
        <v>70.341055206176833</v>
      </c>
      <c r="EJ200">
        <v>60.486615948591037</v>
      </c>
      <c r="EK200">
        <v>51.227047137474166</v>
      </c>
      <c r="EL200">
        <v>29.622776910141791</v>
      </c>
      <c r="EM200">
        <v>34.705338555533544</v>
      </c>
      <c r="EN200">
        <v>21.581937679723392</v>
      </c>
      <c r="EO200">
        <v>26.971471476729967</v>
      </c>
      <c r="EP200">
        <v>11.940973472830498</v>
      </c>
      <c r="EQ200">
        <v>51.096456023595259</v>
      </c>
      <c r="ER200">
        <v>133.22167114569655</v>
      </c>
      <c r="ES200">
        <v>12.184011074034791</v>
      </c>
      <c r="ET200">
        <v>184.31812716929181</v>
      </c>
      <c r="EU200">
        <v>0.4427260664340375</v>
      </c>
      <c r="EV200">
        <v>14.633108469009839</v>
      </c>
      <c r="EW200">
        <v>6.4784585521873268</v>
      </c>
      <c r="EX200">
        <f t="shared" si="219"/>
        <v>6.6103162294200546</v>
      </c>
      <c r="EY200">
        <v>56.048540791070302</v>
      </c>
      <c r="EZ200">
        <v>35.693326900121207</v>
      </c>
      <c r="FA200">
        <f t="shared" si="220"/>
        <v>1.5702806563229041</v>
      </c>
      <c r="FB200">
        <v>91.741867691191516</v>
      </c>
      <c r="FC200">
        <v>61.09374291324977</v>
      </c>
      <c r="FD200">
        <v>38.906257086750216</v>
      </c>
      <c r="FE200">
        <f t="shared" si="221"/>
        <v>63.64476362245464</v>
      </c>
      <c r="FF200">
        <f t="shared" si="222"/>
        <v>53.758315955096982</v>
      </c>
      <c r="FG200">
        <f t="shared" si="223"/>
        <v>22.070458741392443</v>
      </c>
      <c r="FH200">
        <f t="shared" si="224"/>
        <v>-2.2902248359733193</v>
      </c>
      <c r="FI200">
        <f t="shared" si="225"/>
        <v>13.622868158728764</v>
      </c>
      <c r="FJ200">
        <f t="shared" si="226"/>
        <v>13.622868158728764</v>
      </c>
      <c r="FK200">
        <f t="shared" si="227"/>
        <v>2.2902248359733193</v>
      </c>
      <c r="FL200">
        <f t="shared" si="228"/>
        <v>2.7586418905669019</v>
      </c>
      <c r="FM200">
        <f t="shared" si="229"/>
        <v>28.598862693623751</v>
      </c>
      <c r="FN200">
        <f t="shared" si="230"/>
        <v>38.166428690855668</v>
      </c>
      <c r="FO200">
        <v>47.064602623695009</v>
      </c>
      <c r="FP200">
        <v>25.534440560188248</v>
      </c>
      <c r="FQ200">
        <v>1.0076449480576228</v>
      </c>
      <c r="FR200">
        <v>1.0478887246615547</v>
      </c>
      <c r="FS200">
        <v>0.90496344166673615</v>
      </c>
      <c r="FT200">
        <v>2.2516852911023344</v>
      </c>
      <c r="FU200">
        <v>1.5398524142269039</v>
      </c>
      <c r="FV200">
        <v>1.3026650522719878</v>
      </c>
      <c r="FW200">
        <v>54.335462952211664</v>
      </c>
      <c r="FX200">
        <v>72.278116749382775</v>
      </c>
      <c r="FY200">
        <v>27.538862594001532</v>
      </c>
      <c r="FZ200">
        <v>57.227269241667024</v>
      </c>
      <c r="GA200">
        <v>52.151926687317342</v>
      </c>
      <c r="GB200">
        <f t="shared" si="246"/>
        <v>169.70220481083689</v>
      </c>
      <c r="GC200">
        <f t="shared" si="247"/>
        <v>122.26423309989477</v>
      </c>
      <c r="GD200">
        <f t="shared" si="248"/>
        <v>100.11330387301656</v>
      </c>
      <c r="GE200">
        <f t="shared" si="249"/>
        <v>1.6855236958136735</v>
      </c>
      <c r="GF200">
        <f t="shared" si="250"/>
        <v>2.1189385469065916</v>
      </c>
      <c r="GG200">
        <f t="shared" si="251"/>
        <v>1.8490560566153678</v>
      </c>
      <c r="GH200">
        <f t="shared" si="255"/>
        <v>55.377121220593644</v>
      </c>
      <c r="GK200">
        <f t="shared" si="252"/>
        <v>67.512084448112049</v>
      </c>
      <c r="GL200">
        <f t="shared" si="253"/>
        <v>74.931985188532408</v>
      </c>
      <c r="GM200">
        <f t="shared" si="256"/>
        <v>25.068014811467599</v>
      </c>
      <c r="GN200">
        <f t="shared" si="232"/>
        <v>66.590434169659758</v>
      </c>
      <c r="GO200">
        <f t="shared" si="254"/>
        <v>78.048780487804876</v>
      </c>
      <c r="GP200">
        <f t="shared" si="233"/>
        <v>35.328038012841979</v>
      </c>
      <c r="GQ200">
        <f t="shared" si="234"/>
        <v>1.1170164599980641</v>
      </c>
      <c r="GR200">
        <v>52.805072301765257</v>
      </c>
      <c r="GS200">
        <f t="shared" si="235"/>
        <v>85.060756319869455</v>
      </c>
      <c r="GT200" s="23">
        <f t="shared" si="236"/>
        <v>194.12778536393313</v>
      </c>
      <c r="GU200">
        <v>21.16</v>
      </c>
      <c r="GV200">
        <v>16.759999999999998</v>
      </c>
      <c r="GW200">
        <v>3.98E-3</v>
      </c>
      <c r="GX200">
        <v>37.92398</v>
      </c>
      <c r="GY200">
        <v>0.13308</v>
      </c>
      <c r="GZ200">
        <v>39.9</v>
      </c>
      <c r="HA200">
        <v>63.2</v>
      </c>
      <c r="HB200">
        <v>2.4460000000000002</v>
      </c>
      <c r="HC200">
        <v>0.36404000000000003</v>
      </c>
      <c r="HD200">
        <v>105.91004000000001</v>
      </c>
      <c r="HE200">
        <v>12.915000000000001</v>
      </c>
      <c r="HF200">
        <v>54.3</v>
      </c>
      <c r="HG200">
        <v>82.4</v>
      </c>
      <c r="HH200">
        <v>29.576000000000001</v>
      </c>
      <c r="HI200">
        <v>0.17199999999999999</v>
      </c>
      <c r="HJ200">
        <v>166.44800000000001</v>
      </c>
      <c r="HK200">
        <v>44</v>
      </c>
      <c r="HL200">
        <v>40.9</v>
      </c>
      <c r="HM200">
        <v>110.376</v>
      </c>
      <c r="HN200">
        <v>131.33454200000003</v>
      </c>
      <c r="HO200">
        <v>25.475999999999999</v>
      </c>
      <c r="HP200">
        <v>241.71054200000003</v>
      </c>
      <c r="HQ200">
        <v>-4.1000000000000014</v>
      </c>
      <c r="HR200">
        <v>22.300000000000004</v>
      </c>
      <c r="HS200">
        <v>18.199999999999989</v>
      </c>
      <c r="HT200">
        <v>135.80050200000002</v>
      </c>
      <c r="HU200">
        <v>56.183110954258673</v>
      </c>
      <c r="HV200">
        <v>0.60525447702407831</v>
      </c>
      <c r="HW200">
        <v>0.25489123377799983</v>
      </c>
      <c r="HX200">
        <v>3.1120905790328981E-4</v>
      </c>
      <c r="HY200">
        <v>0.86045691985998141</v>
      </c>
      <c r="HZ200">
        <v>8.2528996416091922E-3</v>
      </c>
      <c r="IA200">
        <v>1.0336908817291259</v>
      </c>
      <c r="IB200">
        <v>0.59309967088699345</v>
      </c>
      <c r="IC200">
        <v>7.1522702646255501E-2</v>
      </c>
      <c r="ID200">
        <v>1.0644777052879334E-2</v>
      </c>
      <c r="IE200">
        <v>1.708958032315254</v>
      </c>
      <c r="IF200">
        <v>0.28502336747646334</v>
      </c>
      <c r="IG200">
        <v>1.0051750520467757</v>
      </c>
      <c r="IH200">
        <v>0.42347991037368776</v>
      </c>
      <c r="II200">
        <v>0.53045612140655518</v>
      </c>
      <c r="IJ200">
        <v>3.0848814201354978E-3</v>
      </c>
      <c r="IK200">
        <v>1.9621959652471541</v>
      </c>
      <c r="IL200">
        <v>0.33582462072372438</v>
      </c>
      <c r="IM200">
        <v>0.14867831334471701</v>
      </c>
      <c r="IN200">
        <v>0.63620733408093477</v>
      </c>
      <c r="IO200">
        <v>1.6587570026827647</v>
      </c>
      <c r="IP200">
        <v>0.15170440001249313</v>
      </c>
      <c r="IQ200">
        <v>2.2949643367636994</v>
      </c>
      <c r="IR200">
        <v>0.69786626100540161</v>
      </c>
      <c r="IS200">
        <v>0.44442135754227641</v>
      </c>
      <c r="IT200">
        <v>1.142287618547678</v>
      </c>
      <c r="IU200">
        <v>61.09374291324977</v>
      </c>
      <c r="IV200">
        <v>38.90625708675023</v>
      </c>
      <c r="IW200">
        <v>0.58600630444844537</v>
      </c>
      <c r="IX200">
        <v>25.534440560188255</v>
      </c>
      <c r="IY200">
        <f t="shared" si="237"/>
        <v>1.434507416903718</v>
      </c>
      <c r="IZ200">
        <f t="shared" si="238"/>
        <v>62.506741125512391</v>
      </c>
      <c r="JA200">
        <f t="shared" si="239"/>
        <v>0.33276837151654526</v>
      </c>
      <c r="JB200">
        <f t="shared" si="240"/>
        <v>14.499936499484207</v>
      </c>
      <c r="JC200">
        <f t="shared" si="241"/>
        <v>1.1017390453871727</v>
      </c>
      <c r="JD200">
        <f t="shared" si="242"/>
        <v>86.480865767779108</v>
      </c>
      <c r="JE200">
        <f t="shared" si="243"/>
        <v>105.32213426063697</v>
      </c>
    </row>
    <row r="201" spans="1:265" x14ac:dyDescent="0.2">
      <c r="A201" s="5">
        <v>2017</v>
      </c>
      <c r="B201">
        <v>325</v>
      </c>
      <c r="C201">
        <v>3</v>
      </c>
      <c r="D201">
        <v>3382</v>
      </c>
      <c r="E201">
        <v>1976</v>
      </c>
      <c r="F201" t="s">
        <v>122</v>
      </c>
      <c r="G201">
        <v>3</v>
      </c>
      <c r="H201">
        <v>32.5</v>
      </c>
      <c r="J201">
        <v>0</v>
      </c>
      <c r="K201">
        <v>0</v>
      </c>
      <c r="L201">
        <v>12.9</v>
      </c>
      <c r="M201">
        <v>12.7</v>
      </c>
      <c r="N201">
        <v>7.4</v>
      </c>
      <c r="O201">
        <v>0.20000000000000107</v>
      </c>
      <c r="P201">
        <v>5.2999999999999989</v>
      </c>
      <c r="Q201">
        <v>5.5</v>
      </c>
      <c r="R201">
        <v>2.9779999999999998</v>
      </c>
      <c r="U201">
        <v>3.504</v>
      </c>
      <c r="W201">
        <v>3.0979999999999999</v>
      </c>
      <c r="X201">
        <v>2.742</v>
      </c>
      <c r="AB201">
        <v>1</v>
      </c>
      <c r="AC201">
        <v>67</v>
      </c>
      <c r="AD201">
        <v>59.8</v>
      </c>
      <c r="AF201">
        <v>59.4</v>
      </c>
      <c r="AG201">
        <v>48.3</v>
      </c>
      <c r="AH201">
        <v>204.28658020051157</v>
      </c>
      <c r="AI201">
        <v>12833.691541356538</v>
      </c>
      <c r="AJ201">
        <v>216.34044243163211</v>
      </c>
      <c r="AK201">
        <v>0</v>
      </c>
      <c r="AL201">
        <v>574.1</v>
      </c>
      <c r="AM201">
        <v>574.1</v>
      </c>
      <c r="AN201">
        <v>11521.243421099143</v>
      </c>
      <c r="AO201">
        <f>AN201/AN$177</f>
        <v>0.97503228989780055</v>
      </c>
      <c r="AP201">
        <v>1619.1334149326806</v>
      </c>
      <c r="AQ201">
        <v>1474.5679314565484</v>
      </c>
      <c r="AR201">
        <v>0.19275397796817625</v>
      </c>
      <c r="AS201">
        <v>3093.8941003671971</v>
      </c>
      <c r="AT201">
        <v>3.3466909424724607</v>
      </c>
      <c r="AU201">
        <v>3188.4720522235825</v>
      </c>
      <c r="AV201">
        <v>6328.7556099551202</v>
      </c>
      <c r="AW201">
        <v>93.405365157078748</v>
      </c>
      <c r="AX201">
        <v>3.0977170542635655</v>
      </c>
      <c r="AY201">
        <v>9613.7307443900463</v>
      </c>
      <c r="AZ201">
        <v>682.26876784985723</v>
      </c>
      <c r="BA201">
        <v>4007.6764585883311</v>
      </c>
      <c r="BB201">
        <v>7372.8396572827423</v>
      </c>
      <c r="BC201">
        <v>1641.7016931864546</v>
      </c>
      <c r="BD201">
        <v>7.9511015911872711</v>
      </c>
      <c r="BE201">
        <v>13030.168910648716</v>
      </c>
      <c r="BF201">
        <v>434.65577626818992</v>
      </c>
      <c r="BG201">
        <v>244.03129758990494</v>
      </c>
      <c r="BH201">
        <f t="shared" si="244"/>
        <v>342.63016587177651</v>
      </c>
      <c r="BI201">
        <v>104.62257581939346</v>
      </c>
      <c r="BJ201">
        <v>58.514600454624897</v>
      </c>
      <c r="BK201">
        <v>323.61251189990475</v>
      </c>
      <c r="BL201">
        <v>74.577431951973011</v>
      </c>
      <c r="BM201">
        <v>0.9107142857142857</v>
      </c>
      <c r="BN201">
        <v>1.9848866498740552</v>
      </c>
      <c r="BO201">
        <v>1.8396793587174352</v>
      </c>
      <c r="BP201">
        <v>52.333187963366768</v>
      </c>
      <c r="BQ201">
        <v>33.165813948806182</v>
      </c>
      <c r="BR201">
        <v>30.756903353057197</v>
      </c>
      <c r="BS201">
        <v>47.660581895209027</v>
      </c>
      <c r="BT201">
        <v>65.830381339192115</v>
      </c>
      <c r="BU201">
        <v>56.582840236686394</v>
      </c>
      <c r="BV201">
        <v>4867.0379436964504</v>
      </c>
      <c r="BW201">
        <v>4714.4410444716441</v>
      </c>
      <c r="BX201">
        <v>11342.125948592411</v>
      </c>
      <c r="BY201">
        <v>9975.1025290901671</v>
      </c>
      <c r="BZ201">
        <v>1760.6469604243166</v>
      </c>
      <c r="CA201">
        <v>21317.22847768258</v>
      </c>
      <c r="CB201">
        <v>0.96864686468646866</v>
      </c>
      <c r="CC201">
        <v>22.83147618740329</v>
      </c>
      <c r="CD201">
        <v>22.115637825091962</v>
      </c>
      <c r="CE201">
        <v>-1678.5658914728679</v>
      </c>
      <c r="CF201">
        <v>1614.3145654834761</v>
      </c>
      <c r="CG201">
        <v>-64.251325989393081</v>
      </c>
      <c r="CH201">
        <f t="shared" si="216"/>
        <v>-859.36148510811927</v>
      </c>
      <c r="CI201">
        <f t="shared" si="217"/>
        <v>2658.3986128110982</v>
      </c>
      <c r="CJ201">
        <f t="shared" si="218"/>
        <v>1799.037127702979</v>
      </c>
      <c r="CK201">
        <v>11703.497733292534</v>
      </c>
      <c r="CL201">
        <v>54.901591665845082</v>
      </c>
      <c r="CM201">
        <v>3.0693948268890381</v>
      </c>
      <c r="CN201">
        <v>1.5491008758544922</v>
      </c>
      <c r="CO201">
        <v>7.166165828704834</v>
      </c>
      <c r="CP201">
        <v>2.3450691179355485</v>
      </c>
      <c r="CQ201">
        <v>8.6052465438842773</v>
      </c>
      <c r="CR201">
        <v>2.614962100982666</v>
      </c>
      <c r="CS201">
        <v>0.79071187973022461</v>
      </c>
      <c r="CT201">
        <v>3.3203747272491455</v>
      </c>
      <c r="CU201">
        <v>3.3203747272491455</v>
      </c>
      <c r="CV201">
        <v>1.4211321889326456</v>
      </c>
      <c r="CW201">
        <v>2.1529464721679688</v>
      </c>
      <c r="CX201">
        <v>2.2316653728485107</v>
      </c>
      <c r="CY201">
        <v>0.55718141794204712</v>
      </c>
      <c r="CZ201">
        <v>1.781360387802124</v>
      </c>
      <c r="DA201">
        <v>1.781360387802124</v>
      </c>
      <c r="DB201">
        <v>1.2271850261197992</v>
      </c>
      <c r="DC201">
        <v>0.86781430244445801</v>
      </c>
      <c r="DD201">
        <v>0.47797957062721252</v>
      </c>
      <c r="DE201">
        <v>0.63780793339637432</v>
      </c>
      <c r="DF201">
        <v>1.1770281791687012</v>
      </c>
      <c r="DG201">
        <v>0.42995914816856384</v>
      </c>
      <c r="DH201" s="19">
        <v>0.8901285970779268</v>
      </c>
      <c r="DI201">
        <v>49.697597278375525</v>
      </c>
      <c r="DJ201">
        <v>22.842544741262859</v>
      </c>
      <c r="DK201">
        <v>1.3813069702624692E-2</v>
      </c>
      <c r="DL201">
        <v>72.553955089341002</v>
      </c>
      <c r="DM201">
        <v>0.2879910066615996</v>
      </c>
      <c r="DN201">
        <v>83.377335766070928</v>
      </c>
      <c r="DO201">
        <v>50.042222447008172</v>
      </c>
      <c r="DP201">
        <v>3.1014081385704215</v>
      </c>
      <c r="DQ201">
        <v>0.10285581419145412</v>
      </c>
      <c r="DR201">
        <v>136.62382216584098</v>
      </c>
      <c r="DS201">
        <v>14.688881368127369</v>
      </c>
      <c r="DT201">
        <v>89.437927782117271</v>
      </c>
      <c r="DU201">
        <v>41.080092545041552</v>
      </c>
      <c r="DV201">
        <v>29.244623648300262</v>
      </c>
      <c r="DW201">
        <v>0.14163777413931442</v>
      </c>
      <c r="DX201">
        <v>159.9042817495984</v>
      </c>
      <c r="DY201">
        <v>4.2713244717666647</v>
      </c>
      <c r="DZ201">
        <v>1.662889970268387</v>
      </c>
      <c r="EA201">
        <f t="shared" si="245"/>
        <v>3.0120802296640479</v>
      </c>
      <c r="EB201">
        <v>2.2453158991796935</v>
      </c>
      <c r="EC201">
        <v>0.43289942971759593</v>
      </c>
      <c r="ED201">
        <v>1.8133118470496874</v>
      </c>
      <c r="EE201">
        <v>-0.6401521358547585</v>
      </c>
      <c r="EF201">
        <v>0.4596307667212341</v>
      </c>
      <c r="EG201">
        <v>0.6001897516539747</v>
      </c>
      <c r="EH201">
        <v>0.45931400205423073</v>
      </c>
      <c r="EI201">
        <v>68.497433692180152</v>
      </c>
      <c r="EJ201">
        <v>61.026938380382347</v>
      </c>
      <c r="EK201">
        <v>55.932165670317893</v>
      </c>
      <c r="EL201">
        <v>31.483527966373657</v>
      </c>
      <c r="EM201">
        <v>36.627742990724094</v>
      </c>
      <c r="EN201">
        <v>25.690426857593966</v>
      </c>
      <c r="EO201">
        <v>42.236851380796438</v>
      </c>
      <c r="EP201">
        <v>22.534065061838636</v>
      </c>
      <c r="EQ201">
        <v>72.340979115931177</v>
      </c>
      <c r="ER201">
        <v>117.40976766836106</v>
      </c>
      <c r="ES201">
        <v>7.5700626732961034</v>
      </c>
      <c r="ET201">
        <v>189.75074678429223</v>
      </c>
      <c r="EU201">
        <v>0.53351668803806851</v>
      </c>
      <c r="EV201">
        <v>22.25912261036374</v>
      </c>
      <c r="EW201">
        <v>11.875613373714549</v>
      </c>
      <c r="EX201">
        <f t="shared" si="219"/>
        <v>3.9894771438774441</v>
      </c>
      <c r="EY201">
        <v>41.14048438527449</v>
      </c>
      <c r="EZ201">
        <v>27.508157385169536</v>
      </c>
      <c r="FA201">
        <f t="shared" si="220"/>
        <v>1.4955739786284103</v>
      </c>
      <c r="FB201">
        <v>68.64864177044403</v>
      </c>
      <c r="FC201">
        <v>59.929058061840792</v>
      </c>
      <c r="FD201">
        <v>40.070941938159201</v>
      </c>
      <c r="FE201">
        <f t="shared" si="221"/>
        <v>58.177041211227632</v>
      </c>
      <c r="FF201">
        <f t="shared" si="222"/>
        <v>47.201076401320833</v>
      </c>
      <c r="FG201">
        <f t="shared" si="223"/>
        <v>18.546027483202916</v>
      </c>
      <c r="FH201">
        <f t="shared" si="224"/>
        <v>6.0605920160463427</v>
      </c>
      <c r="FI201">
        <f t="shared" si="225"/>
        <v>8.9621299019666196</v>
      </c>
      <c r="FJ201">
        <f t="shared" si="226"/>
        <v>8.9621299019666196</v>
      </c>
      <c r="FK201">
        <f t="shared" si="227"/>
        <v>-6.0605920160463427</v>
      </c>
      <c r="FL201">
        <f t="shared" si="228"/>
        <v>-7.2688722425124599</v>
      </c>
      <c r="FM201">
        <f t="shared" si="229"/>
        <v>17.909136452636567</v>
      </c>
      <c r="FN201">
        <f t="shared" si="230"/>
        <v>32.579899033144144</v>
      </c>
      <c r="FO201">
        <v>53.126924618451255</v>
      </c>
      <c r="FP201">
        <v>27.998269054954338</v>
      </c>
      <c r="FQ201">
        <v>1.047523428187382</v>
      </c>
      <c r="FR201">
        <v>0.96566298018849017</v>
      </c>
      <c r="FS201">
        <v>0.93317403704296698</v>
      </c>
      <c r="FT201">
        <v>2.238679398315147</v>
      </c>
      <c r="FU201">
        <v>1.4716647713421211</v>
      </c>
      <c r="FV201">
        <v>1.315065547696217</v>
      </c>
      <c r="FW201">
        <v>46.793618314563247</v>
      </c>
      <c r="FX201">
        <v>61.875786872044273</v>
      </c>
      <c r="FY201">
        <v>16.752978223538499</v>
      </c>
      <c r="FZ201">
        <v>52.569503404536356</v>
      </c>
      <c r="GA201">
        <v>84.710154814416171</v>
      </c>
      <c r="GB201">
        <f t="shared" si="246"/>
        <v>183.92554761299996</v>
      </c>
      <c r="GC201">
        <f t="shared" si="247"/>
        <v>109.89589817970567</v>
      </c>
      <c r="GD201">
        <f t="shared" si="248"/>
        <v>77.301649272637221</v>
      </c>
      <c r="GE201">
        <f t="shared" si="249"/>
        <v>1.6688246231825228</v>
      </c>
      <c r="GF201">
        <f t="shared" si="250"/>
        <v>2.3794901759723439</v>
      </c>
      <c r="GG201">
        <f t="shared" si="251"/>
        <v>2.8869569974860321</v>
      </c>
      <c r="GH201">
        <f t="shared" si="255"/>
        <v>52.369288277723378</v>
      </c>
      <c r="GK201">
        <f t="shared" si="252"/>
        <v>49.342526967641433</v>
      </c>
      <c r="GL201">
        <f t="shared" si="253"/>
        <v>54.969895500342915</v>
      </c>
      <c r="GM201">
        <f t="shared" si="256"/>
        <v>45.030104499657085</v>
      </c>
      <c r="GN201">
        <f t="shared" si="232"/>
        <v>52.775234815713702</v>
      </c>
      <c r="GO201">
        <f t="shared" si="254"/>
        <v>42.63565891472868</v>
      </c>
      <c r="GP201">
        <f t="shared" si="233"/>
        <v>45.249152326504102</v>
      </c>
      <c r="GQ201">
        <f t="shared" si="234"/>
        <v>0.98442736382347151</v>
      </c>
      <c r="GR201">
        <v>19.776823994999283</v>
      </c>
      <c r="GS201">
        <f t="shared" si="235"/>
        <v>96.137307443900454</v>
      </c>
      <c r="GT201" s="23">
        <f t="shared" si="236"/>
        <v>213.17228477682579</v>
      </c>
      <c r="GU201">
        <v>20.16</v>
      </c>
      <c r="GV201">
        <v>18.36</v>
      </c>
      <c r="GW201">
        <v>2.4000000000000002E-3</v>
      </c>
      <c r="GX201">
        <v>38.522399999999998</v>
      </c>
      <c r="GY201">
        <v>4.1669999999999999E-2</v>
      </c>
      <c r="GZ201">
        <v>39.700000000000003</v>
      </c>
      <c r="HA201">
        <v>78.8</v>
      </c>
      <c r="HB201">
        <v>1.163</v>
      </c>
      <c r="HC201">
        <v>3.857E-2</v>
      </c>
      <c r="HD201">
        <v>119.70157000000002</v>
      </c>
      <c r="HE201">
        <v>8.495000000000001</v>
      </c>
      <c r="HF201">
        <v>49.9</v>
      </c>
      <c r="HG201">
        <v>91.8</v>
      </c>
      <c r="HH201">
        <v>20.440999999999999</v>
      </c>
      <c r="HI201">
        <v>9.9000000000000005E-2</v>
      </c>
      <c r="HJ201">
        <v>162.24</v>
      </c>
      <c r="HK201">
        <v>60.6</v>
      </c>
      <c r="HL201">
        <v>58.7</v>
      </c>
      <c r="HM201">
        <v>141.22200000000001</v>
      </c>
      <c r="HN201">
        <v>124.20104799999999</v>
      </c>
      <c r="HO201">
        <v>21.921999999999997</v>
      </c>
      <c r="HP201">
        <v>265.42304799999999</v>
      </c>
      <c r="HQ201">
        <v>-20.9</v>
      </c>
      <c r="HR201">
        <v>20.099999999999994</v>
      </c>
      <c r="HS201">
        <v>-0.80000000000001137</v>
      </c>
      <c r="HT201">
        <v>145.72147799999999</v>
      </c>
      <c r="HU201">
        <v>54.901591665845082</v>
      </c>
      <c r="HV201">
        <v>0.61878999710083005</v>
      </c>
      <c r="HW201">
        <v>0.28441492080688474</v>
      </c>
      <c r="HX201">
        <v>1.7198797988891604E-4</v>
      </c>
      <c r="HY201">
        <v>0.90337690588760378</v>
      </c>
      <c r="HZ201">
        <v>3.5858062348365785E-3</v>
      </c>
      <c r="IA201">
        <v>1.0381399540901186</v>
      </c>
      <c r="IB201">
        <v>0.62308096122741696</v>
      </c>
      <c r="IC201">
        <v>3.8615958077907561E-2</v>
      </c>
      <c r="ID201">
        <v>1.2806685322999953E-3</v>
      </c>
      <c r="IE201">
        <v>1.7011175419277431</v>
      </c>
      <c r="IF201">
        <v>0.18289280281066897</v>
      </c>
      <c r="IG201">
        <v>1.1136010210514069</v>
      </c>
      <c r="IH201">
        <v>0.51149254167079927</v>
      </c>
      <c r="II201">
        <v>0.36412787687063214</v>
      </c>
      <c r="IJ201">
        <v>1.7635467839241029E-3</v>
      </c>
      <c r="IK201">
        <v>1.9909849863767626</v>
      </c>
      <c r="IL201">
        <v>0.52589546728134151</v>
      </c>
      <c r="IM201">
        <v>0.28057400795817372</v>
      </c>
      <c r="IN201">
        <v>0.90072511970102775</v>
      </c>
      <c r="IO201">
        <v>1.4618813337828445</v>
      </c>
      <c r="IP201">
        <v>9.425564446151255E-2</v>
      </c>
      <c r="IQ201">
        <v>2.3626064534838722</v>
      </c>
      <c r="IR201">
        <v>0.5122444868087771</v>
      </c>
      <c r="IS201">
        <v>0.34250695326924324</v>
      </c>
      <c r="IT201">
        <v>0.85475144007802051</v>
      </c>
      <c r="IU201">
        <v>59.929058061840777</v>
      </c>
      <c r="IV201">
        <v>40.070941938159201</v>
      </c>
      <c r="IW201">
        <v>0.6614889115561291</v>
      </c>
      <c r="IX201">
        <v>27.998269054954335</v>
      </c>
      <c r="IY201">
        <f t="shared" si="237"/>
        <v>1.4592295475962684</v>
      </c>
      <c r="IZ201">
        <f t="shared" si="238"/>
        <v>61.763547011585672</v>
      </c>
      <c r="JA201">
        <f t="shared" si="239"/>
        <v>0.37162146710710964</v>
      </c>
      <c r="JB201">
        <f t="shared" si="240"/>
        <v>15.729300432542242</v>
      </c>
      <c r="JC201">
        <f t="shared" si="241"/>
        <v>1.0876080804891588</v>
      </c>
      <c r="JD201">
        <f t="shared" si="242"/>
        <v>99.818604552551875</v>
      </c>
      <c r="JE201">
        <f t="shared" si="243"/>
        <v>112.34331795234465</v>
      </c>
    </row>
    <row r="202" spans="1:265" x14ac:dyDescent="0.2">
      <c r="A202" s="5">
        <v>2017</v>
      </c>
      <c r="B202">
        <v>326</v>
      </c>
      <c r="C202">
        <v>3</v>
      </c>
      <c r="D202" t="s">
        <v>119</v>
      </c>
      <c r="E202">
        <v>2003</v>
      </c>
      <c r="F202" t="s">
        <v>122</v>
      </c>
      <c r="G202">
        <v>3</v>
      </c>
      <c r="H202">
        <v>33.5</v>
      </c>
      <c r="J202">
        <v>0</v>
      </c>
      <c r="K202">
        <v>0</v>
      </c>
      <c r="L202">
        <v>12.3</v>
      </c>
      <c r="M202">
        <v>11.6</v>
      </c>
      <c r="N202">
        <v>6.9</v>
      </c>
      <c r="O202">
        <v>0.70000000000000107</v>
      </c>
      <c r="P202">
        <v>4.6999999999999993</v>
      </c>
      <c r="Q202">
        <v>5.4</v>
      </c>
      <c r="R202">
        <v>2.6779999999999999</v>
      </c>
      <c r="U202">
        <v>3.63</v>
      </c>
      <c r="W202">
        <v>3.2039999999999997</v>
      </c>
      <c r="X202">
        <v>2.508</v>
      </c>
      <c r="AB202">
        <v>5</v>
      </c>
      <c r="AC202">
        <v>67</v>
      </c>
      <c r="AD202">
        <v>59</v>
      </c>
      <c r="AF202">
        <v>57.2</v>
      </c>
      <c r="AG202">
        <v>27.7</v>
      </c>
      <c r="AH202">
        <v>253.5680886778953</v>
      </c>
      <c r="AI202">
        <v>15929.654466922739</v>
      </c>
      <c r="AJ202">
        <v>261.98602486559133</v>
      </c>
      <c r="AK202">
        <v>0</v>
      </c>
      <c r="AL202">
        <v>595.20000000000005</v>
      </c>
      <c r="AM202">
        <v>595.20000000000005</v>
      </c>
      <c r="AN202">
        <v>14809.292300820176</v>
      </c>
      <c r="AO202">
        <f>AN202/AN$180</f>
        <v>1.0834335637321721</v>
      </c>
      <c r="AP202">
        <v>1920.8086883876356</v>
      </c>
      <c r="AQ202">
        <v>2085.2614870509606</v>
      </c>
      <c r="AR202">
        <v>0.98753905597326652</v>
      </c>
      <c r="AS202">
        <v>4007.0577144945696</v>
      </c>
      <c r="AT202">
        <v>20.157801796157059</v>
      </c>
      <c r="AU202">
        <v>3774.1917293233082</v>
      </c>
      <c r="AV202">
        <v>6002.5271512113613</v>
      </c>
      <c r="AW202">
        <v>304.81326232247284</v>
      </c>
      <c r="AX202">
        <v>16.221624060150376</v>
      </c>
      <c r="AY202">
        <v>10097.753766917293</v>
      </c>
      <c r="AZ202">
        <v>1510.9923141186298</v>
      </c>
      <c r="BA202">
        <v>4333.3312447786129</v>
      </c>
      <c r="BB202">
        <v>6824.791144527986</v>
      </c>
      <c r="BC202">
        <v>3403.3506683375099</v>
      </c>
      <c r="BD202">
        <v>10.278299916457811</v>
      </c>
      <c r="BE202">
        <v>14571.751357560568</v>
      </c>
      <c r="BF202">
        <v>406.04640349484822</v>
      </c>
      <c r="BG202">
        <v>319.57125647451966</v>
      </c>
      <c r="BH202">
        <f t="shared" si="244"/>
        <v>364.29978079537926</v>
      </c>
      <c r="BI202">
        <v>123.55886939571151</v>
      </c>
      <c r="BJ202">
        <v>39.938536818236052</v>
      </c>
      <c r="BK202">
        <v>261.15104427736003</v>
      </c>
      <c r="BL202">
        <v>58.73314237975891</v>
      </c>
      <c r="BM202">
        <v>1.0856164383561644</v>
      </c>
      <c r="BN202">
        <v>1.5904139433551197</v>
      </c>
      <c r="BO202">
        <v>1.5749525616698292</v>
      </c>
      <c r="BP202">
        <v>47.935638197562547</v>
      </c>
      <c r="BQ202">
        <v>37.376547462352292</v>
      </c>
      <c r="BR202">
        <v>29.737889004881072</v>
      </c>
      <c r="BS202">
        <v>52.039716810367551</v>
      </c>
      <c r="BT202">
        <v>59.444182238599495</v>
      </c>
      <c r="BU202">
        <v>46.835764466890495</v>
      </c>
      <c r="BV202">
        <v>4259.3274853801167</v>
      </c>
      <c r="BW202">
        <v>4070.206766917293</v>
      </c>
      <c r="BX202">
        <v>13835.249498746867</v>
      </c>
      <c r="BY202">
        <v>12821.898095948201</v>
      </c>
      <c r="BZ202">
        <v>5505.7152464494557</v>
      </c>
      <c r="CA202">
        <v>26657.14759469507</v>
      </c>
      <c r="CB202">
        <v>0.95559845559845558</v>
      </c>
      <c r="CC202">
        <v>15.978181724993517</v>
      </c>
      <c r="CD202">
        <v>15.268725779675272</v>
      </c>
      <c r="CE202">
        <v>-485.13575605680853</v>
      </c>
      <c r="CF202">
        <v>1932.3203842940684</v>
      </c>
      <c r="CG202">
        <v>1447.1846282372608</v>
      </c>
      <c r="CH202">
        <f t="shared" si="216"/>
        <v>74.003759398496186</v>
      </c>
      <c r="CI202">
        <f t="shared" si="217"/>
        <v>2754.5843776106931</v>
      </c>
      <c r="CJ202">
        <f t="shared" si="218"/>
        <v>2828.5881370091893</v>
      </c>
      <c r="CK202">
        <v>16559.393827777778</v>
      </c>
      <c r="CL202">
        <v>62.119901497162409</v>
      </c>
      <c r="CM202">
        <v>3.1948862075805664</v>
      </c>
      <c r="CN202">
        <v>1.6478738784790039</v>
      </c>
      <c r="CO202">
        <v>7.7469367980957031</v>
      </c>
      <c r="CP202">
        <v>2.3909472250016917</v>
      </c>
      <c r="CQ202">
        <v>5.3025894165039062</v>
      </c>
      <c r="CR202">
        <v>2.6053237915039062</v>
      </c>
      <c r="CS202">
        <v>0.59405213594436646</v>
      </c>
      <c r="CT202">
        <v>2.791015625</v>
      </c>
      <c r="CU202">
        <v>2.791015625</v>
      </c>
      <c r="CV202">
        <v>1.4156434485698954</v>
      </c>
      <c r="CW202">
        <v>1.9449255466461182</v>
      </c>
      <c r="CX202">
        <v>2.2573940753936768</v>
      </c>
      <c r="CY202">
        <v>0.39908373355865479</v>
      </c>
      <c r="CZ202">
        <v>1.2992357015609741</v>
      </c>
      <c r="DA202">
        <v>1.2992357015609741</v>
      </c>
      <c r="DB202">
        <v>1.1625787196846709</v>
      </c>
      <c r="DC202">
        <v>0.8879464864730835</v>
      </c>
      <c r="DD202">
        <v>0.34937942028045654</v>
      </c>
      <c r="DE202">
        <v>0.57823585741975825</v>
      </c>
      <c r="DF202">
        <v>1.3403316736221313</v>
      </c>
      <c r="DG202">
        <v>0.50782430171966553</v>
      </c>
      <c r="DH202">
        <v>0.94479851608320375</v>
      </c>
      <c r="DI202">
        <v>61.367651859305745</v>
      </c>
      <c r="DJ202">
        <v>34.362479343095615</v>
      </c>
      <c r="DK202">
        <v>7.6504026522759908E-2</v>
      </c>
      <c r="DL202">
        <v>95.806635228924122</v>
      </c>
      <c r="DM202">
        <v>1.0688854646428585</v>
      </c>
      <c r="DN202">
        <v>98.329915061032864</v>
      </c>
      <c r="DO202">
        <v>35.658140752411626</v>
      </c>
      <c r="DP202">
        <v>8.5073857784924538</v>
      </c>
      <c r="DQ202">
        <v>0.45274806214755636</v>
      </c>
      <c r="DR202">
        <v>142.94818965408447</v>
      </c>
      <c r="DS202">
        <v>29.387675525152591</v>
      </c>
      <c r="DT202">
        <v>97.82036278681548</v>
      </c>
      <c r="DU202">
        <v>27.236631307162735</v>
      </c>
      <c r="DV202">
        <v>44.217546932354942</v>
      </c>
      <c r="DW202">
        <v>0.13353934202813167</v>
      </c>
      <c r="DX202">
        <v>169.40808036836131</v>
      </c>
      <c r="DY202">
        <v>3.1427702950106902</v>
      </c>
      <c r="DZ202">
        <v>1.8899921938769171</v>
      </c>
      <c r="EA202">
        <f t="shared" si="245"/>
        <v>2.5379808668771444</v>
      </c>
      <c r="EB202">
        <v>2.4641508801151413</v>
      </c>
      <c r="EC202">
        <v>-3.6396591015527439E-2</v>
      </c>
      <c r="ED202">
        <v>8.6377427287734079E-2</v>
      </c>
      <c r="EE202">
        <v>-0.60153638894634931</v>
      </c>
      <c r="EF202">
        <v>0.55994450336598489</v>
      </c>
      <c r="EG202">
        <v>0.36263776624111599</v>
      </c>
      <c r="EH202">
        <v>0.27843519008941736</v>
      </c>
      <c r="EI202">
        <v>64.0536552741587</v>
      </c>
      <c r="EJ202">
        <v>68.787100626442438</v>
      </c>
      <c r="EK202">
        <v>57.742442139781446</v>
      </c>
      <c r="EL202">
        <v>35.86649219126479</v>
      </c>
      <c r="EM202">
        <v>24.944800517375956</v>
      </c>
      <c r="EN202">
        <v>16.07752785341723</v>
      </c>
      <c r="EO202">
        <v>37.820548753815089</v>
      </c>
      <c r="EP202">
        <v>14.220464806471551</v>
      </c>
      <c r="EQ202">
        <v>80.000373565241745</v>
      </c>
      <c r="ER202">
        <v>171.85596133954672</v>
      </c>
      <c r="ES202">
        <v>27.959360004955109</v>
      </c>
      <c r="ET202">
        <v>251.85633490478847</v>
      </c>
      <c r="EU202">
        <v>0.37599837323981405</v>
      </c>
      <c r="EV202">
        <v>15.016715290529712</v>
      </c>
      <c r="EW202">
        <v>5.6462605206446135</v>
      </c>
      <c r="EX202">
        <f t="shared" si="219"/>
        <v>11.101312982865744</v>
      </c>
      <c r="EY202">
        <v>60.509366307217775</v>
      </c>
      <c r="EZ202">
        <v>21.437675945940075</v>
      </c>
      <c r="FA202">
        <f t="shared" si="220"/>
        <v>2.8225711807476594</v>
      </c>
      <c r="FB202">
        <v>81.947042253157846</v>
      </c>
      <c r="FC202">
        <v>73.839597676127269</v>
      </c>
      <c r="FD202">
        <v>26.160402323872734</v>
      </c>
      <c r="FE202">
        <f t="shared" si="221"/>
        <v>45.056620528736474</v>
      </c>
      <c r="FF202">
        <f t="shared" si="222"/>
        <v>59.999814033000391</v>
      </c>
      <c r="FG202">
        <f t="shared" si="223"/>
        <v>13.016166500691185</v>
      </c>
      <c r="FH202">
        <f t="shared" si="224"/>
        <v>-0.50955227421738414</v>
      </c>
      <c r="FI202">
        <f t="shared" si="225"/>
        <v>8.4215094452488906</v>
      </c>
      <c r="FJ202">
        <f t="shared" si="226"/>
        <v>8.4215094452488906</v>
      </c>
      <c r="FK202">
        <f t="shared" si="227"/>
        <v>0.50955227421738414</v>
      </c>
      <c r="FL202">
        <f t="shared" si="228"/>
        <v>0.51820676739231164</v>
      </c>
      <c r="FM202">
        <f t="shared" si="229"/>
        <v>23.617354319516302</v>
      </c>
      <c r="FN202">
        <f t="shared" si="230"/>
        <v>39.283686657479208</v>
      </c>
      <c r="FO202">
        <v>108.908145250704</v>
      </c>
      <c r="FP202">
        <v>43.242170299935289</v>
      </c>
      <c r="FQ202">
        <v>1.175267006310861</v>
      </c>
      <c r="FR202">
        <v>0.97957599413216012</v>
      </c>
      <c r="FS202">
        <v>0.92138852754751499</v>
      </c>
      <c r="FT202">
        <v>2.0343864093546076</v>
      </c>
      <c r="FU202">
        <v>1.4451593924819099</v>
      </c>
      <c r="FV202">
        <v>1.2617681737140123</v>
      </c>
      <c r="FW202">
        <v>48.099287631583785</v>
      </c>
      <c r="FX202">
        <v>68.23571120595993</v>
      </c>
      <c r="FY202">
        <v>23.622687177765833</v>
      </c>
      <c r="FZ202">
        <v>50.909571525351467</v>
      </c>
      <c r="GA202">
        <v>68.187592947521665</v>
      </c>
      <c r="GB202">
        <f t="shared" si="246"/>
        <v>139.42044390938096</v>
      </c>
      <c r="GC202">
        <f t="shared" si="247"/>
        <v>96.179533535537658</v>
      </c>
      <c r="GD202">
        <f t="shared" si="248"/>
        <v>73.938497174907056</v>
      </c>
      <c r="GE202">
        <f t="shared" si="249"/>
        <v>2.2915478662922237</v>
      </c>
      <c r="GF202">
        <f t="shared" si="250"/>
        <v>2.7088130870807956</v>
      </c>
      <c r="GG202">
        <f t="shared" si="251"/>
        <v>3.0530699995884985</v>
      </c>
      <c r="GH202">
        <f t="shared" si="255"/>
        <v>67.314965003728076</v>
      </c>
      <c r="GK202">
        <f t="shared" si="252"/>
        <v>61.537087944863913</v>
      </c>
      <c r="GL202">
        <f t="shared" si="253"/>
        <v>60.120004839260176</v>
      </c>
      <c r="GM202">
        <f t="shared" si="256"/>
        <v>39.879995160739824</v>
      </c>
      <c r="GN202">
        <f t="shared" si="232"/>
        <v>61.336732275018043</v>
      </c>
      <c r="GO202">
        <f t="shared" si="254"/>
        <v>43.902439024390247</v>
      </c>
      <c r="GP202">
        <f t="shared" si="233"/>
        <v>63.371758769267984</v>
      </c>
      <c r="GQ202">
        <f t="shared" si="234"/>
        <v>0.89431367203660128</v>
      </c>
      <c r="GR202">
        <v>34.643673660611917</v>
      </c>
      <c r="GS202">
        <f t="shared" si="235"/>
        <v>100.97753766917292</v>
      </c>
      <c r="GT202" s="23">
        <f t="shared" si="236"/>
        <v>266.57147594695073</v>
      </c>
      <c r="GU202">
        <v>23.36</v>
      </c>
      <c r="GV202">
        <v>25.36</v>
      </c>
      <c r="GW202">
        <v>1.201E-2</v>
      </c>
      <c r="GX202">
        <v>48.732009999999995</v>
      </c>
      <c r="GY202">
        <v>0.24514999999999998</v>
      </c>
      <c r="GZ202">
        <v>45.9</v>
      </c>
      <c r="HA202">
        <v>73</v>
      </c>
      <c r="HB202">
        <v>3.7069999999999999</v>
      </c>
      <c r="HC202">
        <v>0.19728000000000001</v>
      </c>
      <c r="HD202">
        <v>122.80427999999999</v>
      </c>
      <c r="HE202">
        <v>18.375999999999998</v>
      </c>
      <c r="HF202">
        <v>52.7</v>
      </c>
      <c r="HG202">
        <v>83</v>
      </c>
      <c r="HH202">
        <v>41.39</v>
      </c>
      <c r="HI202">
        <v>0.125</v>
      </c>
      <c r="HJ202">
        <v>177.215</v>
      </c>
      <c r="HK202">
        <v>51.8</v>
      </c>
      <c r="HL202">
        <v>49.5</v>
      </c>
      <c r="HM202">
        <v>168.25799999999998</v>
      </c>
      <c r="HN202">
        <v>155.93408199999999</v>
      </c>
      <c r="HO202">
        <v>66.957999999999998</v>
      </c>
      <c r="HP202">
        <v>324.19208199999997</v>
      </c>
      <c r="HQ202">
        <v>-5.8999999999999986</v>
      </c>
      <c r="HR202">
        <v>23.5</v>
      </c>
      <c r="HS202">
        <v>17.600000000000009</v>
      </c>
      <c r="HT202">
        <v>201.38780199999997</v>
      </c>
      <c r="HU202">
        <v>62.119901497162409</v>
      </c>
      <c r="HV202">
        <v>0.7463254180908202</v>
      </c>
      <c r="HW202">
        <v>0.41790081558227538</v>
      </c>
      <c r="HX202">
        <v>9.3040710945129401E-4</v>
      </c>
      <c r="HY202">
        <v>1.1651566407825469</v>
      </c>
      <c r="HZ202">
        <v>1.2999297954559326E-2</v>
      </c>
      <c r="IA202">
        <v>1.1958436203002929</v>
      </c>
      <c r="IB202">
        <v>0.43365805923938755</v>
      </c>
      <c r="IC202">
        <v>0.10346294921874999</v>
      </c>
      <c r="ID202">
        <v>5.5061156250000003E-3</v>
      </c>
      <c r="IE202">
        <v>1.7384707443834304</v>
      </c>
      <c r="IF202">
        <v>0.3573995184516906</v>
      </c>
      <c r="IG202">
        <v>1.1896466777324677</v>
      </c>
      <c r="IH202">
        <v>0.33123949885368348</v>
      </c>
      <c r="II202">
        <v>0.53775365687608712</v>
      </c>
      <c r="IJ202">
        <v>1.6240446269512176E-3</v>
      </c>
      <c r="IK202">
        <v>2.0602638780891893</v>
      </c>
      <c r="IL202">
        <v>0.45995627999305727</v>
      </c>
      <c r="IM202">
        <v>0.172942813038826</v>
      </c>
      <c r="IN202">
        <v>0.97292808897733674</v>
      </c>
      <c r="IO202">
        <v>2.0900338910179066</v>
      </c>
      <c r="IP202">
        <v>0.3400289959454536</v>
      </c>
      <c r="IQ202">
        <v>3.0629619799952428</v>
      </c>
      <c r="IR202">
        <v>0.73588734030723568</v>
      </c>
      <c r="IS202">
        <v>0.26071524620056152</v>
      </c>
      <c r="IT202">
        <v>0.99660258650779709</v>
      </c>
      <c r="IU202">
        <v>73.839597676127283</v>
      </c>
      <c r="IV202">
        <v>26.160402323872734</v>
      </c>
      <c r="IW202">
        <v>1.3244912356118124</v>
      </c>
      <c r="IX202">
        <v>43.242170299935282</v>
      </c>
      <c r="IY202">
        <f t="shared" si="237"/>
        <v>1.8978053392126959</v>
      </c>
      <c r="IZ202">
        <f t="shared" si="238"/>
        <v>61.959807258712473</v>
      </c>
      <c r="JA202">
        <f t="shared" si="239"/>
        <v>1.0026981019060535</v>
      </c>
      <c r="JB202">
        <f t="shared" si="240"/>
        <v>32.736224231800968</v>
      </c>
      <c r="JC202">
        <f t="shared" si="241"/>
        <v>0.89510723730664243</v>
      </c>
      <c r="JD202">
        <f t="shared" si="242"/>
        <v>90.802610779120428</v>
      </c>
      <c r="JE202">
        <f t="shared" si="243"/>
        <v>105.84267258861094</v>
      </c>
    </row>
    <row r="203" spans="1:265" x14ac:dyDescent="0.2">
      <c r="A203" s="5">
        <v>2017</v>
      </c>
      <c r="B203">
        <v>327</v>
      </c>
      <c r="C203">
        <v>3</v>
      </c>
      <c r="D203">
        <v>3335</v>
      </c>
      <c r="E203">
        <v>1995</v>
      </c>
      <c r="F203" t="s">
        <v>122</v>
      </c>
      <c r="G203">
        <v>3</v>
      </c>
      <c r="H203">
        <v>29.5</v>
      </c>
      <c r="J203">
        <v>0</v>
      </c>
      <c r="K203">
        <v>0</v>
      </c>
      <c r="L203">
        <v>12.4</v>
      </c>
      <c r="M203">
        <v>11.3</v>
      </c>
      <c r="N203">
        <v>5.9</v>
      </c>
      <c r="O203">
        <v>1.0999999999999996</v>
      </c>
      <c r="P203">
        <v>5.4</v>
      </c>
      <c r="Q203">
        <v>6.5</v>
      </c>
      <c r="R203">
        <v>2.6320000000000001</v>
      </c>
      <c r="U203">
        <v>3.3820000000000001</v>
      </c>
      <c r="W203">
        <v>3.7880000000000003</v>
      </c>
      <c r="X203">
        <v>2.8879999999999999</v>
      </c>
      <c r="AB203">
        <v>3</v>
      </c>
      <c r="AC203">
        <v>67</v>
      </c>
      <c r="AD203">
        <v>59.1</v>
      </c>
      <c r="AF203">
        <v>58.6</v>
      </c>
      <c r="AG203">
        <v>22.1</v>
      </c>
      <c r="AH203">
        <v>216.92986389942595</v>
      </c>
      <c r="AI203">
        <v>13627.967909889738</v>
      </c>
      <c r="AJ203">
        <v>212.48287949015057</v>
      </c>
      <c r="AK203">
        <v>10</v>
      </c>
      <c r="AL203">
        <v>517.79999999999995</v>
      </c>
      <c r="AM203">
        <v>575.33333333333337</v>
      </c>
      <c r="AN203">
        <v>10285.841363059719</v>
      </c>
      <c r="AO203">
        <f>AN203/AN$183</f>
        <v>0.77605828517323672</v>
      </c>
      <c r="AP203">
        <v>2198.3741776315787</v>
      </c>
      <c r="AQ203">
        <v>2376.4457236842104</v>
      </c>
      <c r="AR203">
        <v>0.74385341282894712</v>
      </c>
      <c r="AS203">
        <v>4575.5637547286178</v>
      </c>
      <c r="AT203">
        <v>12.283699013157893</v>
      </c>
      <c r="AU203">
        <v>3763.7849506578941</v>
      </c>
      <c r="AV203">
        <v>5876.3610197368416</v>
      </c>
      <c r="AW203">
        <v>234.1640830592105</v>
      </c>
      <c r="AX203">
        <v>35.926743832236838</v>
      </c>
      <c r="AY203">
        <v>9910.236797286183</v>
      </c>
      <c r="AZ203">
        <v>1527.2063322368419</v>
      </c>
      <c r="BA203">
        <v>4589.3893914473674</v>
      </c>
      <c r="BB203">
        <v>6556.2705592105249</v>
      </c>
      <c r="BC203">
        <v>2919.1592310855253</v>
      </c>
      <c r="BD203">
        <v>19.911636513157891</v>
      </c>
      <c r="BE203">
        <v>14084.730818256578</v>
      </c>
      <c r="BF203">
        <v>355.6448695038377</v>
      </c>
      <c r="BG203">
        <v>298.17814435502817</v>
      </c>
      <c r="BH203">
        <f t="shared" si="244"/>
        <v>327.90231253544687</v>
      </c>
      <c r="BI203">
        <v>104.36071820175435</v>
      </c>
      <c r="BJ203">
        <v>58.971745770676662</v>
      </c>
      <c r="BK203">
        <v>233.32768640350875</v>
      </c>
      <c r="BL203">
        <v>48.564967105263086</v>
      </c>
      <c r="BM203">
        <v>1.0810014727540502</v>
      </c>
      <c r="BN203">
        <v>1.5612903225806454</v>
      </c>
      <c r="BO203">
        <v>1.4285714285714286</v>
      </c>
      <c r="BP203">
        <v>48.045974124164879</v>
      </c>
      <c r="BQ203">
        <v>37.978759010971039</v>
      </c>
      <c r="BR203">
        <v>32.584146979213955</v>
      </c>
      <c r="BS203">
        <v>51.937768788125219</v>
      </c>
      <c r="BT203">
        <v>59.295868907451563</v>
      </c>
      <c r="BU203">
        <v>46.548781398877075</v>
      </c>
      <c r="BV203">
        <v>3383.3593749999995</v>
      </c>
      <c r="BW203">
        <v>4168.4930098684199</v>
      </c>
      <c r="BX203">
        <v>8789.1258634868409</v>
      </c>
      <c r="BY203">
        <v>8905.4903576274628</v>
      </c>
      <c r="BZ203">
        <v>1237.273478618421</v>
      </c>
      <c r="CA203">
        <v>17694.616221114306</v>
      </c>
      <c r="CB203">
        <v>1.2320574162679425</v>
      </c>
      <c r="CC203">
        <v>19.120840671089361</v>
      </c>
      <c r="CD203">
        <v>23.557973554093348</v>
      </c>
      <c r="CE203">
        <v>380.42557565789457</v>
      </c>
      <c r="CF203">
        <v>1707.8680098684217</v>
      </c>
      <c r="CG203">
        <v>2088.2935855263167</v>
      </c>
      <c r="CH203">
        <f t="shared" si="216"/>
        <v>1206.0300164473679</v>
      </c>
      <c r="CI203">
        <f t="shared" si="217"/>
        <v>2387.777549342105</v>
      </c>
      <c r="CJ203">
        <f t="shared" si="218"/>
        <v>3593.8075657894728</v>
      </c>
      <c r="CK203">
        <v>7784.3794238281225</v>
      </c>
      <c r="CL203">
        <v>43.9929260208499</v>
      </c>
      <c r="CM203">
        <v>3.1228208541870117</v>
      </c>
      <c r="CN203">
        <v>1.5398092269897461</v>
      </c>
      <c r="CO203">
        <v>8.2324886322021484</v>
      </c>
      <c r="CP203">
        <v>2.3014706185365141</v>
      </c>
      <c r="CQ203">
        <v>6.2503218650817871</v>
      </c>
      <c r="CR203">
        <v>2.5444090366363525</v>
      </c>
      <c r="CS203">
        <v>0.64755868911743164</v>
      </c>
      <c r="CT203">
        <v>3.2167444229125977</v>
      </c>
      <c r="CU203">
        <v>3.2167444229125977</v>
      </c>
      <c r="CV203">
        <v>1.437978782113132</v>
      </c>
      <c r="CW203">
        <v>2.2062098979949951</v>
      </c>
      <c r="CX203">
        <v>1.2095916271209717</v>
      </c>
      <c r="CY203">
        <v>0.50971060991287231</v>
      </c>
      <c r="CZ203">
        <v>1.765860915184021</v>
      </c>
      <c r="DA203">
        <v>1.765860915184021</v>
      </c>
      <c r="DB203">
        <v>0.99988265311933555</v>
      </c>
      <c r="DC203">
        <v>0.88082057237625122</v>
      </c>
      <c r="DD203">
        <v>0.36086949706077576</v>
      </c>
      <c r="DE203">
        <v>0.57592366677818962</v>
      </c>
      <c r="DF203">
        <v>1.1770628690719604</v>
      </c>
      <c r="DG203">
        <v>0.46671256422996521</v>
      </c>
      <c r="DH203">
        <v>0.87846989342259607</v>
      </c>
      <c r="DI203">
        <v>68.651287272141161</v>
      </c>
      <c r="DJ203">
        <v>36.592730527692716</v>
      </c>
      <c r="DK203">
        <v>6.1237647651390788E-2</v>
      </c>
      <c r="DL203">
        <v>105.30525544748527</v>
      </c>
      <c r="DM203">
        <v>0.76777072526024348</v>
      </c>
      <c r="DN203">
        <v>95.766084404098535</v>
      </c>
      <c r="DO203">
        <v>38.052886387215629</v>
      </c>
      <c r="DP203">
        <v>7.5324600822715766</v>
      </c>
      <c r="DQ203">
        <v>1.1556715285575743</v>
      </c>
      <c r="DR203">
        <v>142.50710240214332</v>
      </c>
      <c r="DS203">
        <v>33.693377264615535</v>
      </c>
      <c r="DT203">
        <v>55.512869814925466</v>
      </c>
      <c r="DU203">
        <v>33.41800665489005</v>
      </c>
      <c r="DV203">
        <v>51.548291913725684</v>
      </c>
      <c r="DW203">
        <v>0.3516118067593656</v>
      </c>
      <c r="DX203">
        <v>140.83078019030057</v>
      </c>
      <c r="DY203">
        <v>2.4801231303105369</v>
      </c>
      <c r="DZ203">
        <v>-0.11973730084591036</v>
      </c>
      <c r="EA203">
        <f t="shared" si="245"/>
        <v>1.2250180945798381</v>
      </c>
      <c r="EB203">
        <v>1.8076531421304916</v>
      </c>
      <c r="EC203">
        <v>-2.8752296135123623</v>
      </c>
      <c r="ED203">
        <v>9.734372396819424E-2</v>
      </c>
      <c r="EE203">
        <v>-0.3310628380232557</v>
      </c>
      <c r="EF203">
        <v>0.53302322478870867</v>
      </c>
      <c r="EG203">
        <v>0.39735243039327051</v>
      </c>
      <c r="EH203">
        <v>0.60198665221780912</v>
      </c>
      <c r="EI203">
        <v>65.192650623573968</v>
      </c>
      <c r="EJ203">
        <v>67.200920368063137</v>
      </c>
      <c r="EK203">
        <v>39.418136958349962</v>
      </c>
      <c r="EL203">
        <v>34.74919686790102</v>
      </c>
      <c r="EM203">
        <v>26.702449032914526</v>
      </c>
      <c r="EN203">
        <v>23.729192304220188</v>
      </c>
      <c r="EO203">
        <v>29.801325412420553</v>
      </c>
      <c r="EP203">
        <v>15.042819759725761</v>
      </c>
      <c r="EQ203">
        <v>50.618655950743637</v>
      </c>
      <c r="ER203">
        <v>104.82322030841661</v>
      </c>
      <c r="ES203">
        <v>5.7745107785973229</v>
      </c>
      <c r="ET203">
        <v>155.44187625916024</v>
      </c>
      <c r="EU203">
        <v>0.50477015876133602</v>
      </c>
      <c r="EV203">
        <v>19.172005723048745</v>
      </c>
      <c r="EW203">
        <v>9.6774563725965592</v>
      </c>
      <c r="EX203">
        <f t="shared" si="219"/>
        <v>3.7149003328869874</v>
      </c>
      <c r="EY203">
        <v>65.964758991677982</v>
      </c>
      <c r="EZ203">
        <v>23.01006662748987</v>
      </c>
      <c r="FA203">
        <f t="shared" si="220"/>
        <v>2.8667782696843918</v>
      </c>
      <c r="FB203">
        <v>88.974825619167859</v>
      </c>
      <c r="FC203">
        <v>74.138677465940646</v>
      </c>
      <c r="FD203">
        <v>25.861322534059351</v>
      </c>
      <c r="FE203">
        <f t="shared" si="221"/>
        <v>38.312220519071879</v>
      </c>
      <c r="FF203">
        <f t="shared" si="222"/>
        <v>25.711544402504913</v>
      </c>
      <c r="FG203">
        <f t="shared" si="223"/>
        <v>18.37518689516429</v>
      </c>
      <c r="FH203">
        <f t="shared" si="224"/>
        <v>-40.253214589173069</v>
      </c>
      <c r="FI203">
        <f t="shared" si="225"/>
        <v>4.6348797323255795</v>
      </c>
      <c r="FJ203">
        <f t="shared" si="226"/>
        <v>4.6348797323255795</v>
      </c>
      <c r="FK203">
        <f t="shared" si="227"/>
        <v>40.253214589173069</v>
      </c>
      <c r="FL203">
        <f t="shared" si="228"/>
        <v>42.032849979872765</v>
      </c>
      <c r="FM203">
        <f t="shared" si="229"/>
        <v>12.180100308718576</v>
      </c>
      <c r="FN203">
        <f t="shared" si="230"/>
        <v>20.142834905086023</v>
      </c>
      <c r="FO203">
        <v>12.934773857016921</v>
      </c>
      <c r="FP203">
        <v>8.3212929284586341</v>
      </c>
      <c r="FQ203">
        <v>1.1882040379945196</v>
      </c>
      <c r="FR203">
        <v>0.98815404468089141</v>
      </c>
      <c r="FS203">
        <v>0.78254096373146886</v>
      </c>
      <c r="FT203">
        <v>1.9369321639581309</v>
      </c>
      <c r="FU203">
        <v>1.4552172202842162</v>
      </c>
      <c r="FV203">
        <v>1.2777384181289302</v>
      </c>
      <c r="FW203">
        <v>50.328813274858618</v>
      </c>
      <c r="FX203">
        <v>67.435637571467709</v>
      </c>
      <c r="FY203">
        <v>17.289369098100568</v>
      </c>
      <c r="FZ203">
        <v>57.291449202400244</v>
      </c>
      <c r="GA203">
        <v>36.747846561234674</v>
      </c>
      <c r="GB203">
        <f t="shared" si="246"/>
        <v>119.72484151153871</v>
      </c>
      <c r="GC203">
        <f t="shared" si="247"/>
        <v>89.856355884754791</v>
      </c>
      <c r="GD203">
        <f t="shared" si="248"/>
        <v>82.538213189301175</v>
      </c>
      <c r="GE203">
        <f t="shared" si="249"/>
        <v>2.608331583288038</v>
      </c>
      <c r="GF203">
        <f t="shared" si="250"/>
        <v>2.8316405796599211</v>
      </c>
      <c r="GG203">
        <f t="shared" si="251"/>
        <v>1.4654928673422773</v>
      </c>
      <c r="GH203">
        <f t="shared" si="255"/>
        <v>46.753824377544177</v>
      </c>
      <c r="GK203">
        <f t="shared" si="252"/>
        <v>68.881127804422235</v>
      </c>
      <c r="GL203">
        <f t="shared" si="253"/>
        <v>60.46864985048915</v>
      </c>
      <c r="GM203">
        <f t="shared" si="256"/>
        <v>39.53135014951085</v>
      </c>
      <c r="GN203">
        <f t="shared" si="232"/>
        <v>46.316366796068579</v>
      </c>
      <c r="GO203">
        <f t="shared" si="254"/>
        <v>52.419354838709673</v>
      </c>
      <c r="GP203">
        <f t="shared" si="233"/>
        <v>12.339607406602775</v>
      </c>
      <c r="GQ203">
        <f t="shared" si="234"/>
        <v>1.3213437838827045</v>
      </c>
      <c r="GR203">
        <v>47.048659216780159</v>
      </c>
      <c r="GS203">
        <f t="shared" si="235"/>
        <v>99.102367972861828</v>
      </c>
      <c r="GT203" s="23">
        <f t="shared" si="236"/>
        <v>176.94616221114305</v>
      </c>
      <c r="GU203">
        <v>27.160000000000004</v>
      </c>
      <c r="GV203">
        <v>29.360000000000003</v>
      </c>
      <c r="GW203">
        <v>9.1900000000000003E-3</v>
      </c>
      <c r="GX203">
        <v>56.529190000000007</v>
      </c>
      <c r="GY203">
        <v>0.15176000000000001</v>
      </c>
      <c r="GZ203">
        <v>46.5</v>
      </c>
      <c r="HA203">
        <v>72.599999999999994</v>
      </c>
      <c r="HB203">
        <v>2.8929999999999998</v>
      </c>
      <c r="HC203">
        <v>0.44386000000000003</v>
      </c>
      <c r="HD203">
        <v>122.43686</v>
      </c>
      <c r="HE203">
        <v>18.868000000000002</v>
      </c>
      <c r="HF203">
        <v>56.7</v>
      </c>
      <c r="HG203">
        <v>81</v>
      </c>
      <c r="HH203">
        <v>36.064999999999998</v>
      </c>
      <c r="HI203">
        <v>0.246</v>
      </c>
      <c r="HJ203">
        <v>174.01100000000002</v>
      </c>
      <c r="HK203">
        <v>41.8</v>
      </c>
      <c r="HL203">
        <v>51.5</v>
      </c>
      <c r="HM203">
        <v>108.58600000000001</v>
      </c>
      <c r="HN203">
        <v>110.02363499999997</v>
      </c>
      <c r="HO203">
        <v>15.286000000000001</v>
      </c>
      <c r="HP203">
        <v>218.60963499999997</v>
      </c>
      <c r="HQ203">
        <v>4.7000000000000028</v>
      </c>
      <c r="HR203">
        <v>21.099999999999994</v>
      </c>
      <c r="HS203">
        <v>25.799999999999997</v>
      </c>
      <c r="HT203">
        <v>96.172774999999973</v>
      </c>
      <c r="HU203">
        <v>43.9929260208499</v>
      </c>
      <c r="HV203">
        <v>0.84815814399719258</v>
      </c>
      <c r="HW203">
        <v>0.45208798904418951</v>
      </c>
      <c r="HX203">
        <v>7.5656570529937745E-4</v>
      </c>
      <c r="HY203">
        <v>1.3010026987466816</v>
      </c>
      <c r="HZ203">
        <v>9.48548846244812E-3</v>
      </c>
      <c r="IA203">
        <v>1.1831502020359039</v>
      </c>
      <c r="IB203">
        <v>0.47012760829925537</v>
      </c>
      <c r="IC203">
        <v>9.306041615486145E-2</v>
      </c>
      <c r="ID203">
        <v>1.4277841795539857E-2</v>
      </c>
      <c r="IE203">
        <v>1.7606160682855605</v>
      </c>
      <c r="IF203">
        <v>0.4162676835536957</v>
      </c>
      <c r="IG203">
        <v>0.68583845257759091</v>
      </c>
      <c r="IH203">
        <v>0.41286559402942657</v>
      </c>
      <c r="II203">
        <v>0.63685773906111709</v>
      </c>
      <c r="IJ203">
        <v>4.3440178513526918E-3</v>
      </c>
      <c r="IK203">
        <v>1.7399058035194874</v>
      </c>
      <c r="IL203">
        <v>0.36818299925327302</v>
      </c>
      <c r="IM203">
        <v>0.18584779098629953</v>
      </c>
      <c r="IN203">
        <v>0.62537247280776509</v>
      </c>
      <c r="IO203">
        <v>1.2950473547882613</v>
      </c>
      <c r="IP203">
        <v>7.1341682568192483E-2</v>
      </c>
      <c r="IQ203">
        <v>1.920419827596026</v>
      </c>
      <c r="IR203">
        <v>0.81496720278263091</v>
      </c>
      <c r="IS203">
        <v>0.28427981731295582</v>
      </c>
      <c r="IT203">
        <v>1.0992470200955866</v>
      </c>
      <c r="IU203">
        <v>74.13867746594066</v>
      </c>
      <c r="IV203">
        <v>25.861322534059344</v>
      </c>
      <c r="IW203">
        <v>0.15980375931046553</v>
      </c>
      <c r="IX203">
        <v>8.3212929284586306</v>
      </c>
      <c r="IY203">
        <f t="shared" si="237"/>
        <v>0.61941712884934441</v>
      </c>
      <c r="IZ203">
        <f t="shared" si="238"/>
        <v>32.254256071951119</v>
      </c>
      <c r="JA203">
        <f t="shared" si="239"/>
        <v>0.1805140240765386</v>
      </c>
      <c r="JB203">
        <f t="shared" si="240"/>
        <v>9.3997167433178053</v>
      </c>
      <c r="JC203">
        <f t="shared" si="241"/>
        <v>0.43890310477280581</v>
      </c>
      <c r="JD203">
        <f t="shared" si="242"/>
        <v>47.829689513602261</v>
      </c>
      <c r="JE203">
        <f t="shared" si="243"/>
        <v>113.83429386565679</v>
      </c>
    </row>
    <row r="204" spans="1:265" x14ac:dyDescent="0.2">
      <c r="A204" s="5">
        <v>2017</v>
      </c>
      <c r="B204">
        <v>328</v>
      </c>
      <c r="C204">
        <v>3</v>
      </c>
      <c r="D204">
        <v>3390</v>
      </c>
      <c r="E204">
        <v>1967</v>
      </c>
      <c r="F204" t="s">
        <v>122</v>
      </c>
      <c r="G204">
        <v>3</v>
      </c>
      <c r="H204">
        <v>32</v>
      </c>
      <c r="J204">
        <v>0</v>
      </c>
      <c r="K204">
        <v>1</v>
      </c>
      <c r="L204">
        <v>13.8</v>
      </c>
      <c r="M204">
        <v>13.5</v>
      </c>
      <c r="N204">
        <v>5.8</v>
      </c>
      <c r="O204">
        <v>0.30000000000000071</v>
      </c>
      <c r="P204">
        <v>7.7</v>
      </c>
      <c r="Q204">
        <v>8</v>
      </c>
      <c r="R204">
        <v>3.254</v>
      </c>
      <c r="U204">
        <v>3.12</v>
      </c>
      <c r="W204">
        <v>4.5439999999999996</v>
      </c>
      <c r="X204">
        <v>2.8259999999999996</v>
      </c>
      <c r="AB204">
        <v>2</v>
      </c>
      <c r="AC204">
        <v>68</v>
      </c>
      <c r="AD204">
        <v>54.1</v>
      </c>
      <c r="AF204">
        <v>57.4</v>
      </c>
      <c r="AG204">
        <v>39.5</v>
      </c>
      <c r="AH204">
        <v>190.75754979307422</v>
      </c>
      <c r="AI204">
        <v>11983.77079310051</v>
      </c>
      <c r="AJ204">
        <v>271.52115283514831</v>
      </c>
      <c r="AK204">
        <v>0</v>
      </c>
      <c r="AL204">
        <v>532.6</v>
      </c>
      <c r="AM204">
        <v>532.6</v>
      </c>
      <c r="AN204">
        <v>14541.917352078948</v>
      </c>
      <c r="AO204">
        <f t="shared" ref="AO204:AO205" si="257">AN204/AN$181</f>
        <v>1.3840969477740155</v>
      </c>
      <c r="AP204">
        <v>2138.2733303847854</v>
      </c>
      <c r="AQ204">
        <v>1964.1468376824414</v>
      </c>
      <c r="AR204">
        <v>0.13755992923485186</v>
      </c>
      <c r="AS204">
        <v>4102.5577279964618</v>
      </c>
      <c r="AT204">
        <v>3.5948414418398937</v>
      </c>
      <c r="AU204">
        <v>3317.1096859796553</v>
      </c>
      <c r="AV204">
        <v>6181.4904909332154</v>
      </c>
      <c r="AW204">
        <v>87.585625829279081</v>
      </c>
      <c r="AX204">
        <v>1.9188739495798321</v>
      </c>
      <c r="AY204">
        <v>9588.1046766917279</v>
      </c>
      <c r="AZ204">
        <v>553.19986731534721</v>
      </c>
      <c r="BA204">
        <v>4797.1848739495799</v>
      </c>
      <c r="BB204">
        <v>7435.2012383900928</v>
      </c>
      <c r="BC204">
        <v>1920.3540247678018</v>
      </c>
      <c r="BD204">
        <v>2.4377708978328174</v>
      </c>
      <c r="BE204">
        <v>14155.177908005307</v>
      </c>
      <c r="BF204">
        <v>365.70312991301773</v>
      </c>
      <c r="BG204">
        <v>326.21951652239852</v>
      </c>
      <c r="BH204">
        <f t="shared" si="244"/>
        <v>346.64207517271882</v>
      </c>
      <c r="BI204">
        <v>78.589090372991322</v>
      </c>
      <c r="BJ204">
        <v>105.71965628356604</v>
      </c>
      <c r="BK204">
        <v>281.15624355005161</v>
      </c>
      <c r="BL204">
        <v>89.550767675491244</v>
      </c>
      <c r="BM204">
        <v>0.91856677524429975</v>
      </c>
      <c r="BN204">
        <v>1.863517060367454</v>
      </c>
      <c r="BO204">
        <v>1.5499092558983665</v>
      </c>
      <c r="BP204">
        <v>52.120493412996758</v>
      </c>
      <c r="BQ204">
        <v>34.596093783199997</v>
      </c>
      <c r="BR204">
        <v>33.889965248946709</v>
      </c>
      <c r="BS204">
        <v>47.876153558518197</v>
      </c>
      <c r="BT204">
        <v>64.470410987065605</v>
      </c>
      <c r="BU204">
        <v>52.526370821416492</v>
      </c>
      <c r="BV204">
        <v>4039.7346306943832</v>
      </c>
      <c r="BW204">
        <v>3438.9982308712961</v>
      </c>
      <c r="BX204">
        <v>9494.5082043343646</v>
      </c>
      <c r="BY204">
        <v>12590.404633834587</v>
      </c>
      <c r="BZ204">
        <v>2015.7753427686864</v>
      </c>
      <c r="CA204">
        <v>22084.912838168952</v>
      </c>
      <c r="CB204">
        <v>0.85129310344827591</v>
      </c>
      <c r="CC204">
        <v>18.291829631822605</v>
      </c>
      <c r="CD204">
        <v>15.571708415021398</v>
      </c>
      <c r="CE204">
        <v>-722.62494471472792</v>
      </c>
      <c r="CF204">
        <v>2742.4922600619193</v>
      </c>
      <c r="CG204">
        <v>2019.8673153471918</v>
      </c>
      <c r="CH204">
        <f t="shared" si="216"/>
        <v>757.45024325519671</v>
      </c>
      <c r="CI204">
        <f t="shared" si="217"/>
        <v>3996.2030075187968</v>
      </c>
      <c r="CJ204">
        <f t="shared" si="218"/>
        <v>4753.6532507739939</v>
      </c>
      <c r="CK204">
        <v>12496.808161477224</v>
      </c>
      <c r="CL204">
        <v>56.58527272916929</v>
      </c>
      <c r="CM204">
        <v>3.0104362964630127</v>
      </c>
      <c r="CN204">
        <v>1.8343726396560669</v>
      </c>
      <c r="CO204">
        <v>6.8316454887390137</v>
      </c>
      <c r="CP204">
        <v>2.447510380416885</v>
      </c>
      <c r="CQ204">
        <v>7.7503471374511719</v>
      </c>
      <c r="CR204">
        <v>2.8178825378417969</v>
      </c>
      <c r="CS204">
        <v>0.7950819730758667</v>
      </c>
      <c r="CT204">
        <v>3.4526662826538086</v>
      </c>
      <c r="CU204">
        <v>3.4526662826538086</v>
      </c>
      <c r="CV204">
        <v>1.5197003762654675</v>
      </c>
      <c r="CW204">
        <v>2.4370882511138916</v>
      </c>
      <c r="CX204">
        <v>0.87656557559967041</v>
      </c>
      <c r="CY204">
        <v>0.51819390058517456</v>
      </c>
      <c r="CZ204">
        <v>1.8027923107147217</v>
      </c>
      <c r="DA204">
        <v>1.8027923107147217</v>
      </c>
      <c r="DB204">
        <v>0.8141414675871107</v>
      </c>
      <c r="DC204">
        <v>0.81782382726669312</v>
      </c>
      <c r="DD204">
        <v>0.46461242437362671</v>
      </c>
      <c r="DE204">
        <v>0.61281309492951852</v>
      </c>
      <c r="DF204">
        <v>1.238028883934021</v>
      </c>
      <c r="DG204">
        <v>0.45479592680931091</v>
      </c>
      <c r="DH204">
        <v>0.96924283611574069</v>
      </c>
      <c r="DI204">
        <v>64.371356455492048</v>
      </c>
      <c r="DJ204">
        <v>36.029772193116564</v>
      </c>
      <c r="DK204">
        <v>9.3976066998853365E-3</v>
      </c>
      <c r="DL204">
        <v>100.41052625530851</v>
      </c>
      <c r="DM204">
        <v>0.27861269078354661</v>
      </c>
      <c r="DN204">
        <v>93.472254602279563</v>
      </c>
      <c r="DO204">
        <v>49.147916560808888</v>
      </c>
      <c r="DP204">
        <v>3.0240393714588443</v>
      </c>
      <c r="DQ204">
        <v>6.6252313863770312E-2</v>
      </c>
      <c r="DR204">
        <v>145.71046284841108</v>
      </c>
      <c r="DS204">
        <v>13.481968971519963</v>
      </c>
      <c r="DT204">
        <v>42.050471202916455</v>
      </c>
      <c r="DU204">
        <v>38.528759313570824</v>
      </c>
      <c r="DV204">
        <v>34.619994697014612</v>
      </c>
      <c r="DW204">
        <v>4.3947946298971266E-2</v>
      </c>
      <c r="DX204">
        <v>115.24317315980088</v>
      </c>
      <c r="DY204">
        <v>3.019995772873505</v>
      </c>
      <c r="DZ204">
        <v>-2.176234977757872</v>
      </c>
      <c r="EA204">
        <f t="shared" si="245"/>
        <v>0.51147058291352976</v>
      </c>
      <c r="EB204">
        <v>1.940059876452501</v>
      </c>
      <c r="EC204">
        <v>-3.6729845285259364</v>
      </c>
      <c r="ED204">
        <v>0.87454295784615488</v>
      </c>
      <c r="EE204">
        <v>-0.75851123194557601</v>
      </c>
      <c r="EF204">
        <v>0.55971746094908603</v>
      </c>
      <c r="EG204">
        <v>0.5258021941369786</v>
      </c>
      <c r="EH204">
        <v>0.91625035847157454</v>
      </c>
      <c r="EI204">
        <v>64.108175563006625</v>
      </c>
      <c r="EJ204">
        <v>64.149308687271684</v>
      </c>
      <c r="EK204">
        <v>36.488470466365555</v>
      </c>
      <c r="EL204">
        <v>35.882465252204312</v>
      </c>
      <c r="EM204">
        <v>33.729847260137795</v>
      </c>
      <c r="EN204">
        <v>33.432574144886892</v>
      </c>
      <c r="EO204">
        <v>33.037912368162814</v>
      </c>
      <c r="EP204">
        <v>15.978013054617261</v>
      </c>
      <c r="EQ204">
        <v>58.183589575318479</v>
      </c>
      <c r="ER204">
        <v>155.8728459710396</v>
      </c>
      <c r="ES204">
        <v>9.1676641525384106</v>
      </c>
      <c r="ET204">
        <v>214.05643554635807</v>
      </c>
      <c r="EU204">
        <v>0.4836265947001715</v>
      </c>
      <c r="EV204">
        <v>15.434206537092324</v>
      </c>
      <c r="EW204">
        <v>7.4643927494330864</v>
      </c>
      <c r="EX204">
        <f t="shared" si="219"/>
        <v>4.2828257553382345</v>
      </c>
      <c r="EY204">
        <v>60.434342234116748</v>
      </c>
      <c r="EZ204">
        <v>33.169903506191631</v>
      </c>
      <c r="FA204">
        <f t="shared" si="220"/>
        <v>1.8219631607561302</v>
      </c>
      <c r="FB204">
        <v>93.604245740308386</v>
      </c>
      <c r="FC204">
        <v>64.563676312058746</v>
      </c>
      <c r="FD204">
        <v>35.43632368794124</v>
      </c>
      <c r="FE204">
        <f t="shared" si="221"/>
        <v>22.395640941168807</v>
      </c>
      <c r="FF204">
        <f t="shared" si="222"/>
        <v>9.0125588347536407</v>
      </c>
      <c r="FG204">
        <f t="shared" si="223"/>
        <v>22.550746258953563</v>
      </c>
      <c r="FH204">
        <f t="shared" si="224"/>
        <v>-51.421783399363107</v>
      </c>
      <c r="FI204">
        <f t="shared" si="225"/>
        <v>10.619157247238068</v>
      </c>
      <c r="FJ204">
        <f t="shared" si="226"/>
        <v>10.619157247238064</v>
      </c>
      <c r="FK204">
        <f t="shared" si="227"/>
        <v>51.421783399363107</v>
      </c>
      <c r="FL204">
        <f t="shared" si="228"/>
        <v>55.012884430958245</v>
      </c>
      <c r="FM204">
        <f t="shared" si="229"/>
        <v>21.606525749874621</v>
      </c>
      <c r="FN204">
        <f t="shared" si="230"/>
        <v>32.014435149791289</v>
      </c>
      <c r="FO204">
        <v>68.345972697946991</v>
      </c>
      <c r="FP204">
        <v>31.928950196475331</v>
      </c>
      <c r="FQ204">
        <v>1.2136008296580858</v>
      </c>
      <c r="FR204">
        <v>1.0316210082066206</v>
      </c>
      <c r="FS204">
        <v>0.6383511300885788</v>
      </c>
      <c r="FT204">
        <v>2.0167342676474891</v>
      </c>
      <c r="FU204">
        <v>1.4731188723146775</v>
      </c>
      <c r="FV204">
        <v>1.2753818850044785</v>
      </c>
      <c r="FW204">
        <v>57.009075499156239</v>
      </c>
      <c r="FX204">
        <v>72.818574958136367</v>
      </c>
      <c r="FY204">
        <v>29.451728922193876</v>
      </c>
      <c r="FZ204">
        <v>58.818155136045377</v>
      </c>
      <c r="GA204">
        <v>60.638448385203105</v>
      </c>
      <c r="GB204">
        <f t="shared" si="246"/>
        <v>152.17886103524651</v>
      </c>
      <c r="GC204">
        <f t="shared" si="247"/>
        <v>94.05778811557623</v>
      </c>
      <c r="GD204">
        <f t="shared" si="248"/>
        <v>94.722219789267157</v>
      </c>
      <c r="GE204">
        <f t="shared" si="249"/>
        <v>1.9782223864625705</v>
      </c>
      <c r="GF204">
        <f t="shared" si="250"/>
        <v>2.9959055962269092</v>
      </c>
      <c r="GG204">
        <f t="shared" si="251"/>
        <v>0.92540649654305585</v>
      </c>
      <c r="GH204">
        <f t="shared" si="255"/>
        <v>66.099624327631588</v>
      </c>
      <c r="GK204">
        <f t="shared" si="252"/>
        <v>64.654845966070127</v>
      </c>
      <c r="GL204">
        <f t="shared" si="253"/>
        <v>67.489948358546883</v>
      </c>
      <c r="GM204">
        <f t="shared" si="256"/>
        <v>32.510051641453124</v>
      </c>
      <c r="GN204">
        <f t="shared" si="232"/>
        <v>21.432717819648513</v>
      </c>
      <c r="GO204">
        <f t="shared" si="254"/>
        <v>57.971014492753625</v>
      </c>
      <c r="GP204">
        <f t="shared" si="233"/>
        <v>43.847260420615747</v>
      </c>
      <c r="GQ204">
        <f t="shared" si="234"/>
        <v>1.1636505229316072</v>
      </c>
      <c r="GR204">
        <v>48.569397315549779</v>
      </c>
      <c r="GS204">
        <f t="shared" si="235"/>
        <v>95.881046766917279</v>
      </c>
      <c r="GT204" s="23">
        <f t="shared" si="236"/>
        <v>220.84912838168952</v>
      </c>
      <c r="GU204">
        <v>24.56</v>
      </c>
      <c r="GV204">
        <v>22.56</v>
      </c>
      <c r="GW204">
        <v>1.5800000000000002E-3</v>
      </c>
      <c r="GX204">
        <v>47.121580000000002</v>
      </c>
      <c r="GY204">
        <v>4.129E-2</v>
      </c>
      <c r="GZ204">
        <v>38.1</v>
      </c>
      <c r="HA204">
        <v>71</v>
      </c>
      <c r="HB204">
        <v>1.006</v>
      </c>
      <c r="HC204">
        <v>2.2040000000000001E-2</v>
      </c>
      <c r="HD204">
        <v>110.12803999999998</v>
      </c>
      <c r="HE204">
        <v>6.3540000000000001</v>
      </c>
      <c r="HF204">
        <v>55.1</v>
      </c>
      <c r="HG204">
        <v>85.4</v>
      </c>
      <c r="HH204">
        <v>22.056999999999999</v>
      </c>
      <c r="HI204">
        <v>2.8000000000000004E-2</v>
      </c>
      <c r="HJ204">
        <v>162.58499999999998</v>
      </c>
      <c r="HK204">
        <v>46.4</v>
      </c>
      <c r="HL204">
        <v>39.5</v>
      </c>
      <c r="HM204">
        <v>109.053</v>
      </c>
      <c r="HN204">
        <v>144.612166</v>
      </c>
      <c r="HO204">
        <v>23.152999999999999</v>
      </c>
      <c r="HP204">
        <v>253.665166</v>
      </c>
      <c r="HQ204">
        <v>-8.2999999999999972</v>
      </c>
      <c r="HR204">
        <v>31.5</v>
      </c>
      <c r="HS204">
        <v>23.199999999999989</v>
      </c>
      <c r="HT204">
        <v>143.537126</v>
      </c>
      <c r="HU204">
        <v>56.58527272916929</v>
      </c>
      <c r="HV204">
        <v>0.73936315441131595</v>
      </c>
      <c r="HW204">
        <v>0.41383446750640862</v>
      </c>
      <c r="HX204">
        <v>1.0793999872207643E-4</v>
      </c>
      <c r="HY204">
        <v>1.1533055619164465</v>
      </c>
      <c r="HZ204">
        <v>3.2001183330535887E-3</v>
      </c>
      <c r="IA204">
        <v>1.0736132469177246</v>
      </c>
      <c r="IB204">
        <v>0.56450820088386533</v>
      </c>
      <c r="IC204">
        <v>3.4733822803497315E-2</v>
      </c>
      <c r="ID204">
        <v>7.6096764869689945E-4</v>
      </c>
      <c r="IE204">
        <v>1.673616238253784</v>
      </c>
      <c r="IF204">
        <v>0.15485258747577668</v>
      </c>
      <c r="IG204">
        <v>0.48298763215541834</v>
      </c>
      <c r="IH204">
        <v>0.44253759109973906</v>
      </c>
      <c r="II204">
        <v>0.39764189997434612</v>
      </c>
      <c r="IJ204">
        <v>5.047818470001221E-4</v>
      </c>
      <c r="IK204">
        <v>1.3236719050765036</v>
      </c>
      <c r="IL204">
        <v>0.3794702558517456</v>
      </c>
      <c r="IM204">
        <v>0.18352190762758255</v>
      </c>
      <c r="IN204">
        <v>0.66829106441348773</v>
      </c>
      <c r="IO204">
        <v>1.7903403847626138</v>
      </c>
      <c r="IP204">
        <v>0.10529890093415975</v>
      </c>
      <c r="IQ204">
        <v>2.4586314491761017</v>
      </c>
      <c r="IR204">
        <v>0.6941429910659791</v>
      </c>
      <c r="IS204">
        <v>0.38098629325628275</v>
      </c>
      <c r="IT204">
        <v>1.0751292843222617</v>
      </c>
      <c r="IU204">
        <v>64.563676312058774</v>
      </c>
      <c r="IV204">
        <v>35.43632368794124</v>
      </c>
      <c r="IW204">
        <v>0.78501521092231763</v>
      </c>
      <c r="IX204">
        <v>31.928950196475348</v>
      </c>
      <c r="IY204">
        <f t="shared" si="237"/>
        <v>1.3053258872596551</v>
      </c>
      <c r="IZ204">
        <f t="shared" si="238"/>
        <v>53.091563914431973</v>
      </c>
      <c r="JA204">
        <f t="shared" si="239"/>
        <v>1.1349595440995981</v>
      </c>
      <c r="JB204">
        <f t="shared" si="240"/>
        <v>46.162247883062271</v>
      </c>
      <c r="JC204">
        <f t="shared" si="241"/>
        <v>0.17036634316005705</v>
      </c>
      <c r="JD204">
        <f t="shared" si="242"/>
        <v>72.909369546100706</v>
      </c>
      <c r="JE204">
        <f t="shared" si="243"/>
        <v>103.17331867084199</v>
      </c>
    </row>
    <row r="205" spans="1:265" x14ac:dyDescent="0.2">
      <c r="A205" s="5">
        <v>2017</v>
      </c>
      <c r="B205">
        <v>329</v>
      </c>
      <c r="C205">
        <v>3</v>
      </c>
      <c r="D205">
        <v>3390</v>
      </c>
      <c r="E205">
        <v>1967</v>
      </c>
      <c r="F205" t="s">
        <v>114</v>
      </c>
      <c r="G205">
        <v>0</v>
      </c>
      <c r="H205">
        <v>33</v>
      </c>
      <c r="J205">
        <v>0</v>
      </c>
      <c r="K205">
        <v>2</v>
      </c>
      <c r="L205">
        <v>11.8</v>
      </c>
      <c r="M205">
        <v>10.7</v>
      </c>
      <c r="N205">
        <v>1.7</v>
      </c>
      <c r="O205">
        <v>1.1000000000000014</v>
      </c>
      <c r="P205">
        <v>9</v>
      </c>
      <c r="Q205">
        <v>10.100000000000001</v>
      </c>
      <c r="R205">
        <v>2.3820000000000001</v>
      </c>
      <c r="U205">
        <v>2.6440000000000001</v>
      </c>
      <c r="W205">
        <v>3.464</v>
      </c>
      <c r="X205">
        <v>1.966</v>
      </c>
      <c r="AB205">
        <v>2</v>
      </c>
      <c r="AC205">
        <v>66</v>
      </c>
      <c r="AD205">
        <v>48.3</v>
      </c>
      <c r="AF205">
        <v>42.1</v>
      </c>
      <c r="AG205">
        <v>9.6999999999999993</v>
      </c>
      <c r="AH205">
        <v>89.372942300722997</v>
      </c>
      <c r="AI205">
        <v>5614.5869812160199</v>
      </c>
      <c r="AJ205">
        <v>197.80626009693057</v>
      </c>
      <c r="AK205">
        <v>0</v>
      </c>
      <c r="AL205">
        <v>371.4</v>
      </c>
      <c r="AM205">
        <v>371.4</v>
      </c>
      <c r="AN205">
        <v>6922.1660453289478</v>
      </c>
      <c r="AO205">
        <f t="shared" si="257"/>
        <v>0.65885045715481305</v>
      </c>
      <c r="AP205">
        <v>1546.7368421052631</v>
      </c>
      <c r="AQ205">
        <v>1742.5263157894735</v>
      </c>
      <c r="AR205">
        <v>0.11421052631578948</v>
      </c>
      <c r="AS205">
        <v>3289.3773684210528</v>
      </c>
      <c r="AT205">
        <v>1.6642105263157894</v>
      </c>
      <c r="AU205">
        <v>2732.894736842105</v>
      </c>
      <c r="AV205">
        <v>5416.8421052631575</v>
      </c>
      <c r="AW205">
        <v>61.102631578947367</v>
      </c>
      <c r="AX205">
        <v>2.6203157894736839</v>
      </c>
      <c r="AY205">
        <v>8213.4597894736835</v>
      </c>
      <c r="AZ205">
        <v>212.10526315789474</v>
      </c>
      <c r="BA205">
        <v>3434.4736842105258</v>
      </c>
      <c r="BB205">
        <v>6852.6315789473683</v>
      </c>
      <c r="BC205">
        <v>958.63421052631577</v>
      </c>
      <c r="BD205">
        <v>1.713157894736842</v>
      </c>
      <c r="BE205">
        <v>11247.452631578946</v>
      </c>
      <c r="BF205">
        <v>328.27216140350873</v>
      </c>
      <c r="BG205">
        <v>216.7137744360902</v>
      </c>
      <c r="BH205">
        <f t="shared" si="244"/>
        <v>274.41638838475495</v>
      </c>
      <c r="BI205">
        <v>79.077192982456125</v>
      </c>
      <c r="BJ205">
        <v>50.112781954887204</v>
      </c>
      <c r="BK205">
        <v>244.95438596491229</v>
      </c>
      <c r="BL205">
        <v>102.55639097744363</v>
      </c>
      <c r="BM205">
        <v>1.1265822784810127</v>
      </c>
      <c r="BN205">
        <v>1.982089552238806</v>
      </c>
      <c r="BO205">
        <v>1.9952494061757722</v>
      </c>
      <c r="BP205">
        <v>47.022176809336976</v>
      </c>
      <c r="BQ205">
        <v>33.27336843292963</v>
      </c>
      <c r="BR205">
        <v>30.535569223627711</v>
      </c>
      <c r="BS205">
        <v>52.974351088999882</v>
      </c>
      <c r="BT205">
        <v>65.950795938702313</v>
      </c>
      <c r="BU205">
        <v>60.92607636068238</v>
      </c>
      <c r="BV205">
        <v>2643.1578947368421</v>
      </c>
      <c r="BW205">
        <v>3728.1578947368421</v>
      </c>
      <c r="BX205">
        <v>7452.6447368421041</v>
      </c>
      <c r="BY205">
        <v>5993.2173552631584</v>
      </c>
      <c r="BZ205">
        <v>1081.3289473684208</v>
      </c>
      <c r="CA205">
        <v>13445.862092105262</v>
      </c>
      <c r="CB205">
        <v>1.4104938271604939</v>
      </c>
      <c r="CC205">
        <v>19.657779297682758</v>
      </c>
      <c r="CD205">
        <v>27.727176355064877</v>
      </c>
      <c r="CE205">
        <v>89.736842105262895</v>
      </c>
      <c r="CF205">
        <v>1688.6842105263154</v>
      </c>
      <c r="CG205">
        <v>1778.4210526315783</v>
      </c>
      <c r="CH205">
        <f t="shared" si="216"/>
        <v>791.31578947368371</v>
      </c>
      <c r="CI205">
        <f t="shared" si="217"/>
        <v>3124.4736842105262</v>
      </c>
      <c r="CJ205">
        <f t="shared" si="218"/>
        <v>3915.78947368421</v>
      </c>
      <c r="CK205">
        <v>5232.402302631579</v>
      </c>
      <c r="CL205">
        <v>38.914591469027364</v>
      </c>
      <c r="CM205">
        <v>2.1454355716705322</v>
      </c>
      <c r="CN205">
        <v>0.69416826963424683</v>
      </c>
      <c r="CP205">
        <v>1.3765616441458082</v>
      </c>
      <c r="CQ205">
        <v>4.841707706451416</v>
      </c>
      <c r="CR205">
        <v>1.7674164772033691</v>
      </c>
      <c r="CS205">
        <v>0.39475011825561523</v>
      </c>
      <c r="CT205">
        <v>3.2356181144714355</v>
      </c>
      <c r="CU205">
        <v>3.2356181144714355</v>
      </c>
      <c r="CV205">
        <v>0.87352291929272985</v>
      </c>
      <c r="CW205">
        <v>2.2642440795898438</v>
      </c>
      <c r="CX205">
        <v>1.0852117538452148</v>
      </c>
      <c r="CY205">
        <v>0.20183743536472321</v>
      </c>
      <c r="CZ205">
        <v>1.6121549606323242</v>
      </c>
      <c r="DA205">
        <v>1.6121549606323242</v>
      </c>
      <c r="DB205">
        <v>0.59199872058201819</v>
      </c>
      <c r="DC205">
        <v>0.55287468433380127</v>
      </c>
      <c r="DD205">
        <v>0.23773364722728729</v>
      </c>
      <c r="DE205">
        <v>0.40082842642030048</v>
      </c>
      <c r="DF205">
        <v>0.80681192874908447</v>
      </c>
      <c r="DG205">
        <v>0.591483473777771</v>
      </c>
      <c r="DH205">
        <v>0.58178724895173273</v>
      </c>
      <c r="DI205">
        <v>33.184242410659785</v>
      </c>
      <c r="DJ205">
        <v>12.096064774237179</v>
      </c>
      <c r="DK205">
        <v>0</v>
      </c>
      <c r="DL205">
        <v>45.280307184896962</v>
      </c>
      <c r="DM205">
        <v>8.0576209304207239E-2</v>
      </c>
      <c r="DN205">
        <v>48.301631883571019</v>
      </c>
      <c r="DO205">
        <v>21.382990616246271</v>
      </c>
      <c r="DP205">
        <v>1.9770478157871647</v>
      </c>
      <c r="DQ205">
        <v>8.4783412340565731E-2</v>
      </c>
      <c r="DR205">
        <v>71.746453727945024</v>
      </c>
      <c r="DS205">
        <v>4.80258086355109</v>
      </c>
      <c r="DT205">
        <v>37.271312103773411</v>
      </c>
      <c r="DU205">
        <v>13.831175833940506</v>
      </c>
      <c r="DV205">
        <v>15.454668979318516</v>
      </c>
      <c r="DW205">
        <v>2.7618759983464285E-2</v>
      </c>
      <c r="DX205">
        <v>66.584775677015898</v>
      </c>
      <c r="DY205">
        <v>1.7644097695365375</v>
      </c>
      <c r="DZ205">
        <v>-0.36869128935208045</v>
      </c>
      <c r="EA205">
        <f t="shared" si="245"/>
        <v>0.73463684455582534</v>
      </c>
      <c r="EB205">
        <v>1.007825964860749</v>
      </c>
      <c r="EC205">
        <v>-0.78787998427125772</v>
      </c>
      <c r="ED205">
        <v>0.61912838946727278</v>
      </c>
      <c r="EE205">
        <v>-0.53941534159326898</v>
      </c>
      <c r="EF205">
        <v>0.36451230751471236</v>
      </c>
      <c r="EG205">
        <v>0.44269706389608199</v>
      </c>
      <c r="EH205">
        <v>0.37109441694541828</v>
      </c>
      <c r="EI205">
        <v>73.286257257831139</v>
      </c>
      <c r="EJ205">
        <v>67.322675022692707</v>
      </c>
      <c r="EK205">
        <v>55.975726770585077</v>
      </c>
      <c r="EL205">
        <v>26.713742742168868</v>
      </c>
      <c r="EM205">
        <v>29.803550566176153</v>
      </c>
      <c r="EN205">
        <v>20.772279689026313</v>
      </c>
      <c r="EO205">
        <v>14.613350866970261</v>
      </c>
      <c r="EP205">
        <v>8.8630857375499446</v>
      </c>
      <c r="EQ205">
        <v>29.872318625379549</v>
      </c>
      <c r="ER205">
        <v>48.353992538123556</v>
      </c>
      <c r="ES205">
        <v>6.3958820208593412</v>
      </c>
      <c r="ET205">
        <v>78.226311163503112</v>
      </c>
      <c r="EU205">
        <v>0.60650605177643968</v>
      </c>
      <c r="EV205">
        <v>18.68086408475336</v>
      </c>
      <c r="EW205">
        <v>11.330057119816054</v>
      </c>
      <c r="EX205">
        <f t="shared" si="219"/>
        <v>8.1761263259507668</v>
      </c>
      <c r="EY205">
        <v>33.688281016600754</v>
      </c>
      <c r="EZ205">
        <v>12.519904878696327</v>
      </c>
      <c r="FA205">
        <f t="shared" si="220"/>
        <v>2.690777713009961</v>
      </c>
      <c r="FB205">
        <v>46.208185895297078</v>
      </c>
      <c r="FC205">
        <v>72.905439510079191</v>
      </c>
      <c r="FD205">
        <v>27.09456048992082</v>
      </c>
      <c r="FE205">
        <f t="shared" si="221"/>
        <v>21.230169312334368</v>
      </c>
      <c r="FF205">
        <f t="shared" si="222"/>
        <v>22.65796123680315</v>
      </c>
      <c r="FG205">
        <f t="shared" si="223"/>
        <v>4.9680900963905614</v>
      </c>
      <c r="FH205">
        <f t="shared" si="224"/>
        <v>-11.030319779797605</v>
      </c>
      <c r="FI205">
        <f t="shared" si="225"/>
        <v>7.5518147823057653</v>
      </c>
      <c r="FJ205">
        <f t="shared" si="226"/>
        <v>7.5518147823057653</v>
      </c>
      <c r="FK205">
        <f t="shared" si="227"/>
        <v>11.030319779797608</v>
      </c>
      <c r="FL205">
        <f t="shared" si="228"/>
        <v>22.836329435795697</v>
      </c>
      <c r="FM205">
        <f t="shared" si="229"/>
        <v>35.316925110410338</v>
      </c>
      <c r="FN205">
        <f t="shared" si="230"/>
        <v>60.318467715803614</v>
      </c>
      <c r="FO205">
        <v>6.4798574355580882</v>
      </c>
      <c r="FP205">
        <v>8.2834756480007687</v>
      </c>
      <c r="FQ205">
        <v>0.62899735094278797</v>
      </c>
      <c r="FR205">
        <v>0.55997682962603257</v>
      </c>
      <c r="FS205">
        <v>0.42631625781740295</v>
      </c>
      <c r="FT205">
        <v>2.1885014969975871</v>
      </c>
      <c r="FU205">
        <v>1.5599268988970343</v>
      </c>
      <c r="FV205">
        <v>1.3886374486698072</v>
      </c>
      <c r="FW205">
        <v>44.572949761117037</v>
      </c>
      <c r="FX205">
        <v>61.812952469479811</v>
      </c>
      <c r="FZ205">
        <v>76.613830642436383</v>
      </c>
      <c r="GB205">
        <f t="shared" si="246"/>
        <v>154.00163331972234</v>
      </c>
      <c r="GC205">
        <f t="shared" si="247"/>
        <v>96.74723158401541</v>
      </c>
      <c r="GD205">
        <f t="shared" si="248"/>
        <v>100.85970423722321</v>
      </c>
      <c r="GE205">
        <f t="shared" si="249"/>
        <v>1.3931252061570019</v>
      </c>
      <c r="GF205">
        <f t="shared" si="250"/>
        <v>1.8268393299383896</v>
      </c>
      <c r="GG205">
        <f t="shared" si="251"/>
        <v>1.0759616658133202</v>
      </c>
      <c r="GK205">
        <f t="shared" si="252"/>
        <v>69.745637368536308</v>
      </c>
      <c r="GL205">
        <f t="shared" si="253"/>
        <v>58.550766370275689</v>
      </c>
      <c r="GM205">
        <f t="shared" si="256"/>
        <v>41.449233629724318</v>
      </c>
      <c r="GN205">
        <f t="shared" si="232"/>
        <v>60.791960244697741</v>
      </c>
      <c r="GO205">
        <f t="shared" si="254"/>
        <v>85.593220338983059</v>
      </c>
      <c r="GP205">
        <f t="shared" si="233"/>
        <v>13.400873630960666</v>
      </c>
      <c r="GQ205">
        <f t="shared" si="234"/>
        <v>1.3229422443009631</v>
      </c>
      <c r="GS205">
        <f t="shared" si="235"/>
        <v>82.134597894736842</v>
      </c>
      <c r="GT205" s="23">
        <f t="shared" si="236"/>
        <v>134.45862092105264</v>
      </c>
      <c r="GU205">
        <v>18.96</v>
      </c>
      <c r="GV205">
        <v>21.36</v>
      </c>
      <c r="GW205">
        <v>1.4E-3</v>
      </c>
      <c r="GX205">
        <v>40.321399999999997</v>
      </c>
      <c r="GY205">
        <v>2.0399999999999998E-2</v>
      </c>
      <c r="GZ205">
        <v>33.5</v>
      </c>
      <c r="HA205">
        <v>66.400000000000006</v>
      </c>
      <c r="HB205">
        <v>0.749</v>
      </c>
      <c r="HC205">
        <v>3.2119999999999996E-2</v>
      </c>
      <c r="HD205">
        <v>100.68111999999999</v>
      </c>
      <c r="HE205">
        <v>2.6</v>
      </c>
      <c r="HF205">
        <v>42.1</v>
      </c>
      <c r="HG205">
        <v>84</v>
      </c>
      <c r="HH205">
        <v>11.751000000000001</v>
      </c>
      <c r="HI205">
        <v>2.0999999999999998E-2</v>
      </c>
      <c r="HJ205">
        <v>137.87200000000001</v>
      </c>
      <c r="HK205">
        <v>32.4</v>
      </c>
      <c r="HL205">
        <v>45.7</v>
      </c>
      <c r="HM205">
        <v>91.35499999999999</v>
      </c>
      <c r="HN205">
        <v>73.46524500000001</v>
      </c>
      <c r="HO205">
        <v>13.254999999999999</v>
      </c>
      <c r="HP205">
        <v>164.820245</v>
      </c>
      <c r="HQ205">
        <v>1.1000000000000014</v>
      </c>
      <c r="HR205">
        <v>20.700000000000003</v>
      </c>
      <c r="HS205">
        <v>21.800000000000011</v>
      </c>
      <c r="HT205">
        <v>64.139125000000007</v>
      </c>
      <c r="HU205">
        <v>38.914591469027364</v>
      </c>
      <c r="HV205">
        <v>0.40677458438873293</v>
      </c>
      <c r="HW205">
        <v>0.14827434239387513</v>
      </c>
      <c r="HX205">
        <v>0</v>
      </c>
      <c r="HY205">
        <v>0.55504892678260809</v>
      </c>
      <c r="HZ205">
        <v>9.8770837211608871E-4</v>
      </c>
      <c r="IA205">
        <v>0.59208451986312871</v>
      </c>
      <c r="IB205">
        <v>0.26211407852172852</v>
      </c>
      <c r="IC205">
        <v>2.4234779677391054E-2</v>
      </c>
      <c r="ID205">
        <v>1.0392805383682251E-3</v>
      </c>
      <c r="IE205">
        <v>0.87947265860061652</v>
      </c>
      <c r="IF205">
        <v>5.8870346069335937E-2</v>
      </c>
      <c r="IG205">
        <v>0.4568741483688355</v>
      </c>
      <c r="IH205">
        <v>0.16954344570636748</v>
      </c>
      <c r="II205">
        <v>0.18944432942390441</v>
      </c>
      <c r="IJ205">
        <v>3.3855254173278802E-4</v>
      </c>
      <c r="IK205">
        <v>0.81620047604084023</v>
      </c>
      <c r="IL205">
        <v>0.1791313977241516</v>
      </c>
      <c r="IM205">
        <v>0.10864427678287031</v>
      </c>
      <c r="IN205">
        <v>0.36617680895626548</v>
      </c>
      <c r="IO205">
        <v>0.59272636014474034</v>
      </c>
      <c r="IP205">
        <v>7.8401134449243542E-2</v>
      </c>
      <c r="IQ205">
        <v>0.95890316910100593</v>
      </c>
      <c r="IR205">
        <v>0.41295312213897711</v>
      </c>
      <c r="IS205">
        <v>0.15346980173885821</v>
      </c>
      <c r="IT205">
        <v>0.56642292387783533</v>
      </c>
      <c r="IU205">
        <v>72.905439510079191</v>
      </c>
      <c r="IV205">
        <v>27.094560489920809</v>
      </c>
      <c r="IW205">
        <v>7.9430510500389406E-2</v>
      </c>
      <c r="IX205">
        <v>8.2834756480007634</v>
      </c>
      <c r="IY205">
        <f t="shared" si="237"/>
        <v>0.40385424231839784</v>
      </c>
      <c r="IZ205">
        <f t="shared" si="238"/>
        <v>42.116269434902442</v>
      </c>
      <c r="JA205">
        <f t="shared" si="239"/>
        <v>0.1427026930601657</v>
      </c>
      <c r="JB205">
        <f t="shared" si="240"/>
        <v>14.881866872330059</v>
      </c>
      <c r="JC205">
        <f t="shared" si="241"/>
        <v>0.26115154925823214</v>
      </c>
      <c r="JD205">
        <f t="shared" si="242"/>
        <v>68.135023085489053</v>
      </c>
      <c r="JE205">
        <f t="shared" si="243"/>
        <v>171.88413836876023</v>
      </c>
    </row>
    <row r="206" spans="1:265" x14ac:dyDescent="0.2">
      <c r="A206" s="5">
        <v>2017</v>
      </c>
      <c r="B206">
        <v>330</v>
      </c>
      <c r="C206">
        <v>3</v>
      </c>
      <c r="D206" t="s">
        <v>115</v>
      </c>
      <c r="E206">
        <v>1958</v>
      </c>
      <c r="F206" t="s">
        <v>114</v>
      </c>
      <c r="G206">
        <v>0</v>
      </c>
      <c r="H206">
        <v>33</v>
      </c>
      <c r="J206">
        <v>0</v>
      </c>
      <c r="K206">
        <v>0</v>
      </c>
      <c r="L206">
        <v>8.6</v>
      </c>
      <c r="M206">
        <v>7.4</v>
      </c>
      <c r="N206">
        <v>0.3</v>
      </c>
      <c r="O206">
        <v>1.1999999999999993</v>
      </c>
      <c r="P206">
        <v>7.1000000000000005</v>
      </c>
      <c r="Q206">
        <v>8.2999999999999989</v>
      </c>
      <c r="R206">
        <v>2.87</v>
      </c>
      <c r="U206">
        <v>3.2280000000000002</v>
      </c>
      <c r="W206">
        <v>3.2240000000000002</v>
      </c>
      <c r="X206">
        <v>2.3039999999999998</v>
      </c>
      <c r="AB206">
        <v>0</v>
      </c>
      <c r="AC206">
        <v>66</v>
      </c>
      <c r="AD206">
        <v>39.4</v>
      </c>
      <c r="AF206">
        <v>22.3</v>
      </c>
      <c r="AG206">
        <v>3.8</v>
      </c>
      <c r="AH206">
        <v>79.638129356130094</v>
      </c>
      <c r="AI206">
        <v>5003.0265624108051</v>
      </c>
      <c r="AJ206">
        <v>197.4360368011323</v>
      </c>
      <c r="AK206">
        <v>0</v>
      </c>
      <c r="AL206">
        <v>282.60000000000002</v>
      </c>
      <c r="AM206">
        <v>282.60000000000002</v>
      </c>
      <c r="AN206">
        <v>5058.1121382105257</v>
      </c>
      <c r="AO206">
        <f>AN206/AN$178</f>
        <v>0.47172433350045045</v>
      </c>
      <c r="AP206">
        <v>2320.1299840510369</v>
      </c>
      <c r="AQ206">
        <v>2382.9210526315787</v>
      </c>
      <c r="AR206">
        <v>0.78410346889952143</v>
      </c>
      <c r="AS206">
        <v>4703.8351401515156</v>
      </c>
      <c r="AT206">
        <v>13.756738237639553</v>
      </c>
      <c r="AU206">
        <v>3335.7755183413074</v>
      </c>
      <c r="AV206">
        <v>5792.4760765550227</v>
      </c>
      <c r="AW206">
        <v>243.31539074960125</v>
      </c>
      <c r="AX206">
        <v>5.8395693779904301</v>
      </c>
      <c r="AY206">
        <v>9377.4065550239211</v>
      </c>
      <c r="AZ206">
        <v>1131.4165669856459</v>
      </c>
      <c r="BA206">
        <v>3163.100079744816</v>
      </c>
      <c r="BB206">
        <v>5902.3604465709723</v>
      </c>
      <c r="BC206">
        <v>1286.5889952153109</v>
      </c>
      <c r="BD206">
        <v>4.395374800637958</v>
      </c>
      <c r="BE206">
        <v>10356.444896331739</v>
      </c>
      <c r="BF206">
        <v>311.57142765816036</v>
      </c>
      <c r="BG206">
        <v>69.931310093415576</v>
      </c>
      <c r="BH206">
        <f t="shared" si="244"/>
        <v>194.91757779931805</v>
      </c>
      <c r="BI206">
        <v>67.709702286018029</v>
      </c>
      <c r="BJ206">
        <v>-12.333959899749386</v>
      </c>
      <c r="BK206">
        <v>227.30366826156293</v>
      </c>
      <c r="BL206">
        <v>7.8488835725678268</v>
      </c>
      <c r="BM206">
        <v>1.0270635994587278</v>
      </c>
      <c r="BN206">
        <v>1.736470588235294</v>
      </c>
      <c r="BO206">
        <v>1.8660049627791564</v>
      </c>
      <c r="BP206">
        <v>49.324219810482198</v>
      </c>
      <c r="BQ206">
        <v>35.572474103238854</v>
      </c>
      <c r="BR206">
        <v>30.542334859186944</v>
      </c>
      <c r="BS206">
        <v>50.659110739047328</v>
      </c>
      <c r="BT206">
        <v>61.770555031035947</v>
      </c>
      <c r="BU206">
        <v>56.992148422105672</v>
      </c>
      <c r="BV206">
        <v>3500.6020733652308</v>
      </c>
      <c r="BW206">
        <v>2880.5402711323763</v>
      </c>
      <c r="BX206">
        <v>7384.8575757575745</v>
      </c>
      <c r="BY206">
        <v>4379.3178685805415</v>
      </c>
      <c r="BZ206">
        <v>1003.715231259968</v>
      </c>
      <c r="CA206">
        <v>11764.175444338116</v>
      </c>
      <c r="CB206">
        <v>0.82286995515695072</v>
      </c>
      <c r="CC206">
        <v>29.756459259964597</v>
      </c>
      <c r="CD206">
        <v>24.485696296876704</v>
      </c>
      <c r="CE206">
        <v>-164.82655502392345</v>
      </c>
      <c r="CF206">
        <v>2911.9358054226464</v>
      </c>
      <c r="CG206">
        <v>2747.1092503987229</v>
      </c>
      <c r="CH206">
        <f t="shared" ref="CH206:CH246" si="258">BA206-BV206</f>
        <v>-337.50199362041485</v>
      </c>
      <c r="CI206">
        <f t="shared" ref="CI206:CI246" si="259">BB206-BW206</f>
        <v>3021.8201754385959</v>
      </c>
      <c r="CJ206">
        <f t="shared" ref="CJ206:CJ246" si="260">CI206+CH206</f>
        <v>2684.3181818181811</v>
      </c>
      <c r="CK206">
        <v>2386.7688893141949</v>
      </c>
      <c r="CL206">
        <v>20.288450309221659</v>
      </c>
      <c r="CM206">
        <v>2.1879813671112061</v>
      </c>
      <c r="CN206">
        <v>0.76276290416717529</v>
      </c>
      <c r="CO206">
        <v>6.7814679145812988</v>
      </c>
      <c r="CP206">
        <v>1.4667440766599387</v>
      </c>
      <c r="CQ206">
        <v>4.9462943077087402</v>
      </c>
      <c r="CR206">
        <v>1.5479515790939331</v>
      </c>
      <c r="CS206">
        <v>0.37731915712356567</v>
      </c>
      <c r="CT206">
        <v>2.4865477085113525</v>
      </c>
      <c r="CU206">
        <v>2.4865477085113525</v>
      </c>
      <c r="CV206">
        <v>0.84978366037502395</v>
      </c>
      <c r="CW206">
        <v>1.9798820018768311</v>
      </c>
      <c r="CX206">
        <v>1.2043381929397583</v>
      </c>
      <c r="CY206">
        <v>0.3529573380947113</v>
      </c>
      <c r="CZ206">
        <v>1.5113488435745239</v>
      </c>
      <c r="DA206">
        <v>1.5113488435745239</v>
      </c>
      <c r="DB206">
        <v>0.75738841649216593</v>
      </c>
      <c r="DC206">
        <v>0.37109538912773132</v>
      </c>
      <c r="DD206">
        <v>0.22686222195625305</v>
      </c>
      <c r="DE206">
        <v>0.33325000927035947</v>
      </c>
      <c r="DF206">
        <v>0.97932541370391846</v>
      </c>
      <c r="DG206">
        <v>0.50657874345779419</v>
      </c>
      <c r="DH206">
        <v>0.5737572659389949</v>
      </c>
      <c r="DI206">
        <v>50.764011743796885</v>
      </c>
      <c r="DJ206">
        <v>18.176037825063656</v>
      </c>
      <c r="DK206">
        <v>5.3173725160540003E-2</v>
      </c>
      <c r="DL206">
        <v>68.993223294021078</v>
      </c>
      <c r="DM206">
        <v>0.68044876037475688</v>
      </c>
      <c r="DN206">
        <v>51.636189811193098</v>
      </c>
      <c r="DO206">
        <v>21.856121908641597</v>
      </c>
      <c r="DP206">
        <v>6.050153273139653</v>
      </c>
      <c r="DQ206">
        <v>0.14520367855535168</v>
      </c>
      <c r="DR206">
        <v>79.687668671529707</v>
      </c>
      <c r="DS206">
        <v>22.400712976001525</v>
      </c>
      <c r="DT206">
        <v>38.094422341274772</v>
      </c>
      <c r="DU206">
        <v>20.832814316972019</v>
      </c>
      <c r="DV206">
        <v>19.444847900743689</v>
      </c>
      <c r="DW206">
        <v>6.6429446220207813E-2</v>
      </c>
      <c r="DX206">
        <v>78.438514005210692</v>
      </c>
      <c r="DY206">
        <v>0.71296302516724197</v>
      </c>
      <c r="DZ206">
        <v>-8.9225333308501062E-2</v>
      </c>
      <c r="EA206">
        <f t="shared" si="245"/>
        <v>0.32569967969619357</v>
      </c>
      <c r="EB206">
        <v>5.8145204493080867E-2</v>
      </c>
      <c r="EC206">
        <v>-0.96726910499416618</v>
      </c>
      <c r="ED206">
        <v>0.24533893890519612</v>
      </c>
      <c r="EE206">
        <v>-7.3093399404969867E-2</v>
      </c>
      <c r="EF206">
        <v>0.35804967339455157</v>
      </c>
      <c r="EG206">
        <v>0.42327139141284742</v>
      </c>
      <c r="EH206">
        <v>0.54687308631006482</v>
      </c>
      <c r="EI206">
        <v>73.578257863763369</v>
      </c>
      <c r="EJ206">
        <v>64.798218685548449</v>
      </c>
      <c r="EK206">
        <v>48.565966380678951</v>
      </c>
      <c r="EL206">
        <v>26.34467119706057</v>
      </c>
      <c r="EM206">
        <v>27.42723218410606</v>
      </c>
      <c r="EN206">
        <v>26.559419924232742</v>
      </c>
      <c r="EO206">
        <v>12.990572885968133</v>
      </c>
      <c r="EP206">
        <v>6.5348576634355853</v>
      </c>
      <c r="EQ206">
        <v>24.61003855581496</v>
      </c>
      <c r="ER206">
        <v>42.887772833886011</v>
      </c>
      <c r="ES206">
        <v>5.0846080064112389</v>
      </c>
      <c r="ET206">
        <v>67.497811389700971</v>
      </c>
      <c r="EU206">
        <v>0.50304614898810673</v>
      </c>
      <c r="EV206">
        <v>19.245917191250257</v>
      </c>
      <c r="EW206">
        <v>9.6815845268024425</v>
      </c>
      <c r="EX206">
        <f t="shared" ref="EX206:EX246" si="261">ES206/ET206*100</f>
        <v>7.5329968508979901</v>
      </c>
      <c r="EY206">
        <v>38.645616925224964</v>
      </c>
      <c r="EZ206">
        <v>15.321264245206013</v>
      </c>
      <c r="FA206">
        <f t="shared" ref="FA206:FA246" si="262">EY206/EZ206</f>
        <v>2.5223517006644594</v>
      </c>
      <c r="FB206">
        <v>53.96688117043098</v>
      </c>
      <c r="FC206">
        <v>71.609876441033435</v>
      </c>
      <c r="FD206">
        <v>28.390123558966557</v>
      </c>
      <c r="FE206">
        <f t="shared" ref="FE206:FE246" si="263">(DT206+DU206)-EQ206</f>
        <v>34.317198102431831</v>
      </c>
      <c r="FF206">
        <f t="shared" ref="FF206:FF245" si="264">DT206-EO206</f>
        <v>25.103849455306637</v>
      </c>
      <c r="FG206">
        <f t="shared" ref="FG206:FG245" si="265">DU206-EP206</f>
        <v>14.297956653536435</v>
      </c>
      <c r="FH206">
        <f t="shared" ref="FH206:FH246" si="266">FF206-EY206</f>
        <v>-13.541767469918327</v>
      </c>
      <c r="FI206">
        <f t="shared" ref="FI206:FI246" si="267">EZ206-FG206</f>
        <v>1.0233075916695782</v>
      </c>
      <c r="FJ206">
        <f t="shared" ref="FJ206:FJ246" si="268">DO206-DU206</f>
        <v>1.0233075916695782</v>
      </c>
      <c r="FK206">
        <f t="shared" ref="FK206:FK246" si="269">DN206-DT206</f>
        <v>13.541767469918327</v>
      </c>
      <c r="FL206">
        <f t="shared" ref="FL206:FL246" si="270">(DN206-DT206)/DN206*100</f>
        <v>26.225342186233302</v>
      </c>
      <c r="FM206">
        <f t="shared" ref="FM206:FM246" si="271">(DO206-DU206)/DO206*100</f>
        <v>4.6820181363692752</v>
      </c>
      <c r="FN206">
        <f t="shared" ref="FN206:FN246" si="272">(EZ206-FG206)/EZ206*100</f>
        <v>6.6790023022399652</v>
      </c>
      <c r="FO206">
        <v>0</v>
      </c>
      <c r="FP206">
        <v>0</v>
      </c>
      <c r="FQ206">
        <v>0.76503745863606587</v>
      </c>
      <c r="FR206">
        <v>0.57213705330805942</v>
      </c>
      <c r="FS206">
        <v>0.52901465135585346</v>
      </c>
      <c r="FT206">
        <v>1.9172186408687735</v>
      </c>
      <c r="FU206">
        <v>1.4852798913505598</v>
      </c>
      <c r="FV206">
        <v>1.4316964843052933</v>
      </c>
      <c r="FW206">
        <v>37.22588029480832</v>
      </c>
      <c r="FX206">
        <v>63.539501431049302</v>
      </c>
      <c r="FZ206">
        <v>64.880886926783404</v>
      </c>
      <c r="GB206">
        <f t="shared" si="246"/>
        <v>123.6999659384975</v>
      </c>
      <c r="GC206">
        <f t="shared" si="247"/>
        <v>96.769101585262007</v>
      </c>
      <c r="GD206">
        <f t="shared" si="248"/>
        <v>101.92532385064773</v>
      </c>
      <c r="GE206">
        <f t="shared" si="249"/>
        <v>1.7687808969964069</v>
      </c>
      <c r="GF206">
        <f t="shared" si="250"/>
        <v>1.5996341329365891</v>
      </c>
      <c r="GG206">
        <f t="shared" si="251"/>
        <v>1.1815887822976046</v>
      </c>
      <c r="GK206">
        <f t="shared" si="252"/>
        <v>74.842115707088468</v>
      </c>
      <c r="GL206">
        <f t="shared" si="253"/>
        <v>70.100561797965653</v>
      </c>
      <c r="GM206">
        <f t="shared" si="256"/>
        <v>29.89943820203435</v>
      </c>
      <c r="GN206">
        <f t="shared" ref="GN206:GN246" si="273">(DT206-EO206)/DT206*100</f>
        <v>65.899015951495272</v>
      </c>
      <c r="GO206">
        <f t="shared" si="254"/>
        <v>96.511627906976742</v>
      </c>
      <c r="GP206">
        <v>0</v>
      </c>
      <c r="GQ206">
        <f t="shared" ref="GQ206:GQ246" si="274">AN206/CK206</f>
        <v>2.1192299601591942</v>
      </c>
      <c r="GS206">
        <f t="shared" ref="GS206:GS246" si="275">DR206/CV206</f>
        <v>93.7740655502392</v>
      </c>
      <c r="GT206" s="23">
        <f t="shared" ref="GT206:GT246" si="276">ET206/DH206</f>
        <v>117.64175444338115</v>
      </c>
      <c r="GU206">
        <v>29.560000000000002</v>
      </c>
      <c r="GV206">
        <v>30.360000000000003</v>
      </c>
      <c r="GW206">
        <v>9.9900000000000006E-3</v>
      </c>
      <c r="GX206">
        <v>59.929990000000011</v>
      </c>
      <c r="GY206">
        <v>0.17526999999999998</v>
      </c>
      <c r="GZ206">
        <v>42.5</v>
      </c>
      <c r="HA206">
        <v>73.8</v>
      </c>
      <c r="HB206">
        <v>3.1</v>
      </c>
      <c r="HC206">
        <v>7.4399999999999994E-2</v>
      </c>
      <c r="HD206">
        <v>119.47439999999999</v>
      </c>
      <c r="HE206">
        <v>14.415000000000001</v>
      </c>
      <c r="HF206">
        <v>40.299999999999997</v>
      </c>
      <c r="HG206">
        <v>75.2</v>
      </c>
      <c r="HH206">
        <v>16.391999999999999</v>
      </c>
      <c r="HI206">
        <v>5.6000000000000008E-2</v>
      </c>
      <c r="HJ206">
        <v>131.94800000000001</v>
      </c>
      <c r="HK206">
        <v>44.6</v>
      </c>
      <c r="HL206">
        <v>36.700000000000003</v>
      </c>
      <c r="HM206">
        <v>94.087999999999994</v>
      </c>
      <c r="HN206">
        <v>55.79542399999999</v>
      </c>
      <c r="HO206">
        <v>12.788</v>
      </c>
      <c r="HP206">
        <v>149.88342399999999</v>
      </c>
      <c r="HQ206">
        <v>-2.1000000000000014</v>
      </c>
      <c r="HR206">
        <v>37.099999999999994</v>
      </c>
      <c r="HS206">
        <v>34.999999999999986</v>
      </c>
      <c r="HT206">
        <v>30.409024000000002</v>
      </c>
      <c r="HU206">
        <v>20.288450309221655</v>
      </c>
      <c r="HV206">
        <v>0.64676729211807249</v>
      </c>
      <c r="HW206">
        <v>0.23157481770515445</v>
      </c>
      <c r="HX206">
        <v>6.774686446666718E-4</v>
      </c>
      <c r="HY206">
        <v>0.87901957846789358</v>
      </c>
      <c r="HZ206">
        <v>8.6693700331211074E-3</v>
      </c>
      <c r="IA206">
        <v>0.65787942111492159</v>
      </c>
      <c r="IB206">
        <v>0.27846153795719147</v>
      </c>
      <c r="IC206">
        <v>7.7082978963851925E-2</v>
      </c>
      <c r="ID206">
        <v>1.8499914951324462E-3</v>
      </c>
      <c r="IE206">
        <v>1.0152739295310973</v>
      </c>
      <c r="IF206">
        <v>0.28539999057054521</v>
      </c>
      <c r="IG206">
        <v>0.4853482917547226</v>
      </c>
      <c r="IH206">
        <v>0.26542391824722289</v>
      </c>
      <c r="II206">
        <v>0.24774030243873596</v>
      </c>
      <c r="IJ206">
        <v>8.4635535240173358E-4</v>
      </c>
      <c r="IK206">
        <v>0.99935886779308325</v>
      </c>
      <c r="IL206">
        <v>0.16550854355096817</v>
      </c>
      <c r="IM206">
        <v>8.3258435457944882E-2</v>
      </c>
      <c r="IN206">
        <v>0.3135482687222958</v>
      </c>
      <c r="IO206">
        <v>0.54641876691585534</v>
      </c>
      <c r="IP206">
        <v>6.478128971338272E-2</v>
      </c>
      <c r="IQ206">
        <v>0.85996703563815124</v>
      </c>
      <c r="IR206">
        <v>0.49237087756395342</v>
      </c>
      <c r="IS206">
        <v>0.19520310249924661</v>
      </c>
      <c r="IT206">
        <v>0.68757398006319992</v>
      </c>
      <c r="IU206">
        <v>71.60987644103345</v>
      </c>
      <c r="IV206">
        <v>28.390123558966568</v>
      </c>
      <c r="IW206">
        <v>-0.15530689389294605</v>
      </c>
      <c r="IX206">
        <v>-18.059633387888908</v>
      </c>
      <c r="IY206">
        <f t="shared" ref="IY206:IY244" si="277">IQ206-HY206</f>
        <v>-1.9052542829742336E-2</v>
      </c>
      <c r="IZ206">
        <f t="shared" ref="IZ206:IZ244" si="278">IY206/IQ206*100</f>
        <v>-2.2154968783895437</v>
      </c>
      <c r="JA206">
        <f t="shared" ref="JA206:JA235" si="279">IQ206-IK206</f>
        <v>-0.139391832154932</v>
      </c>
      <c r="JB206">
        <f t="shared" ref="JB206:JB235" si="280">JA206/IQ206*100</f>
        <v>-16.208973876713102</v>
      </c>
      <c r="JC206">
        <f t="shared" ref="JC206:JC235" si="281">IK206-HY206</f>
        <v>0.12033928932518967</v>
      </c>
      <c r="JD206">
        <f t="shared" ref="JD206:JD244" si="282">IY206/IO206*100</f>
        <v>-3.4868024276106704</v>
      </c>
      <c r="JE206">
        <f t="shared" ref="JE206:JE246" si="283">CA206/ET206</f>
        <v>174.28973180207635</v>
      </c>
    </row>
    <row r="207" spans="1:265" x14ac:dyDescent="0.2">
      <c r="A207" s="5">
        <v>2017</v>
      </c>
      <c r="B207">
        <v>331</v>
      </c>
      <c r="C207">
        <v>3</v>
      </c>
      <c r="D207">
        <v>1311</v>
      </c>
      <c r="E207">
        <v>2015</v>
      </c>
      <c r="F207" t="s">
        <v>114</v>
      </c>
      <c r="G207">
        <v>0</v>
      </c>
      <c r="H207">
        <v>32</v>
      </c>
      <c r="J207">
        <v>0</v>
      </c>
      <c r="K207">
        <v>0</v>
      </c>
      <c r="L207">
        <v>9.6</v>
      </c>
      <c r="M207">
        <v>8.9</v>
      </c>
      <c r="N207">
        <v>4.5</v>
      </c>
      <c r="O207">
        <v>0.69999999999999929</v>
      </c>
      <c r="P207">
        <v>4.4000000000000004</v>
      </c>
      <c r="Q207">
        <v>5.0999999999999996</v>
      </c>
      <c r="R207">
        <v>2.1480000000000001</v>
      </c>
      <c r="U207">
        <v>2.8460000000000001</v>
      </c>
      <c r="W207">
        <v>2.7759999999999998</v>
      </c>
      <c r="X207">
        <v>1.8399999999999999</v>
      </c>
      <c r="AB207">
        <v>1</v>
      </c>
      <c r="AC207">
        <v>67</v>
      </c>
      <c r="AD207">
        <v>42.5</v>
      </c>
      <c r="AF207">
        <v>31.3</v>
      </c>
      <c r="AG207">
        <v>4.5999999999999996</v>
      </c>
      <c r="AH207">
        <v>132.60567522271037</v>
      </c>
      <c r="AI207">
        <v>8330.5537288411124</v>
      </c>
      <c r="AJ207">
        <v>207.68156756756758</v>
      </c>
      <c r="AK207">
        <v>0</v>
      </c>
      <c r="AL207">
        <v>370</v>
      </c>
      <c r="AM207">
        <v>370</v>
      </c>
      <c r="AN207">
        <v>7240.3533023684204</v>
      </c>
      <c r="AO207">
        <f>AN207/AN$182</f>
        <v>0.45460989507612576</v>
      </c>
      <c r="AP207">
        <v>2215.6842105263158</v>
      </c>
      <c r="AQ207">
        <v>2248.3157894736842</v>
      </c>
      <c r="AR207">
        <v>0.24881578947368421</v>
      </c>
      <c r="AS207">
        <v>4464.2488157894732</v>
      </c>
      <c r="AT207">
        <v>7.7573421052631577</v>
      </c>
      <c r="AU207">
        <v>2993.9473684210525</v>
      </c>
      <c r="AV207">
        <v>5335.2631578947367</v>
      </c>
      <c r="AW207">
        <v>76.602631578947367</v>
      </c>
      <c r="AY207">
        <v>8405.8131578947377</v>
      </c>
      <c r="AZ207">
        <v>589</v>
      </c>
      <c r="BA207">
        <v>3516.0526315789475</v>
      </c>
      <c r="BB207">
        <v>6395.78947368421</v>
      </c>
      <c r="BC207">
        <v>1665.6789473684212</v>
      </c>
      <c r="BD207">
        <v>1.2236842105263157</v>
      </c>
      <c r="BE207">
        <v>11578.744736842107</v>
      </c>
      <c r="BF207">
        <v>262.77095614035096</v>
      </c>
      <c r="BG207">
        <v>226.6379699248121</v>
      </c>
      <c r="BH207">
        <f t="shared" ref="BH207:BH235" si="284">(BE207-AS207)/29</f>
        <v>245.32744555353909</v>
      </c>
      <c r="BI207">
        <v>51.884210526315776</v>
      </c>
      <c r="BJ207">
        <v>37.293233082706784</v>
      </c>
      <c r="BK207">
        <v>205.79649122807015</v>
      </c>
      <c r="BL207">
        <v>75.751879699248093</v>
      </c>
      <c r="BM207">
        <v>1.0147275405007363</v>
      </c>
      <c r="BN207">
        <v>1.7820163487738421</v>
      </c>
      <c r="BO207">
        <v>1.819025522041763</v>
      </c>
      <c r="BP207">
        <v>49.631736535152925</v>
      </c>
      <c r="BQ207">
        <v>35.617581692368901</v>
      </c>
      <c r="BR207">
        <v>30.366440503617902</v>
      </c>
      <c r="BS207">
        <v>50.362689945096264</v>
      </c>
      <c r="BT207">
        <v>63.471112879589278</v>
      </c>
      <c r="BU207">
        <v>55.237330289643694</v>
      </c>
      <c r="BV207">
        <v>3589.4736842105258</v>
      </c>
      <c r="BW207">
        <v>3842.3684210526317</v>
      </c>
      <c r="BX207">
        <v>8388.1105263157897</v>
      </c>
      <c r="BY207">
        <v>6268.7041578947374</v>
      </c>
      <c r="BZ207">
        <v>956.26842105263154</v>
      </c>
      <c r="CA207">
        <v>14656.814684210527</v>
      </c>
      <c r="CB207">
        <v>1.0704545454545455</v>
      </c>
      <c r="CC207">
        <v>24.490134872738679</v>
      </c>
      <c r="CD207">
        <v>26.215576193318</v>
      </c>
      <c r="CE207">
        <v>-595.5263157894733</v>
      </c>
      <c r="CF207">
        <v>1492.894736842105</v>
      </c>
      <c r="CG207">
        <v>897.36842105263258</v>
      </c>
      <c r="CH207">
        <f t="shared" si="258"/>
        <v>-73.421052631578277</v>
      </c>
      <c r="CI207">
        <f t="shared" si="259"/>
        <v>2553.4210526315783</v>
      </c>
      <c r="CJ207">
        <f t="shared" si="260"/>
        <v>2480</v>
      </c>
      <c r="CK207">
        <v>6251.0015263157893</v>
      </c>
      <c r="CL207">
        <v>42.649113473815426</v>
      </c>
      <c r="CM207">
        <v>2.3759422302246094</v>
      </c>
      <c r="CN207">
        <v>0.65078824758529663</v>
      </c>
      <c r="CO207">
        <v>6.5731673240661621</v>
      </c>
      <c r="CP207">
        <v>1.5073422120420843</v>
      </c>
      <c r="CQ207">
        <v>6.2700891494750977</v>
      </c>
      <c r="CR207">
        <v>1.4519613981246948</v>
      </c>
      <c r="CS207">
        <v>0.34356826543807983</v>
      </c>
      <c r="CT207">
        <v>3.2591781616210938</v>
      </c>
      <c r="CU207">
        <v>3.2591781616210938</v>
      </c>
      <c r="CV207">
        <v>0.76492120618978188</v>
      </c>
      <c r="CW207">
        <v>2.379662036895752</v>
      </c>
      <c r="CX207">
        <v>0.99871557950973511</v>
      </c>
      <c r="CY207">
        <v>0.18084704875946045</v>
      </c>
      <c r="CZ207">
        <v>1.3088144063949585</v>
      </c>
      <c r="DA207">
        <v>1.3088144063949585</v>
      </c>
      <c r="DB207">
        <v>0.5915893757299534</v>
      </c>
      <c r="DC207">
        <v>0.49925556778907776</v>
      </c>
      <c r="DD207">
        <v>0.21747028827667236</v>
      </c>
      <c r="DE207">
        <v>0.37409115490838529</v>
      </c>
      <c r="DF207">
        <v>0.70844405889511108</v>
      </c>
      <c r="DG207">
        <v>0.53358685970306396</v>
      </c>
      <c r="DH207">
        <v>0.5170935387540172</v>
      </c>
      <c r="DI207">
        <v>52.64337684631348</v>
      </c>
      <c r="DJ207">
        <v>14.631774926499315</v>
      </c>
      <c r="DK207">
        <v>1.6355078170801465E-2</v>
      </c>
      <c r="DL207">
        <v>67.291506850983595</v>
      </c>
      <c r="DM207">
        <v>0.48639226562976834</v>
      </c>
      <c r="DN207">
        <v>43.470960069643823</v>
      </c>
      <c r="DO207">
        <v>18.33027108813587</v>
      </c>
      <c r="DP207">
        <v>2.496616239648116</v>
      </c>
      <c r="DQ207">
        <v>0</v>
      </c>
      <c r="DR207">
        <v>64.297847397427816</v>
      </c>
      <c r="DS207">
        <v>14.016209397315979</v>
      </c>
      <c r="DT207">
        <v>35.115365415340982</v>
      </c>
      <c r="DU207">
        <v>11.566596508026121</v>
      </c>
      <c r="DV207">
        <v>21.800646027445794</v>
      </c>
      <c r="DW207">
        <v>1.6015755236148833E-2</v>
      </c>
      <c r="DX207">
        <v>68.498623706049059</v>
      </c>
      <c r="DY207">
        <v>-0.19957729690371859</v>
      </c>
      <c r="DZ207">
        <v>0.30005545061580313</v>
      </c>
      <c r="EA207">
        <f t="shared" ref="EA207:EA244" si="285">(DX207-DL207)/29</f>
        <v>4.1624719140188442E-2</v>
      </c>
      <c r="EB207">
        <v>-0.61149445177797712</v>
      </c>
      <c r="EC207">
        <v>-0.59682818959306005</v>
      </c>
      <c r="ED207">
        <v>0.24656641077577035</v>
      </c>
      <c r="EE207">
        <v>-0.48311961286498206</v>
      </c>
      <c r="EF207">
        <v>0.27794142023250457</v>
      </c>
      <c r="EG207">
        <v>0.42166704068116656</v>
      </c>
      <c r="EH207">
        <v>0.32938847058025994</v>
      </c>
      <c r="EI207">
        <v>78.231829408860975</v>
      </c>
      <c r="EJ207">
        <v>67.608733152368089</v>
      </c>
      <c r="EK207">
        <v>51.264337172718946</v>
      </c>
      <c r="EL207">
        <v>21.743865773285833</v>
      </c>
      <c r="EM207">
        <v>28.508374432561734</v>
      </c>
      <c r="EN207">
        <v>16.885881616632663</v>
      </c>
      <c r="EO207">
        <v>17.920647222744787</v>
      </c>
      <c r="EP207">
        <v>8.3560096819149816</v>
      </c>
      <c r="EQ207">
        <v>31.379179542886575</v>
      </c>
      <c r="ER207">
        <v>44.410262176316074</v>
      </c>
      <c r="ES207">
        <v>5.1025226382268105</v>
      </c>
      <c r="ET207">
        <v>75.789441719202642</v>
      </c>
      <c r="EU207">
        <v>0.46627834240883781</v>
      </c>
      <c r="EV207">
        <v>23.645308391556952</v>
      </c>
      <c r="EW207">
        <v>11.025295202560956</v>
      </c>
      <c r="EX207">
        <f t="shared" si="261"/>
        <v>6.7324979871622306</v>
      </c>
      <c r="EY207">
        <v>25.550312846899036</v>
      </c>
      <c r="EZ207">
        <v>9.9742614062208883</v>
      </c>
      <c r="FA207">
        <f t="shared" si="262"/>
        <v>2.5616245460504432</v>
      </c>
      <c r="FB207">
        <v>35.524574253119923</v>
      </c>
      <c r="FC207">
        <v>71.922924859979418</v>
      </c>
      <c r="FD207">
        <v>28.077075140020586</v>
      </c>
      <c r="FE207">
        <f t="shared" si="263"/>
        <v>15.302782380480529</v>
      </c>
      <c r="FF207">
        <f t="shared" si="264"/>
        <v>17.194718192596195</v>
      </c>
      <c r="FG207">
        <f t="shared" si="265"/>
        <v>3.2105868261111397</v>
      </c>
      <c r="FH207">
        <f t="shared" si="266"/>
        <v>-8.3555946543028412</v>
      </c>
      <c r="FI207">
        <f t="shared" si="267"/>
        <v>6.7636745801097486</v>
      </c>
      <c r="FJ207">
        <f t="shared" si="268"/>
        <v>6.7636745801097486</v>
      </c>
      <c r="FK207">
        <f t="shared" si="269"/>
        <v>8.3555946543028412</v>
      </c>
      <c r="FL207">
        <f t="shared" si="270"/>
        <v>19.221095280427523</v>
      </c>
      <c r="FM207">
        <f t="shared" si="271"/>
        <v>36.898933723285118</v>
      </c>
      <c r="FN207">
        <f t="shared" si="272"/>
        <v>67.811282506505037</v>
      </c>
      <c r="FO207">
        <v>11.491594321774826</v>
      </c>
      <c r="FP207">
        <v>15.162526680630267</v>
      </c>
      <c r="FQ207">
        <v>0.77115175173065809</v>
      </c>
      <c r="FR207">
        <v>0.49457514288747495</v>
      </c>
      <c r="FS207">
        <v>0.4306219828585689</v>
      </c>
      <c r="FT207">
        <v>1.9546635388679725</v>
      </c>
      <c r="FU207">
        <v>1.5466228280781504</v>
      </c>
      <c r="FV207">
        <v>1.3738020799654618</v>
      </c>
      <c r="FW207">
        <v>42.769894366255976</v>
      </c>
      <c r="FX207">
        <v>58.596898418719881</v>
      </c>
      <c r="FZ207">
        <v>82.712103634699901</v>
      </c>
      <c r="GB207">
        <f t="shared" ref="GB207:GB246" si="286">R207/(AP207/10)*10000</f>
        <v>96.945223050976296</v>
      </c>
      <c r="GC207">
        <f t="shared" ref="GC207:GC246" si="287">U207/(AU207/10)*10000</f>
        <v>95.058451261316705</v>
      </c>
      <c r="GD207">
        <f t="shared" ref="GD207:GD246" si="288">W207/(BA207/10)*10000</f>
        <v>78.9521742384552</v>
      </c>
      <c r="GE207">
        <f t="shared" ref="GE207:GE246" si="289">(DI207/10)/R207</f>
        <v>2.4508089779475548</v>
      </c>
      <c r="GF207">
        <f t="shared" ref="GF207:GF246" si="290">(DN207/10)/U207</f>
        <v>1.5274406208588835</v>
      </c>
      <c r="GG207">
        <f t="shared" ref="GG207:GG246" si="291">(DT207/10)/W207</f>
        <v>1.2649627311001794</v>
      </c>
      <c r="GK207">
        <f t="shared" ref="GK207:GK246" si="292">EY207/DN207*100</f>
        <v>58.775589050633961</v>
      </c>
      <c r="GL207">
        <f t="shared" ref="GL207:GL246" si="293">EZ207/DO207*100</f>
        <v>54.41415109608856</v>
      </c>
      <c r="GM207">
        <f t="shared" si="256"/>
        <v>45.58584890391144</v>
      </c>
      <c r="GN207">
        <f t="shared" si="273"/>
        <v>48.966365547442869</v>
      </c>
      <c r="GO207">
        <f t="shared" ref="GO207:GO246" si="294">(L207-N207)/L207*100</f>
        <v>53.125</v>
      </c>
      <c r="GP207">
        <f t="shared" ref="GP207:GP246" si="295">FO207/ER207*100</f>
        <v>25.875988473455301</v>
      </c>
      <c r="GQ207">
        <f t="shared" si="274"/>
        <v>1.1582709221694487</v>
      </c>
      <c r="GS207">
        <f t="shared" si="275"/>
        <v>84.058131578947368</v>
      </c>
      <c r="GT207" s="23">
        <f t="shared" si="276"/>
        <v>146.56814684210528</v>
      </c>
      <c r="GU207">
        <v>27.160000000000004</v>
      </c>
      <c r="GV207">
        <v>27.560000000000002</v>
      </c>
      <c r="GW207">
        <v>3.0499999999999998E-3</v>
      </c>
      <c r="GX207">
        <v>54.723050000000001</v>
      </c>
      <c r="GY207">
        <v>9.5089999999999994E-2</v>
      </c>
      <c r="GZ207">
        <v>36.700000000000003</v>
      </c>
      <c r="HA207">
        <v>65.400000000000006</v>
      </c>
      <c r="HB207">
        <v>0.93900000000000006</v>
      </c>
      <c r="HC207">
        <v>0</v>
      </c>
      <c r="HD207">
        <v>103.03900000000002</v>
      </c>
      <c r="HE207">
        <v>7.2200000000000006</v>
      </c>
      <c r="HF207">
        <v>43.1</v>
      </c>
      <c r="HG207">
        <v>78.400000000000006</v>
      </c>
      <c r="HH207">
        <v>20.417999999999999</v>
      </c>
      <c r="HI207">
        <v>1.4999999999999999E-2</v>
      </c>
      <c r="HJ207">
        <v>141.93300000000002</v>
      </c>
      <c r="HK207">
        <v>44</v>
      </c>
      <c r="HL207">
        <v>47.1</v>
      </c>
      <c r="HM207">
        <v>102.822</v>
      </c>
      <c r="HN207">
        <v>76.842180000000013</v>
      </c>
      <c r="HO207">
        <v>11.722</v>
      </c>
      <c r="HP207">
        <v>179.66418000000002</v>
      </c>
      <c r="HQ207">
        <v>-7.2999999999999972</v>
      </c>
      <c r="HR207">
        <v>18.300000000000004</v>
      </c>
      <c r="HS207">
        <v>11.000000000000014</v>
      </c>
      <c r="HT207">
        <v>76.62518</v>
      </c>
      <c r="HU207">
        <v>42.649113473815419</v>
      </c>
      <c r="HV207">
        <v>0.64530590972900403</v>
      </c>
      <c r="HW207">
        <v>0.17935724103450776</v>
      </c>
      <c r="HX207">
        <v>2.0048160338401793E-4</v>
      </c>
      <c r="HY207">
        <v>0.82486363236689586</v>
      </c>
      <c r="HZ207">
        <v>5.9622277722358695E-3</v>
      </c>
      <c r="IA207">
        <v>0.53286983311176306</v>
      </c>
      <c r="IB207">
        <v>0.22469364559650423</v>
      </c>
      <c r="IC207">
        <v>3.060368293762207E-2</v>
      </c>
      <c r="ID207">
        <v>0</v>
      </c>
      <c r="IE207">
        <v>0.78816716164588929</v>
      </c>
      <c r="IF207">
        <v>0.1718115990638733</v>
      </c>
      <c r="IG207">
        <v>0.43044641476869588</v>
      </c>
      <c r="IH207">
        <v>0.14178408622741701</v>
      </c>
      <c r="II207">
        <v>0.26723372549772262</v>
      </c>
      <c r="IJ207">
        <v>1.9632216095924376E-4</v>
      </c>
      <c r="IK207">
        <v>0.83966054865479467</v>
      </c>
      <c r="IL207">
        <v>0.21967244982719419</v>
      </c>
      <c r="IM207">
        <v>0.10242850577831268</v>
      </c>
      <c r="IN207">
        <v>0.38464800729989995</v>
      </c>
      <c r="IO207">
        <v>0.54438385893548735</v>
      </c>
      <c r="IP207">
        <v>6.254705169439316E-2</v>
      </c>
      <c r="IQ207">
        <v>0.92903186623538725</v>
      </c>
      <c r="IR207">
        <v>0.31319738328456886</v>
      </c>
      <c r="IS207">
        <v>0.12226513981819155</v>
      </c>
      <c r="IT207">
        <v>0.43546252310276035</v>
      </c>
      <c r="IU207">
        <v>71.922924859979418</v>
      </c>
      <c r="IV207">
        <v>28.07707514002059</v>
      </c>
      <c r="IW207">
        <v>0.14086470458949796</v>
      </c>
      <c r="IX207">
        <v>15.162526680630275</v>
      </c>
      <c r="IY207">
        <f t="shared" si="277"/>
        <v>0.10416823386849139</v>
      </c>
      <c r="IZ207">
        <f t="shared" si="278"/>
        <v>11.212557680136502</v>
      </c>
      <c r="JA207">
        <f t="shared" si="279"/>
        <v>8.937131758059258E-2</v>
      </c>
      <c r="JB207">
        <f t="shared" si="280"/>
        <v>9.6198333801769422</v>
      </c>
      <c r="JC207">
        <f t="shared" si="281"/>
        <v>1.4796916287898809E-2</v>
      </c>
      <c r="JD207">
        <f t="shared" si="282"/>
        <v>19.135070255790946</v>
      </c>
      <c r="JE207">
        <f t="shared" si="283"/>
        <v>193.38860864701363</v>
      </c>
    </row>
    <row r="208" spans="1:265" x14ac:dyDescent="0.2">
      <c r="A208" s="5">
        <v>2017</v>
      </c>
      <c r="B208">
        <v>332</v>
      </c>
      <c r="C208">
        <v>3</v>
      </c>
      <c r="D208" t="s">
        <v>119</v>
      </c>
      <c r="E208">
        <v>2003</v>
      </c>
      <c r="F208" t="s">
        <v>114</v>
      </c>
      <c r="G208">
        <v>0</v>
      </c>
      <c r="H208">
        <v>32</v>
      </c>
      <c r="J208">
        <v>0</v>
      </c>
      <c r="K208">
        <v>0</v>
      </c>
      <c r="L208">
        <v>9.5</v>
      </c>
      <c r="M208">
        <v>8.8000000000000007</v>
      </c>
      <c r="N208">
        <v>0.7</v>
      </c>
      <c r="O208">
        <v>0.69999999999999929</v>
      </c>
      <c r="P208">
        <v>8.1000000000000014</v>
      </c>
      <c r="Q208">
        <v>8.8000000000000007</v>
      </c>
      <c r="R208">
        <v>1.9300000000000004</v>
      </c>
      <c r="U208">
        <v>2.0100000000000002</v>
      </c>
      <c r="W208">
        <v>3.5100000000000002</v>
      </c>
      <c r="X208">
        <v>2.266</v>
      </c>
      <c r="AB208">
        <v>0</v>
      </c>
      <c r="AC208">
        <v>62</v>
      </c>
      <c r="AD208">
        <v>52.9</v>
      </c>
      <c r="AF208">
        <v>37.799999999999997</v>
      </c>
      <c r="AG208">
        <v>5.4</v>
      </c>
      <c r="AH208">
        <v>123.90679715677797</v>
      </c>
      <c r="AI208">
        <v>7784.0728109831061</v>
      </c>
      <c r="AJ208">
        <v>199.09019565217392</v>
      </c>
      <c r="AK208">
        <v>0</v>
      </c>
      <c r="AL208">
        <v>460</v>
      </c>
      <c r="AM208">
        <v>460</v>
      </c>
      <c r="AN208">
        <v>8697.6306741885983</v>
      </c>
      <c r="AO208">
        <f>AN208/AN$180</f>
        <v>0.63631028451241523</v>
      </c>
      <c r="AP208">
        <v>2233.2690058479534</v>
      </c>
      <c r="AQ208">
        <v>2035.9256474519632</v>
      </c>
      <c r="AR208">
        <v>0.21132184628237261</v>
      </c>
      <c r="AS208">
        <v>4269.4059751461991</v>
      </c>
      <c r="AT208">
        <v>17.357170634920635</v>
      </c>
      <c r="AU208">
        <v>3461.7314118629906</v>
      </c>
      <c r="AV208">
        <v>5969.6365914786966</v>
      </c>
      <c r="AW208">
        <v>275.293984962406</v>
      </c>
      <c r="AX208">
        <v>4.7419964494569751</v>
      </c>
      <c r="AY208">
        <v>9711.4039847535514</v>
      </c>
      <c r="AZ208">
        <v>932.11846282372585</v>
      </c>
      <c r="BA208">
        <v>3511.0672514619882</v>
      </c>
      <c r="BB208">
        <v>6446.5497076023394</v>
      </c>
      <c r="BC208">
        <v>1603.4147869674186</v>
      </c>
      <c r="BD208">
        <v>2.2201127819548869</v>
      </c>
      <c r="BE208">
        <v>11563.251858813701</v>
      </c>
      <c r="BF208">
        <v>362.79986730715683</v>
      </c>
      <c r="BG208">
        <v>132.27484814715353</v>
      </c>
      <c r="BH208">
        <f t="shared" si="284"/>
        <v>251.51192702301731</v>
      </c>
      <c r="BI208">
        <v>81.897493734335811</v>
      </c>
      <c r="BJ208">
        <v>3.5239885427855433</v>
      </c>
      <c r="BK208">
        <v>262.24739626844888</v>
      </c>
      <c r="BL208">
        <v>34.065222580260198</v>
      </c>
      <c r="BM208">
        <v>0.91163475699558161</v>
      </c>
      <c r="BN208">
        <v>1.7244655581947743</v>
      </c>
      <c r="BO208">
        <v>1.8360655737704918</v>
      </c>
      <c r="BP208">
        <v>52.308658835647002</v>
      </c>
      <c r="BQ208">
        <v>35.646044766521371</v>
      </c>
      <c r="BR208">
        <v>30.364012600709678</v>
      </c>
      <c r="BS208">
        <v>47.686391486399842</v>
      </c>
      <c r="BT208">
        <v>61.47037648573518</v>
      </c>
      <c r="BU208">
        <v>55.75031821769646</v>
      </c>
      <c r="BV208">
        <v>3535.7351712614873</v>
      </c>
      <c r="BW208">
        <v>3757.7464494569758</v>
      </c>
      <c r="BX208">
        <v>8020.3629908103585</v>
      </c>
      <c r="BY208">
        <v>7530.416168128655</v>
      </c>
      <c r="BZ208">
        <v>726.88137009189643</v>
      </c>
      <c r="CA208">
        <v>15550.779158939013</v>
      </c>
      <c r="CB208">
        <v>1.0627906976744186</v>
      </c>
      <c r="CC208">
        <v>22.736707499502042</v>
      </c>
      <c r="CD208">
        <v>24.164361226214961</v>
      </c>
      <c r="CE208">
        <v>-74.003759398496641</v>
      </c>
      <c r="CF208">
        <v>2211.8901420217207</v>
      </c>
      <c r="CG208">
        <v>2137.8863826232246</v>
      </c>
      <c r="CH208">
        <f t="shared" si="258"/>
        <v>-24.667919799499032</v>
      </c>
      <c r="CI208">
        <f t="shared" si="259"/>
        <v>2688.8032581453635</v>
      </c>
      <c r="CJ208">
        <f t="shared" si="260"/>
        <v>2664.1353383458645</v>
      </c>
      <c r="CK208">
        <v>5839.3751741854612</v>
      </c>
      <c r="CL208">
        <v>37.550370399471774</v>
      </c>
      <c r="CM208">
        <v>2.2404117584228516</v>
      </c>
      <c r="CN208">
        <v>0.68298065662384033</v>
      </c>
      <c r="CO208">
        <v>6.7716078758239746</v>
      </c>
      <c r="CP208">
        <v>1.4979533457032614</v>
      </c>
      <c r="CQ208">
        <v>4.6039938926696777</v>
      </c>
      <c r="CR208">
        <v>1.7589331865310669</v>
      </c>
      <c r="CS208">
        <v>0.297324538230896</v>
      </c>
      <c r="CT208">
        <v>2.6355457305908203</v>
      </c>
      <c r="CU208">
        <v>2.6355457305908203</v>
      </c>
      <c r="CV208">
        <v>0.88575466069344666</v>
      </c>
      <c r="CW208">
        <v>2.0028727054595947</v>
      </c>
      <c r="CX208">
        <v>1.1780154705047607</v>
      </c>
      <c r="CY208">
        <v>0.21920850872993469</v>
      </c>
      <c r="CZ208">
        <v>1.4779987335205078</v>
      </c>
      <c r="DA208">
        <v>1.4779987335205078</v>
      </c>
      <c r="DB208">
        <v>0.68513222172438526</v>
      </c>
      <c r="DC208">
        <v>0.52029460668563843</v>
      </c>
      <c r="DD208">
        <v>0.276201993227005</v>
      </c>
      <c r="DE208">
        <v>0.40965537801125218</v>
      </c>
      <c r="DF208">
        <v>0.8799019455909729</v>
      </c>
      <c r="DG208">
        <v>0.56138986349105835</v>
      </c>
      <c r="DH208">
        <v>0.63737080752873598</v>
      </c>
      <c r="DI208">
        <v>50.034421404230663</v>
      </c>
      <c r="DJ208">
        <v>13.904978355340591</v>
      </c>
      <c r="DK208">
        <v>1.4309886786193778E-2</v>
      </c>
      <c r="DL208">
        <v>63.953709646357446</v>
      </c>
      <c r="DM208">
        <v>0.79912307597200072</v>
      </c>
      <c r="DN208">
        <v>60.889542631828597</v>
      </c>
      <c r="DO208">
        <v>17.749194429676635</v>
      </c>
      <c r="DP208">
        <v>7.2554988672500267</v>
      </c>
      <c r="DQ208">
        <v>0.1249774849684316</v>
      </c>
      <c r="DR208">
        <v>86.019213413723676</v>
      </c>
      <c r="DS208">
        <v>18.669146274445946</v>
      </c>
      <c r="DT208">
        <v>41.360915402048512</v>
      </c>
      <c r="DU208">
        <v>14.131385478569053</v>
      </c>
      <c r="DV208">
        <v>23.698450244458996</v>
      </c>
      <c r="DW208">
        <v>3.2813238800020142E-2</v>
      </c>
      <c r="DX208">
        <v>79.223564363876577</v>
      </c>
      <c r="DY208">
        <v>1.471033584491082</v>
      </c>
      <c r="DZ208">
        <v>-0.48540350356050715</v>
      </c>
      <c r="EA208">
        <f t="shared" si="285"/>
        <v>0.52654671439721146</v>
      </c>
      <c r="EB208">
        <v>0.72367474850652891</v>
      </c>
      <c r="EC208">
        <v>-1.3949019449842919</v>
      </c>
      <c r="ED208">
        <v>0.25628107162240293</v>
      </c>
      <c r="EE208">
        <v>-0.25841492507911301</v>
      </c>
      <c r="EF208">
        <v>0.27790824726444929</v>
      </c>
      <c r="EG208">
        <v>0.29149823865483687</v>
      </c>
      <c r="EH208">
        <v>0.34166036561824153</v>
      </c>
      <c r="EI208">
        <v>78.235370052658752</v>
      </c>
      <c r="EJ208">
        <v>70.785979335767976</v>
      </c>
      <c r="EK208">
        <v>52.207844640865176</v>
      </c>
      <c r="EL208">
        <v>21.74225456541998</v>
      </c>
      <c r="EM208">
        <v>20.633988297834044</v>
      </c>
      <c r="EN208">
        <v>17.83735128813835</v>
      </c>
      <c r="EO208">
        <v>18.396239402760738</v>
      </c>
      <c r="EP208">
        <v>10.378970593817177</v>
      </c>
      <c r="EQ208">
        <v>32.855848327878746</v>
      </c>
      <c r="ER208">
        <v>66.260278374461222</v>
      </c>
      <c r="ES208">
        <v>4.0806383313008316</v>
      </c>
      <c r="ET208">
        <v>99.116126702339969</v>
      </c>
      <c r="EU208">
        <v>0.56418979806598935</v>
      </c>
      <c r="EV208">
        <v>18.560288839784164</v>
      </c>
      <c r="EW208">
        <v>10.471525612564264</v>
      </c>
      <c r="EX208">
        <f t="shared" si="261"/>
        <v>4.117027639261547</v>
      </c>
      <c r="EY208">
        <v>42.493303229067863</v>
      </c>
      <c r="EZ208">
        <v>7.3702238358594574</v>
      </c>
      <c r="FA208">
        <f t="shared" si="262"/>
        <v>5.7655376791026089</v>
      </c>
      <c r="FB208">
        <v>49.863527064927318</v>
      </c>
      <c r="FC208">
        <v>85.219208769041373</v>
      </c>
      <c r="FD208">
        <v>14.780791230958624</v>
      </c>
      <c r="FE208">
        <f t="shared" si="263"/>
        <v>22.636452552738817</v>
      </c>
      <c r="FF208">
        <f t="shared" si="264"/>
        <v>22.964675999287774</v>
      </c>
      <c r="FG208">
        <f t="shared" si="265"/>
        <v>3.7524148847518752</v>
      </c>
      <c r="FH208">
        <f t="shared" si="266"/>
        <v>-19.528627229780088</v>
      </c>
      <c r="FI208">
        <f t="shared" si="267"/>
        <v>3.6178089511075822</v>
      </c>
      <c r="FJ208">
        <f t="shared" si="268"/>
        <v>3.6178089511075822</v>
      </c>
      <c r="FK208">
        <f t="shared" si="269"/>
        <v>19.528627229780085</v>
      </c>
      <c r="FL208">
        <f t="shared" si="270"/>
        <v>32.072218620298763</v>
      </c>
      <c r="FM208">
        <f t="shared" si="271"/>
        <v>20.38294732440707</v>
      </c>
      <c r="FN208">
        <f t="shared" si="272"/>
        <v>49.086826013415127</v>
      </c>
      <c r="FO208">
        <v>13.096913288616292</v>
      </c>
      <c r="FP208">
        <v>13.213705704973938</v>
      </c>
      <c r="FQ208">
        <v>0.75379860273152244</v>
      </c>
      <c r="FR208">
        <v>0.60412787763206544</v>
      </c>
      <c r="FS208">
        <v>0.49846546002031727</v>
      </c>
      <c r="FT208">
        <v>1.9872063178084474</v>
      </c>
      <c r="FU208">
        <v>1.4661708116586891</v>
      </c>
      <c r="FV208">
        <v>1.374482841191162</v>
      </c>
      <c r="FW208">
        <v>48.424687220897006</v>
      </c>
      <c r="FX208">
        <v>66.851157908390022</v>
      </c>
      <c r="FZ208">
        <v>75.975690522527998</v>
      </c>
      <c r="GB208">
        <f t="shared" si="286"/>
        <v>86.420399644923009</v>
      </c>
      <c r="GC208">
        <f t="shared" si="287"/>
        <v>58.063430141112072</v>
      </c>
      <c r="GD208">
        <f t="shared" si="288"/>
        <v>99.969603217894971</v>
      </c>
      <c r="GE208">
        <f t="shared" si="289"/>
        <v>2.592457067576718</v>
      </c>
      <c r="GF208">
        <f t="shared" si="290"/>
        <v>3.0293304791954521</v>
      </c>
      <c r="GG208">
        <f t="shared" si="291"/>
        <v>1.1783736581780202</v>
      </c>
      <c r="GK208">
        <f t="shared" si="292"/>
        <v>69.787522442081013</v>
      </c>
      <c r="GL208">
        <f t="shared" si="293"/>
        <v>41.524272355349552</v>
      </c>
      <c r="GM208">
        <f t="shared" si="256"/>
        <v>58.475727644650441</v>
      </c>
      <c r="GN208">
        <f t="shared" si="273"/>
        <v>55.522649283894687</v>
      </c>
      <c r="GO208">
        <f t="shared" si="294"/>
        <v>92.631578947368425</v>
      </c>
      <c r="GP208">
        <f t="shared" si="295"/>
        <v>19.765859139016616</v>
      </c>
      <c r="GQ208">
        <f t="shared" si="274"/>
        <v>1.4894796814287306</v>
      </c>
      <c r="GS208">
        <f t="shared" si="275"/>
        <v>97.114039847535508</v>
      </c>
      <c r="GT208" s="23">
        <f t="shared" si="276"/>
        <v>155.50779158939014</v>
      </c>
      <c r="GU208">
        <v>27.160000000000004</v>
      </c>
      <c r="GV208">
        <v>24.759999999999998</v>
      </c>
      <c r="GW208">
        <v>2.5700000000000002E-3</v>
      </c>
      <c r="GX208">
        <v>51.922570000000007</v>
      </c>
      <c r="GY208">
        <v>0.21109</v>
      </c>
      <c r="GZ208">
        <v>42.1</v>
      </c>
      <c r="HA208">
        <v>72.599999999999994</v>
      </c>
      <c r="HB208">
        <v>3.3479999999999999</v>
      </c>
      <c r="HC208">
        <v>5.7669999999999999E-2</v>
      </c>
      <c r="HD208">
        <v>118.10567</v>
      </c>
      <c r="HE208">
        <v>11.336</v>
      </c>
      <c r="HF208">
        <v>42.7</v>
      </c>
      <c r="HG208">
        <v>78.400000000000006</v>
      </c>
      <c r="HH208">
        <v>19.5</v>
      </c>
      <c r="HI208">
        <v>2.7000000000000003E-2</v>
      </c>
      <c r="HJ208">
        <v>140.62700000000001</v>
      </c>
      <c r="HK208">
        <v>43</v>
      </c>
      <c r="HL208">
        <v>45.7</v>
      </c>
      <c r="HM208">
        <v>97.539999999999992</v>
      </c>
      <c r="HN208">
        <v>91.581490000000002</v>
      </c>
      <c r="HO208">
        <v>8.84</v>
      </c>
      <c r="HP208">
        <v>189.12148999999999</v>
      </c>
      <c r="HQ208">
        <v>-0.89999999999999858</v>
      </c>
      <c r="HR208">
        <v>26.899999999999991</v>
      </c>
      <c r="HS208">
        <v>25.999999999999986</v>
      </c>
      <c r="HT208">
        <v>71.015819999999991</v>
      </c>
      <c r="HU208">
        <v>37.550370399471781</v>
      </c>
      <c r="HV208">
        <v>0.60849583358764647</v>
      </c>
      <c r="HW208">
        <v>0.16910601058006286</v>
      </c>
      <c r="HX208">
        <v>1.7403032240867616E-4</v>
      </c>
      <c r="HY208">
        <v>0.77777587449011798</v>
      </c>
      <c r="HZ208">
        <v>9.7185707080364222E-3</v>
      </c>
      <c r="IA208">
        <v>0.74051087152957928</v>
      </c>
      <c r="IB208">
        <v>0.21585761475563048</v>
      </c>
      <c r="IC208">
        <v>8.8238071060180667E-2</v>
      </c>
      <c r="ID208">
        <v>1.5199192228317262E-3</v>
      </c>
      <c r="IE208">
        <v>1.0461264765682221</v>
      </c>
      <c r="IF208">
        <v>0.22704564989089968</v>
      </c>
      <c r="IG208">
        <v>0.50301260590553287</v>
      </c>
      <c r="IH208">
        <v>0.17185947084426881</v>
      </c>
      <c r="II208">
        <v>0.28820975303649904</v>
      </c>
      <c r="IJ208">
        <v>3.9905965805053719E-4</v>
      </c>
      <c r="IK208">
        <v>0.96348088944435117</v>
      </c>
      <c r="IL208">
        <v>0.22372668087482453</v>
      </c>
      <c r="IM208">
        <v>0.12622431090474129</v>
      </c>
      <c r="IN208">
        <v>0.3995778557121753</v>
      </c>
      <c r="IO208">
        <v>0.80582731231120219</v>
      </c>
      <c r="IP208">
        <v>4.9626863932609552E-2</v>
      </c>
      <c r="IQ208">
        <v>1.2054051680233777</v>
      </c>
      <c r="IR208">
        <v>0.51678419065475478</v>
      </c>
      <c r="IS208">
        <v>8.963330385088919E-2</v>
      </c>
      <c r="IT208">
        <v>0.60641749450564397</v>
      </c>
      <c r="IU208">
        <v>85.219208769041373</v>
      </c>
      <c r="IV208">
        <v>14.78079123095862</v>
      </c>
      <c r="IW208">
        <v>0.15927869145515561</v>
      </c>
      <c r="IX208">
        <v>13.213705704973927</v>
      </c>
      <c r="IY208">
        <f t="shared" si="277"/>
        <v>0.42762929353325974</v>
      </c>
      <c r="IZ208">
        <f t="shared" si="278"/>
        <v>35.475979768237252</v>
      </c>
      <c r="JA208">
        <f t="shared" si="279"/>
        <v>0.24192427857902654</v>
      </c>
      <c r="JB208">
        <f t="shared" si="280"/>
        <v>20.06995531433914</v>
      </c>
      <c r="JC208">
        <f t="shared" si="281"/>
        <v>0.18570501495423319</v>
      </c>
      <c r="JD208">
        <f t="shared" si="282"/>
        <v>53.067113387702314</v>
      </c>
      <c r="JE208">
        <f t="shared" si="283"/>
        <v>156.89454053869807</v>
      </c>
    </row>
    <row r="209" spans="1:265" x14ac:dyDescent="0.2">
      <c r="A209" s="5">
        <v>2017</v>
      </c>
      <c r="B209">
        <v>333</v>
      </c>
      <c r="C209">
        <v>3</v>
      </c>
      <c r="D209">
        <v>3335</v>
      </c>
      <c r="E209">
        <v>1995</v>
      </c>
      <c r="F209" t="s">
        <v>114</v>
      </c>
      <c r="G209">
        <v>0</v>
      </c>
      <c r="H209">
        <v>31.5</v>
      </c>
      <c r="J209">
        <v>0</v>
      </c>
      <c r="K209">
        <v>0</v>
      </c>
      <c r="L209">
        <v>8.4</v>
      </c>
      <c r="M209">
        <v>7.6</v>
      </c>
      <c r="N209">
        <v>1.5</v>
      </c>
      <c r="O209">
        <v>0.80000000000000071</v>
      </c>
      <c r="P209">
        <v>6.1</v>
      </c>
      <c r="Q209">
        <v>6.9</v>
      </c>
      <c r="R209">
        <v>2.0940000000000003</v>
      </c>
      <c r="U209">
        <v>2.2480000000000002</v>
      </c>
      <c r="W209">
        <v>2.4859999999999998</v>
      </c>
      <c r="X209">
        <v>2.012</v>
      </c>
      <c r="AB209">
        <v>1</v>
      </c>
      <c r="AC209">
        <v>65</v>
      </c>
      <c r="AD209">
        <v>47.4</v>
      </c>
      <c r="AF209">
        <v>24.3</v>
      </c>
      <c r="AG209">
        <v>4.2</v>
      </c>
      <c r="AH209">
        <v>99.33000499094652</v>
      </c>
      <c r="AI209">
        <v>6240.1095735412428</v>
      </c>
      <c r="AJ209">
        <v>202.51997885196371</v>
      </c>
      <c r="AK209">
        <v>0</v>
      </c>
      <c r="AL209">
        <v>331</v>
      </c>
      <c r="AM209">
        <v>331</v>
      </c>
      <c r="AN209">
        <v>5812.7357899991393</v>
      </c>
      <c r="AO209">
        <f>AN209/AN$183</f>
        <v>0.43856614253770121</v>
      </c>
      <c r="AP209">
        <v>1948.9801678108313</v>
      </c>
      <c r="AQ209">
        <v>2054.086956521739</v>
      </c>
      <c r="AR209">
        <v>7.2073226544622407E-2</v>
      </c>
      <c r="AS209">
        <v>4003.1391975591146</v>
      </c>
      <c r="AT209">
        <v>3.4782839435545383</v>
      </c>
      <c r="AU209">
        <v>2485.0247902364604</v>
      </c>
      <c r="AV209">
        <v>4744.8207475209756</v>
      </c>
      <c r="AW209">
        <v>65.091132723112125</v>
      </c>
      <c r="AX209">
        <v>3.8882004195270783</v>
      </c>
      <c r="AY209">
        <v>7298.8248709000754</v>
      </c>
      <c r="AZ209">
        <v>849.63823417238746</v>
      </c>
      <c r="BA209">
        <v>3160.7112890922958</v>
      </c>
      <c r="BB209">
        <v>5420.5072463768111</v>
      </c>
      <c r="BC209">
        <v>1310.456426392067</v>
      </c>
      <c r="BD209">
        <v>3.9039664378337142</v>
      </c>
      <c r="BE209">
        <v>9895.5789282990063</v>
      </c>
      <c r="BF209">
        <v>219.71237822273073</v>
      </c>
      <c r="BG209">
        <v>185.4824326713522</v>
      </c>
      <c r="BH209">
        <f t="shared" si="284"/>
        <v>203.18757692206526</v>
      </c>
      <c r="BI209">
        <v>35.736308161708607</v>
      </c>
      <c r="BJ209">
        <v>48.263321346845387</v>
      </c>
      <c r="BK209">
        <v>179.38225273328243</v>
      </c>
      <c r="BL209">
        <v>48.263321346845387</v>
      </c>
      <c r="BM209">
        <v>1.0539291217257318</v>
      </c>
      <c r="BN209">
        <v>1.9093655589123866</v>
      </c>
      <c r="BO209">
        <v>1.7149643705463182</v>
      </c>
      <c r="BP209">
        <v>48.686295220491161</v>
      </c>
      <c r="BQ209">
        <v>34.046916239134426</v>
      </c>
      <c r="BR209">
        <v>31.940640481916748</v>
      </c>
      <c r="BS209">
        <v>51.311904361811941</v>
      </c>
      <c r="BT209">
        <v>65.00800925417812</v>
      </c>
      <c r="BU209">
        <v>54.777060398916596</v>
      </c>
      <c r="BV209">
        <v>2642.6849733028216</v>
      </c>
      <c r="BW209">
        <v>3325.8790999237222</v>
      </c>
      <c r="BX209">
        <v>6934.2702326468334</v>
      </c>
      <c r="BY209">
        <v>5032.6716796529354</v>
      </c>
      <c r="BZ209">
        <v>965.70615942028962</v>
      </c>
      <c r="CA209">
        <v>11966.94191229977</v>
      </c>
      <c r="CB209">
        <v>1.2585227272727275</v>
      </c>
      <c r="CC209">
        <v>22.083210503316955</v>
      </c>
      <c r="CD209">
        <v>27.792222309572196</v>
      </c>
      <c r="CE209">
        <v>-157.66018306636124</v>
      </c>
      <c r="CF209">
        <v>1418.9416475972534</v>
      </c>
      <c r="CG209">
        <v>1261.2814645308918</v>
      </c>
      <c r="CH209">
        <f t="shared" si="258"/>
        <v>518.02631578947421</v>
      </c>
      <c r="CI209">
        <f t="shared" si="259"/>
        <v>2094.6281464530889</v>
      </c>
      <c r="CJ209">
        <f t="shared" si="260"/>
        <v>2612.6544622425631</v>
      </c>
      <c r="CK209">
        <v>4668.1170413996942</v>
      </c>
      <c r="CL209">
        <v>39.008437373643027</v>
      </c>
      <c r="CM209">
        <v>2.4451894760131836</v>
      </c>
      <c r="CN209">
        <v>0.90914475917816162</v>
      </c>
      <c r="CO209">
        <v>7.2074003219604492</v>
      </c>
      <c r="CP209">
        <v>1.6571014196429663</v>
      </c>
      <c r="CQ209">
        <v>6.7606215476989746</v>
      </c>
      <c r="CR209">
        <v>1.3910191059112549</v>
      </c>
      <c r="CS209">
        <v>0.26539149880409241</v>
      </c>
      <c r="CT209">
        <v>3.1484432220458984</v>
      </c>
      <c r="CU209">
        <v>3.1484432220458984</v>
      </c>
      <c r="CV209">
        <v>0.67587997421141255</v>
      </c>
      <c r="CW209">
        <v>2.0301847457885742</v>
      </c>
      <c r="CX209">
        <v>1.0994178056716919</v>
      </c>
      <c r="CY209">
        <v>0.19689404964447021</v>
      </c>
      <c r="CZ209">
        <v>1.4135385751724243</v>
      </c>
      <c r="DA209">
        <v>1.4135385751724243</v>
      </c>
      <c r="DB209">
        <v>0.64676428291860544</v>
      </c>
      <c r="DC209">
        <v>0.45850095152854919</v>
      </c>
      <c r="DD209">
        <v>0.26946339011192322</v>
      </c>
      <c r="DE209">
        <v>0.38678603936283001</v>
      </c>
      <c r="DF209">
        <v>0.92010593414306641</v>
      </c>
      <c r="DG209">
        <v>0.5945935845375061</v>
      </c>
      <c r="DH209">
        <v>0.61107257391158609</v>
      </c>
      <c r="DI209">
        <v>47.656257952894528</v>
      </c>
      <c r="DJ209">
        <v>18.674623914179591</v>
      </c>
      <c r="DK209">
        <v>5.1946059620244E-3</v>
      </c>
      <c r="DL209">
        <v>66.33607647303613</v>
      </c>
      <c r="DM209">
        <v>0.23515361377810176</v>
      </c>
      <c r="DN209">
        <v>34.567169618820245</v>
      </c>
      <c r="DO209">
        <v>12.592350897413459</v>
      </c>
      <c r="DP209">
        <v>2.0493573563737235</v>
      </c>
      <c r="DQ209">
        <v>0.12241778256816048</v>
      </c>
      <c r="DR209">
        <v>49.331295655175595</v>
      </c>
      <c r="DS209">
        <v>17.249225824555214</v>
      </c>
      <c r="DT209">
        <v>34.749422698155968</v>
      </c>
      <c r="DU209">
        <v>10.672656228663262</v>
      </c>
      <c r="DV209">
        <v>18.523807097877896</v>
      </c>
      <c r="DW209">
        <v>5.5184071560564332E-2</v>
      </c>
      <c r="DX209">
        <v>64.001070096257692</v>
      </c>
      <c r="DY209">
        <v>-1.1336520545240356</v>
      </c>
      <c r="DZ209">
        <v>1.0478410315058642</v>
      </c>
      <c r="EA209">
        <f t="shared" si="285"/>
        <v>-8.0517461268221985E-2</v>
      </c>
      <c r="EB209">
        <v>-0.8726058889382855</v>
      </c>
      <c r="EC209">
        <v>1.3018077095408793E-2</v>
      </c>
      <c r="ED209">
        <v>-0.40548486778440884</v>
      </c>
      <c r="EE209">
        <v>-0.13712104776787118</v>
      </c>
      <c r="EF209">
        <v>0.39186089542822233</v>
      </c>
      <c r="EG209">
        <v>0.36428643236550956</v>
      </c>
      <c r="EH209">
        <v>0.30713190033023552</v>
      </c>
      <c r="EI209">
        <v>71.840634066239275</v>
      </c>
      <c r="EJ209">
        <v>70.071481317749715</v>
      </c>
      <c r="EK209">
        <v>54.295065138587198</v>
      </c>
      <c r="EL209">
        <v>28.151535193327774</v>
      </c>
      <c r="EM209">
        <v>25.526089939809498</v>
      </c>
      <c r="EN209">
        <v>16.675746534568209</v>
      </c>
      <c r="EO209">
        <v>12.116735748495424</v>
      </c>
      <c r="EP209">
        <v>8.9620265736783811</v>
      </c>
      <c r="EQ209">
        <v>26.820789191570388</v>
      </c>
      <c r="ER209">
        <v>46.305910770424191</v>
      </c>
      <c r="ES209">
        <v>5.7420268693965832</v>
      </c>
      <c r="ET209">
        <v>73.126699961994575</v>
      </c>
      <c r="EU209">
        <v>0.73964034206087448</v>
      </c>
      <c r="EV209">
        <v>16.569509843590286</v>
      </c>
      <c r="EW209">
        <v>12.255477928494145</v>
      </c>
      <c r="EX209">
        <f t="shared" si="261"/>
        <v>7.8521618948767431</v>
      </c>
      <c r="EY209">
        <v>22.450433870324822</v>
      </c>
      <c r="EZ209">
        <v>3.6303243237350777</v>
      </c>
      <c r="FA209">
        <f t="shared" si="262"/>
        <v>6.1841400019121648</v>
      </c>
      <c r="FB209">
        <v>26.0807581940599</v>
      </c>
      <c r="FC209">
        <v>86.080449438153551</v>
      </c>
      <c r="FD209">
        <v>13.919550561846444</v>
      </c>
      <c r="FE209">
        <f t="shared" si="263"/>
        <v>18.601289735248844</v>
      </c>
      <c r="FF209">
        <f t="shared" si="264"/>
        <v>22.632686949660545</v>
      </c>
      <c r="FG209">
        <f t="shared" si="265"/>
        <v>1.7106296549848814</v>
      </c>
      <c r="FH209">
        <f t="shared" si="266"/>
        <v>0.1822530793357231</v>
      </c>
      <c r="FI209">
        <f t="shared" si="267"/>
        <v>1.9196946687501963</v>
      </c>
      <c r="FJ209">
        <f t="shared" si="268"/>
        <v>1.9196946687501963</v>
      </c>
      <c r="FK209">
        <f t="shared" si="269"/>
        <v>-0.1822530793357231</v>
      </c>
      <c r="FL209">
        <f t="shared" si="270"/>
        <v>-0.52724328125637066</v>
      </c>
      <c r="FM209">
        <f t="shared" si="271"/>
        <v>15.244926736789971</v>
      </c>
      <c r="FN209">
        <f t="shared" si="272"/>
        <v>52.879426121771644</v>
      </c>
      <c r="FO209">
        <v>23.79540430681898</v>
      </c>
      <c r="FP209">
        <v>32.53996737058548</v>
      </c>
      <c r="FQ209">
        <v>0.81425123934234622</v>
      </c>
      <c r="FR209">
        <v>0.41475750261700689</v>
      </c>
      <c r="FS209">
        <v>0.44420184483118375</v>
      </c>
      <c r="FT209">
        <v>2.0351229934649808</v>
      </c>
      <c r="FU209">
        <v>1.6295786572799624</v>
      </c>
      <c r="FV209">
        <v>1.4560144007605469</v>
      </c>
      <c r="FW209">
        <v>42.054784894378855</v>
      </c>
      <c r="FX209">
        <v>63.322850333038836</v>
      </c>
      <c r="FZ209">
        <v>68.821260664962551</v>
      </c>
      <c r="GB209">
        <f t="shared" si="286"/>
        <v>107.44080594478604</v>
      </c>
      <c r="GC209">
        <f t="shared" si="287"/>
        <v>90.461874216799814</v>
      </c>
      <c r="GD209">
        <f t="shared" si="288"/>
        <v>78.653181914439841</v>
      </c>
      <c r="GE209">
        <f t="shared" si="289"/>
        <v>2.2758480397752878</v>
      </c>
      <c r="GF209">
        <f t="shared" si="290"/>
        <v>1.5376854812642455</v>
      </c>
      <c r="GG209">
        <f t="shared" si="291"/>
        <v>1.3978046137633136</v>
      </c>
      <c r="GK209">
        <f t="shared" si="292"/>
        <v>64.947272564953039</v>
      </c>
      <c r="GL209">
        <f t="shared" si="293"/>
        <v>28.829599439456278</v>
      </c>
      <c r="GM209">
        <f t="shared" si="256"/>
        <v>71.170400560543726</v>
      </c>
      <c r="GN209">
        <f t="shared" si="273"/>
        <v>65.131116410925543</v>
      </c>
      <c r="GO209">
        <f t="shared" si="294"/>
        <v>82.142857142857139</v>
      </c>
      <c r="GP209">
        <f t="shared" si="295"/>
        <v>51.387401545327606</v>
      </c>
      <c r="GQ209">
        <f t="shared" si="274"/>
        <v>1.2451992395324007</v>
      </c>
      <c r="GS209">
        <f t="shared" si="275"/>
        <v>72.988248709000757</v>
      </c>
      <c r="GT209" s="23">
        <f t="shared" si="276"/>
        <v>119.66941912299768</v>
      </c>
      <c r="GU209">
        <v>25.96</v>
      </c>
      <c r="GV209">
        <v>27.360000000000003</v>
      </c>
      <c r="GW209">
        <v>9.5999999999999992E-4</v>
      </c>
      <c r="GX209">
        <v>53.320959999999999</v>
      </c>
      <c r="GY209">
        <v>4.6329999999999996E-2</v>
      </c>
      <c r="GZ209">
        <v>33.1</v>
      </c>
      <c r="HA209">
        <v>63.2</v>
      </c>
      <c r="HB209">
        <v>0.86699999999999999</v>
      </c>
      <c r="HC209">
        <v>5.1790000000000003E-2</v>
      </c>
      <c r="HD209">
        <v>97.218789999999998</v>
      </c>
      <c r="HE209">
        <v>11.317</v>
      </c>
      <c r="HF209">
        <v>42.1</v>
      </c>
      <c r="HG209">
        <v>72.2</v>
      </c>
      <c r="HH209">
        <v>17.455000000000002</v>
      </c>
      <c r="HI209">
        <v>5.2000000000000005E-2</v>
      </c>
      <c r="HJ209">
        <v>131.80699999999999</v>
      </c>
      <c r="HK209">
        <v>35.200000000000003</v>
      </c>
      <c r="HL209">
        <v>44.3</v>
      </c>
      <c r="HM209">
        <v>92.363</v>
      </c>
      <c r="HN209">
        <v>67.034112999999991</v>
      </c>
      <c r="HO209">
        <v>12.863</v>
      </c>
      <c r="HP209">
        <v>159.39711299999999</v>
      </c>
      <c r="HQ209">
        <v>-2.1000000000000014</v>
      </c>
      <c r="HR209">
        <v>18.900000000000006</v>
      </c>
      <c r="HS209">
        <v>16.800000000000011</v>
      </c>
      <c r="HT209">
        <v>62.178322999999992</v>
      </c>
      <c r="HU209">
        <v>39.008437373643019</v>
      </c>
      <c r="HV209">
        <v>0.63477118797302245</v>
      </c>
      <c r="HW209">
        <v>0.24874200611114503</v>
      </c>
      <c r="HX209">
        <v>6.9191043090820309E-5</v>
      </c>
      <c r="HY209">
        <v>0.88358238512725829</v>
      </c>
      <c r="HZ209">
        <v>3.1321959630489348E-3</v>
      </c>
      <c r="IA209">
        <v>0.4604273240566254</v>
      </c>
      <c r="IB209">
        <v>0.16772742724418641</v>
      </c>
      <c r="IC209">
        <v>2.7297002735137937E-2</v>
      </c>
      <c r="ID209">
        <v>1.6305787446975709E-3</v>
      </c>
      <c r="IE209">
        <v>0.6570823327806472</v>
      </c>
      <c r="IF209">
        <v>0.22975600768089294</v>
      </c>
      <c r="IG209">
        <v>0.46285489618778231</v>
      </c>
      <c r="IH209">
        <v>0.1421575038433075</v>
      </c>
      <c r="II209">
        <v>0.24673315829634671</v>
      </c>
      <c r="IJ209">
        <v>7.3504005908966075E-4</v>
      </c>
      <c r="IK209">
        <v>0.85248059838652612</v>
      </c>
      <c r="IL209">
        <v>0.16139233493804933</v>
      </c>
      <c r="IM209">
        <v>0.11937228181958198</v>
      </c>
      <c r="IN209">
        <v>0.35724718953669066</v>
      </c>
      <c r="IO209">
        <v>0.61678485161316865</v>
      </c>
      <c r="IP209">
        <v>7.6482572779059413E-2</v>
      </c>
      <c r="IQ209">
        <v>0.97403204114985931</v>
      </c>
      <c r="IR209">
        <v>0.29903498911857607</v>
      </c>
      <c r="IS209">
        <v>4.8355145424604423E-2</v>
      </c>
      <c r="IT209">
        <v>0.34739013454318046</v>
      </c>
      <c r="IU209">
        <v>86.080449438153551</v>
      </c>
      <c r="IV209">
        <v>13.919550561846453</v>
      </c>
      <c r="IW209">
        <v>0.3169497083692121</v>
      </c>
      <c r="IX209">
        <v>32.539967370585494</v>
      </c>
      <c r="IY209">
        <f t="shared" si="277"/>
        <v>9.0449656022601022E-2</v>
      </c>
      <c r="IZ209">
        <f t="shared" si="278"/>
        <v>9.2861068426274613</v>
      </c>
      <c r="JA209">
        <f t="shared" si="279"/>
        <v>0.12155144276333318</v>
      </c>
      <c r="JB209">
        <f t="shared" si="280"/>
        <v>12.479203725150551</v>
      </c>
      <c r="JC209">
        <f t="shared" si="281"/>
        <v>-3.1101786740732162E-2</v>
      </c>
      <c r="JD209">
        <f t="shared" si="282"/>
        <v>14.664701278903763</v>
      </c>
      <c r="JE209">
        <f t="shared" si="283"/>
        <v>163.64668333890674</v>
      </c>
    </row>
    <row r="210" spans="1:265" x14ac:dyDescent="0.2">
      <c r="A210" s="5">
        <v>2017</v>
      </c>
      <c r="B210">
        <v>334</v>
      </c>
      <c r="C210">
        <v>3</v>
      </c>
      <c r="D210">
        <v>3382</v>
      </c>
      <c r="E210">
        <v>1976</v>
      </c>
      <c r="F210" t="s">
        <v>114</v>
      </c>
      <c r="G210">
        <v>0</v>
      </c>
      <c r="H210">
        <v>32.5</v>
      </c>
      <c r="J210">
        <v>0</v>
      </c>
      <c r="K210">
        <v>2</v>
      </c>
      <c r="L210">
        <v>10.4</v>
      </c>
      <c r="M210">
        <v>9.1999999999999993</v>
      </c>
      <c r="N210">
        <v>4.4000000000000004</v>
      </c>
      <c r="O210">
        <v>1.2000000000000011</v>
      </c>
      <c r="P210">
        <v>4.7999999999999989</v>
      </c>
      <c r="Q210">
        <v>6</v>
      </c>
      <c r="R210">
        <v>2.476</v>
      </c>
      <c r="U210">
        <v>2.4819999999999998</v>
      </c>
      <c r="W210">
        <v>3.004</v>
      </c>
      <c r="X210">
        <v>2.13</v>
      </c>
      <c r="AB210">
        <v>3</v>
      </c>
      <c r="AC210">
        <v>69</v>
      </c>
      <c r="AD210">
        <v>48.8</v>
      </c>
      <c r="AF210">
        <v>42.5</v>
      </c>
      <c r="AG210">
        <v>6.7</v>
      </c>
      <c r="AH210">
        <v>75.751418804139902</v>
      </c>
      <c r="AI210">
        <v>4758.8556321136775</v>
      </c>
      <c r="AJ210">
        <v>171.32767468499426</v>
      </c>
      <c r="AK210">
        <v>0</v>
      </c>
      <c r="AL210">
        <v>349.2</v>
      </c>
      <c r="AM210">
        <v>349.2</v>
      </c>
      <c r="AN210">
        <v>7186.9128951052644</v>
      </c>
      <c r="AO210">
        <f>AN210/AN$177</f>
        <v>0.60822186297857028</v>
      </c>
      <c r="AP210">
        <v>1443.8955722639932</v>
      </c>
      <c r="AQ210">
        <v>1262.9974937343356</v>
      </c>
      <c r="AR210">
        <v>0</v>
      </c>
      <c r="AS210">
        <v>2706.8930659983289</v>
      </c>
      <c r="AT210">
        <v>3.2150522138680033</v>
      </c>
      <c r="AU210">
        <v>2244.7807017543855</v>
      </c>
      <c r="AV210">
        <v>4752.685881370091</v>
      </c>
      <c r="AW210">
        <v>26.559126984126983</v>
      </c>
      <c r="AX210">
        <v>0.23023391812865499</v>
      </c>
      <c r="AY210">
        <v>7024.2559440267341</v>
      </c>
      <c r="AZ210">
        <v>354.14910192147033</v>
      </c>
      <c r="BA210">
        <v>3165.7163742690054</v>
      </c>
      <c r="BB210">
        <v>7581.2740183792812</v>
      </c>
      <c r="BC210">
        <v>638.07685881370082</v>
      </c>
      <c r="BD210">
        <v>1.1511695906432748</v>
      </c>
      <c r="BE210">
        <v>11386.218421052632</v>
      </c>
      <c r="BF210">
        <v>287.82419186856038</v>
      </c>
      <c r="BG210">
        <v>311.56874835899271</v>
      </c>
      <c r="BH210">
        <f t="shared" si="284"/>
        <v>299.28708120876905</v>
      </c>
      <c r="BI210">
        <v>53.392341966026152</v>
      </c>
      <c r="BJ210">
        <v>65.781119465329994</v>
      </c>
      <c r="BK210">
        <v>232.64589250905036</v>
      </c>
      <c r="BL210">
        <v>202.04200978637073</v>
      </c>
      <c r="BM210">
        <v>0.87471526195899763</v>
      </c>
      <c r="BN210">
        <v>2.1172161172161172</v>
      </c>
      <c r="BO210">
        <v>2.3948051948051949</v>
      </c>
      <c r="BP210">
        <v>53.341433778857841</v>
      </c>
      <c r="BQ210">
        <v>31.957558489355662</v>
      </c>
      <c r="BR210">
        <v>27.803053280760281</v>
      </c>
      <c r="BS210">
        <v>46.658566221142159</v>
      </c>
      <c r="BT210">
        <v>67.66105790054057</v>
      </c>
      <c r="BU210">
        <v>66.582896428210347</v>
      </c>
      <c r="BV210">
        <v>3913.9766081871348</v>
      </c>
      <c r="BW210">
        <v>4991.1424394319129</v>
      </c>
      <c r="BX210">
        <v>10223.783813700918</v>
      </c>
      <c r="BY210">
        <v>6222.4354070175432</v>
      </c>
      <c r="BZ210">
        <v>1318.6647660818712</v>
      </c>
      <c r="CA210">
        <v>16446.21922071846</v>
      </c>
      <c r="CB210">
        <v>1.2752100840336134</v>
      </c>
      <c r="CC210">
        <v>23.798640621647699</v>
      </c>
      <c r="CD210">
        <v>30.348266507017126</v>
      </c>
      <c r="CE210">
        <v>-1669.1959064327493</v>
      </c>
      <c r="CF210">
        <v>-238.45655806182185</v>
      </c>
      <c r="CG210">
        <v>-1907.6524644945712</v>
      </c>
      <c r="CH210">
        <f t="shared" si="258"/>
        <v>-748.26023391812942</v>
      </c>
      <c r="CI210">
        <f t="shared" si="259"/>
        <v>2590.1315789473683</v>
      </c>
      <c r="CJ210">
        <f t="shared" si="260"/>
        <v>1841.8713450292389</v>
      </c>
      <c r="CK210">
        <v>9421.9632766917257</v>
      </c>
      <c r="CL210">
        <v>57.289539621496807</v>
      </c>
      <c r="CM210">
        <v>2.1527256965637207</v>
      </c>
      <c r="CN210">
        <v>0.59162288904190063</v>
      </c>
      <c r="CP210">
        <v>1.4243375093360429</v>
      </c>
      <c r="CQ210">
        <v>6.5429959297180176</v>
      </c>
      <c r="CR210">
        <v>1.5797557830810547</v>
      </c>
      <c r="CS210">
        <v>0.32440567016601562</v>
      </c>
      <c r="CT210">
        <v>3.1224658489227295</v>
      </c>
      <c r="CU210">
        <v>3.1224658489227295</v>
      </c>
      <c r="CV210">
        <v>0.73625625966964903</v>
      </c>
      <c r="CW210">
        <v>1.9879876375198364</v>
      </c>
      <c r="CX210">
        <v>1.6145317554473877</v>
      </c>
      <c r="CY210">
        <v>0.22022093832492828</v>
      </c>
      <c r="CZ210">
        <v>1.665244460105896</v>
      </c>
      <c r="DA210">
        <v>1.665244460105896</v>
      </c>
      <c r="DB210">
        <v>0.68900626493887684</v>
      </c>
      <c r="DC210">
        <v>0.57103133201599121</v>
      </c>
      <c r="DD210">
        <v>0.28018173575401306</v>
      </c>
      <c r="DE210">
        <v>0.42337175386121528</v>
      </c>
      <c r="DF210">
        <v>0.95474129915237427</v>
      </c>
      <c r="DG210">
        <v>0.52707183361053467</v>
      </c>
      <c r="DH210" s="19">
        <v>0.62441569158674437</v>
      </c>
      <c r="DI210">
        <v>31.08311101567277</v>
      </c>
      <c r="DJ210">
        <v>7.472182260957875</v>
      </c>
      <c r="DK210">
        <v>0</v>
      </c>
      <c r="DL210">
        <v>38.555293276630643</v>
      </c>
      <c r="DM210">
        <v>0.21036073549169249</v>
      </c>
      <c r="DN210">
        <v>35.462052953452385</v>
      </c>
      <c r="DO210">
        <v>15.41798248434425</v>
      </c>
      <c r="DP210">
        <v>0.82929966985138637</v>
      </c>
      <c r="DQ210">
        <v>7.1889754662039689E-3</v>
      </c>
      <c r="DR210">
        <v>51.71652408311423</v>
      </c>
      <c r="DS210">
        <v>7.0404403645863551</v>
      </c>
      <c r="DT210">
        <v>51.111496149970762</v>
      </c>
      <c r="DU210">
        <v>16.695552780258847</v>
      </c>
      <c r="DV210">
        <v>10.625539542612872</v>
      </c>
      <c r="DW210">
        <v>1.9169787834610853E-2</v>
      </c>
      <c r="DX210">
        <v>78.451758260677096</v>
      </c>
      <c r="DY210">
        <v>0.87741538709890576</v>
      </c>
      <c r="DZ210">
        <v>1.9096595841116333</v>
      </c>
      <c r="EA210">
        <f t="shared" si="285"/>
        <v>1.3757401718636708</v>
      </c>
      <c r="EB210">
        <v>0.29192946251864099</v>
      </c>
      <c r="EC210">
        <v>1.117817371179884</v>
      </c>
      <c r="ED210">
        <v>0.52972001489242504</v>
      </c>
      <c r="EE210">
        <v>9.1255021136756903E-2</v>
      </c>
      <c r="EF210">
        <v>0.24039364197458357</v>
      </c>
      <c r="EG210">
        <v>0.43477410923112514</v>
      </c>
      <c r="EH210">
        <v>0.3266496588413485</v>
      </c>
      <c r="EI210">
        <v>80.619568349939243</v>
      </c>
      <c r="EJ210">
        <v>68.570062629230279</v>
      </c>
      <c r="EK210">
        <v>65.150223886810863</v>
      </c>
      <c r="EL210">
        <v>19.380431650060764</v>
      </c>
      <c r="EM210">
        <v>29.812487899546053</v>
      </c>
      <c r="EN210">
        <v>21.281298406064241</v>
      </c>
      <c r="EO210">
        <v>22.350032760525309</v>
      </c>
      <c r="EP210">
        <v>13.984269520755523</v>
      </c>
      <c r="EQ210">
        <v>43.28461284304462</v>
      </c>
      <c r="ER210">
        <v>59.40816064387662</v>
      </c>
      <c r="ES210">
        <v>6.9503105617637866</v>
      </c>
      <c r="ET210">
        <v>102.69277348692124</v>
      </c>
      <c r="EU210">
        <v>0.62569346857757546</v>
      </c>
      <c r="EV210">
        <v>21.763978127800556</v>
      </c>
      <c r="EW210">
        <v>13.617578964830015</v>
      </c>
      <c r="EX210">
        <f t="shared" si="261"/>
        <v>6.7680619831043565</v>
      </c>
      <c r="EY210">
        <v>13.112020192927076</v>
      </c>
      <c r="EZ210">
        <v>1.4337129635887269</v>
      </c>
      <c r="FA210">
        <f t="shared" si="262"/>
        <v>9.145498803405097</v>
      </c>
      <c r="FB210">
        <v>14.545733156515803</v>
      </c>
      <c r="FC210">
        <v>90.143412173442144</v>
      </c>
      <c r="FD210">
        <v>9.8565878265578597</v>
      </c>
      <c r="FE210">
        <f t="shared" si="263"/>
        <v>24.522436087184992</v>
      </c>
      <c r="FF210">
        <f t="shared" si="264"/>
        <v>28.761463389445453</v>
      </c>
      <c r="FG210">
        <f t="shared" si="265"/>
        <v>2.7112832595033236</v>
      </c>
      <c r="FH210">
        <f t="shared" si="266"/>
        <v>15.649443196518376</v>
      </c>
      <c r="FI210">
        <f t="shared" si="267"/>
        <v>-1.2775702959145967</v>
      </c>
      <c r="FJ210">
        <f t="shared" si="268"/>
        <v>-1.2775702959145967</v>
      </c>
      <c r="FK210">
        <f t="shared" si="269"/>
        <v>-15.649443196518376</v>
      </c>
      <c r="FL210">
        <f t="shared" si="270"/>
        <v>-44.130110620103949</v>
      </c>
      <c r="FM210">
        <f t="shared" si="271"/>
        <v>-8.2862352270270687</v>
      </c>
      <c r="FN210">
        <f t="shared" si="272"/>
        <v>-89.109210027417944</v>
      </c>
      <c r="FO210">
        <v>50.97624940380701</v>
      </c>
      <c r="FP210">
        <v>49.639568270399522</v>
      </c>
      <c r="FQ210">
        <v>0.60554761952838576</v>
      </c>
      <c r="FR210">
        <v>0.44544306755191493</v>
      </c>
      <c r="FS210">
        <v>0.49843057215819075</v>
      </c>
      <c r="FT210">
        <v>2.3521478136522926</v>
      </c>
      <c r="FU210">
        <v>1.6528627636209441</v>
      </c>
      <c r="FV210">
        <v>1.3823515318402291</v>
      </c>
      <c r="FW210">
        <v>37.835050861894771</v>
      </c>
      <c r="FX210">
        <v>57.850380924265068</v>
      </c>
      <c r="FZ210">
        <v>60.592729125287683</v>
      </c>
      <c r="GB210">
        <f t="shared" si="286"/>
        <v>171.48054523899484</v>
      </c>
      <c r="GC210">
        <f t="shared" si="287"/>
        <v>110.5675934428792</v>
      </c>
      <c r="GD210">
        <f t="shared" si="288"/>
        <v>94.891634146904664</v>
      </c>
      <c r="GE210">
        <f t="shared" si="289"/>
        <v>1.2553760507137628</v>
      </c>
      <c r="GF210">
        <f t="shared" si="290"/>
        <v>1.4287692567869617</v>
      </c>
      <c r="GG210">
        <f t="shared" si="291"/>
        <v>1.7014479410775887</v>
      </c>
      <c r="GK210">
        <f t="shared" si="292"/>
        <v>36.974791645982705</v>
      </c>
      <c r="GL210">
        <f t="shared" si="293"/>
        <v>9.2989660939396561</v>
      </c>
      <c r="GM210">
        <f t="shared" si="256"/>
        <v>90.701033906060346</v>
      </c>
      <c r="GN210">
        <f t="shared" si="273"/>
        <v>56.272004452880623</v>
      </c>
      <c r="GO210">
        <f t="shared" si="294"/>
        <v>57.692307692307686</v>
      </c>
      <c r="GP210">
        <f t="shared" si="295"/>
        <v>85.806813157177402</v>
      </c>
      <c r="GQ210">
        <f t="shared" si="274"/>
        <v>0.76278294491811682</v>
      </c>
      <c r="GS210">
        <f t="shared" si="275"/>
        <v>70.242559440267343</v>
      </c>
      <c r="GT210" s="23">
        <f t="shared" si="276"/>
        <v>164.46219220718459</v>
      </c>
      <c r="GU210">
        <v>17.559999999999999</v>
      </c>
      <c r="GV210">
        <v>15.36</v>
      </c>
      <c r="GW210">
        <v>0</v>
      </c>
      <c r="GX210">
        <v>32.92</v>
      </c>
      <c r="GY210">
        <v>3.9100000000000003E-2</v>
      </c>
      <c r="GZ210">
        <v>27.3</v>
      </c>
      <c r="HA210">
        <v>57.8</v>
      </c>
      <c r="HB210">
        <v>0.32300000000000001</v>
      </c>
      <c r="HC210">
        <v>2.8E-3</v>
      </c>
      <c r="HD210">
        <v>85.42580000000001</v>
      </c>
      <c r="HE210">
        <v>4.3070000000000004</v>
      </c>
      <c r="HF210">
        <v>38.5</v>
      </c>
      <c r="HG210">
        <v>92.2</v>
      </c>
      <c r="HH210">
        <v>7.76</v>
      </c>
      <c r="HI210">
        <v>1.4000000000000002E-2</v>
      </c>
      <c r="HJ210">
        <v>138.47399999999999</v>
      </c>
      <c r="HK210">
        <v>47.6</v>
      </c>
      <c r="HL210">
        <v>60.7</v>
      </c>
      <c r="HM210">
        <v>124.33699999999999</v>
      </c>
      <c r="HN210">
        <v>75.674424000000002</v>
      </c>
      <c r="HO210">
        <v>16.036999999999999</v>
      </c>
      <c r="HP210">
        <v>200.01142399999998</v>
      </c>
      <c r="HQ210">
        <v>-20.3</v>
      </c>
      <c r="HR210">
        <v>-2.9000000000000057</v>
      </c>
      <c r="HS210">
        <v>-23.200000000000017</v>
      </c>
      <c r="HT210">
        <v>114.58562399999997</v>
      </c>
      <c r="HU210">
        <v>57.289539621496807</v>
      </c>
      <c r="HV210">
        <v>0.37801863231658933</v>
      </c>
      <c r="HW210">
        <v>9.0873275756835944E-2</v>
      </c>
      <c r="HX210">
        <v>0</v>
      </c>
      <c r="HY210">
        <v>0.46889190807342529</v>
      </c>
      <c r="HZ210">
        <v>2.5583114085197451E-3</v>
      </c>
      <c r="IA210">
        <v>0.4312733287811279</v>
      </c>
      <c r="IB210">
        <v>0.18750647735595702</v>
      </c>
      <c r="IC210">
        <v>1.0085564692020417E-2</v>
      </c>
      <c r="ID210">
        <v>8.7429043769836435E-5</v>
      </c>
      <c r="IE210">
        <v>0.62895279987287511</v>
      </c>
      <c r="IF210">
        <v>8.5622627547979363E-2</v>
      </c>
      <c r="IG210">
        <v>0.62159472584724418</v>
      </c>
      <c r="IH210">
        <v>0.20304370513558387</v>
      </c>
      <c r="II210">
        <v>0.12922297010421752</v>
      </c>
      <c r="IJ210">
        <v>2.3313422441482545E-4</v>
      </c>
      <c r="IK210">
        <v>0.95409453531146049</v>
      </c>
      <c r="IL210">
        <v>0.27181091403961183</v>
      </c>
      <c r="IM210">
        <v>0.17007031360268593</v>
      </c>
      <c r="IN210">
        <v>0.52640773759841919</v>
      </c>
      <c r="IO210">
        <v>0.72249497882367619</v>
      </c>
      <c r="IP210">
        <v>8.4526509956121432E-2</v>
      </c>
      <c r="IQ210">
        <v>1.2489027164220954</v>
      </c>
      <c r="IR210">
        <v>0.15946241474151607</v>
      </c>
      <c r="IS210">
        <v>1.7436163753271089E-2</v>
      </c>
      <c r="IT210">
        <v>0.17689857849478718</v>
      </c>
      <c r="IU210">
        <v>90.14341217344213</v>
      </c>
      <c r="IV210">
        <v>9.8565878265578561</v>
      </c>
      <c r="IW210">
        <v>0.61994991654922027</v>
      </c>
      <c r="IX210">
        <v>49.639568270399529</v>
      </c>
      <c r="IY210">
        <f t="shared" si="277"/>
        <v>0.78001080834867009</v>
      </c>
      <c r="IZ210">
        <f t="shared" si="278"/>
        <v>62.455689950236881</v>
      </c>
      <c r="JA210">
        <f t="shared" si="279"/>
        <v>0.29480818111063489</v>
      </c>
      <c r="JB210">
        <f t="shared" si="280"/>
        <v>23.60537592193031</v>
      </c>
      <c r="JC210">
        <f t="shared" si="281"/>
        <v>0.4852026272380352</v>
      </c>
      <c r="JD210">
        <f t="shared" si="282"/>
        <v>107.96072377120707</v>
      </c>
      <c r="JE210">
        <f t="shared" si="283"/>
        <v>160.14972292878056</v>
      </c>
    </row>
    <row r="211" spans="1:265" x14ac:dyDescent="0.2">
      <c r="A211" s="5">
        <v>2017</v>
      </c>
      <c r="B211">
        <v>335</v>
      </c>
      <c r="C211">
        <v>3</v>
      </c>
      <c r="D211" t="s">
        <v>113</v>
      </c>
      <c r="E211">
        <v>1946</v>
      </c>
      <c r="F211" t="s">
        <v>114</v>
      </c>
      <c r="G211">
        <v>0</v>
      </c>
      <c r="H211">
        <v>33.5</v>
      </c>
      <c r="J211">
        <v>0</v>
      </c>
      <c r="K211">
        <v>3</v>
      </c>
      <c r="L211">
        <v>9.8000000000000007</v>
      </c>
      <c r="M211">
        <v>9.1</v>
      </c>
      <c r="N211">
        <v>2.9</v>
      </c>
      <c r="O211">
        <v>0.70000000000000107</v>
      </c>
      <c r="P211">
        <v>6.1999999999999993</v>
      </c>
      <c r="Q211">
        <v>6.9</v>
      </c>
      <c r="R211">
        <v>2.12</v>
      </c>
      <c r="U211">
        <v>2.8559999999999999</v>
      </c>
      <c r="W211">
        <v>3.1739999999999999</v>
      </c>
      <c r="X211">
        <v>2.528</v>
      </c>
      <c r="AB211">
        <v>4</v>
      </c>
      <c r="AC211">
        <v>68</v>
      </c>
      <c r="AD211">
        <v>45</v>
      </c>
      <c r="AF211">
        <v>35.5</v>
      </c>
      <c r="AG211">
        <v>7.7</v>
      </c>
      <c r="AH211">
        <v>67.140046398661767</v>
      </c>
      <c r="AI211">
        <v>4217.8719948567295</v>
      </c>
      <c r="AJ211">
        <v>169.50126959247646</v>
      </c>
      <c r="AK211">
        <v>10</v>
      </c>
      <c r="AL211">
        <v>255.2</v>
      </c>
      <c r="AM211">
        <v>283.55555555555554</v>
      </c>
      <c r="AN211">
        <v>4043.9656529222852</v>
      </c>
      <c r="AO211">
        <f>AN211/AN$179</f>
        <v>0.35355580987006135</v>
      </c>
      <c r="AP211">
        <v>2165.9975328947367</v>
      </c>
      <c r="AQ211">
        <v>1761.2894736842102</v>
      </c>
      <c r="AR211">
        <v>0.28167680921052624</v>
      </c>
      <c r="AS211">
        <v>3927.5686833881578</v>
      </c>
      <c r="AT211">
        <v>6.8986535773026301</v>
      </c>
      <c r="AU211">
        <v>2614.4140624999995</v>
      </c>
      <c r="AV211">
        <v>5261.2047697368416</v>
      </c>
      <c r="AW211">
        <v>66.048355263157887</v>
      </c>
      <c r="AX211">
        <v>0.64915172697368406</v>
      </c>
      <c r="AY211">
        <v>7942.3163392269716</v>
      </c>
      <c r="AZ211">
        <v>463.63355263157882</v>
      </c>
      <c r="BA211">
        <v>3148.6287006578941</v>
      </c>
      <c r="BB211">
        <v>6637.2121710526299</v>
      </c>
      <c r="BC211">
        <v>661.94050164473674</v>
      </c>
      <c r="BD211">
        <v>2.1044819078947365</v>
      </c>
      <c r="BE211">
        <v>10449.885855263155</v>
      </c>
      <c r="BF211">
        <v>267.6498437225876</v>
      </c>
      <c r="BG211">
        <v>179.11210828829886</v>
      </c>
      <c r="BH211">
        <f t="shared" si="284"/>
        <v>224.90748868534476</v>
      </c>
      <c r="BI211">
        <v>29.894435307017527</v>
      </c>
      <c r="BJ211">
        <v>38.15818843984961</v>
      </c>
      <c r="BK211">
        <v>233.32768640350878</v>
      </c>
      <c r="BL211">
        <v>98.286242951127733</v>
      </c>
      <c r="BM211">
        <v>0.81315396113602378</v>
      </c>
      <c r="BN211">
        <v>2.0123839009287927</v>
      </c>
      <c r="BO211">
        <v>2.1079691516709511</v>
      </c>
      <c r="BP211">
        <v>55.14855900689728</v>
      </c>
      <c r="BQ211">
        <v>32.917526208159842</v>
      </c>
      <c r="BR211">
        <v>30.130747304498701</v>
      </c>
      <c r="BS211">
        <v>44.844269207402263</v>
      </c>
      <c r="BT211">
        <v>66.242699799702464</v>
      </c>
      <c r="BU211">
        <v>63.514685834675923</v>
      </c>
      <c r="BV211">
        <v>2930.08634868421</v>
      </c>
      <c r="BW211">
        <v>4735.0842927631575</v>
      </c>
      <c r="BX211">
        <v>8563.5415912828939</v>
      </c>
      <c r="BY211">
        <v>3501.2689635690781</v>
      </c>
      <c r="BZ211">
        <v>898.37094983552618</v>
      </c>
      <c r="CA211">
        <v>12064.810554851972</v>
      </c>
      <c r="CB211">
        <v>1.6160220994475138</v>
      </c>
      <c r="CC211">
        <v>24.286219293396609</v>
      </c>
      <c r="CD211">
        <v>39.247067090157508</v>
      </c>
      <c r="CE211">
        <v>-315.67228618421041</v>
      </c>
      <c r="CF211">
        <v>526.12047697368416</v>
      </c>
      <c r="CG211">
        <v>210.44819078947421</v>
      </c>
      <c r="CH211">
        <f t="shared" si="258"/>
        <v>218.54235197368416</v>
      </c>
      <c r="CI211">
        <f t="shared" si="259"/>
        <v>1902.1278782894724</v>
      </c>
      <c r="CJ211">
        <f t="shared" si="260"/>
        <v>2120.6702302631566</v>
      </c>
      <c r="CK211">
        <v>4122.4942156250008</v>
      </c>
      <c r="CL211">
        <v>34.169572716308444</v>
      </c>
      <c r="CM211">
        <v>2.1332569122314453</v>
      </c>
      <c r="CN211">
        <v>0.61458379030227661</v>
      </c>
      <c r="CO211">
        <v>7.2494478225708008</v>
      </c>
      <c r="CP211">
        <v>1.4525859713011835</v>
      </c>
      <c r="CQ211">
        <v>6.0559163093566895</v>
      </c>
      <c r="CR211">
        <v>1.4607237577438354</v>
      </c>
      <c r="CS211">
        <v>0.29363572597503662</v>
      </c>
      <c r="CT211">
        <v>2.7779192924499512</v>
      </c>
      <c r="CU211">
        <v>2.7779192924499512</v>
      </c>
      <c r="CV211">
        <v>0.69867460198703524</v>
      </c>
      <c r="CW211">
        <v>2.0795626640319824</v>
      </c>
      <c r="CX211">
        <v>1.6381838321685791</v>
      </c>
      <c r="CY211">
        <v>0.20271246135234833</v>
      </c>
      <c r="CZ211">
        <v>1.6301470994949341</v>
      </c>
      <c r="DA211">
        <v>1.6301470994949341</v>
      </c>
      <c r="DB211">
        <v>0.72593800119676166</v>
      </c>
      <c r="DC211">
        <v>0.57179856300354004</v>
      </c>
      <c r="DD211">
        <v>0.35637214779853821</v>
      </c>
      <c r="DE211">
        <v>0.45775676777162733</v>
      </c>
      <c r="DF211">
        <v>0.9226456880569458</v>
      </c>
      <c r="DG211">
        <v>0.62017565965652466</v>
      </c>
      <c r="DH211">
        <v>0.59266988063832959</v>
      </c>
      <c r="DI211">
        <v>46.20629208923954</v>
      </c>
      <c r="DJ211">
        <v>10.824599605563439</v>
      </c>
      <c r="DK211">
        <v>2.0420013311999403E-2</v>
      </c>
      <c r="DL211">
        <v>57.051311708114973</v>
      </c>
      <c r="DM211">
        <v>0.41777668711388866</v>
      </c>
      <c r="DN211">
        <v>38.189367336733262</v>
      </c>
      <c r="DO211">
        <v>15.448776820650028</v>
      </c>
      <c r="DP211">
        <v>1.8347700032011458</v>
      </c>
      <c r="DQ211">
        <v>1.8032911060874002E-2</v>
      </c>
      <c r="DR211">
        <v>55.490947071645309</v>
      </c>
      <c r="DS211">
        <v>9.6415502584513835</v>
      </c>
      <c r="DT211">
        <v>51.580326309197233</v>
      </c>
      <c r="DU211">
        <v>13.454456157118422</v>
      </c>
      <c r="DV211">
        <v>10.790603887943892</v>
      </c>
      <c r="DW211">
        <v>3.4306150780941694E-2</v>
      </c>
      <c r="DX211">
        <v>75.859692505040471</v>
      </c>
      <c r="DY211">
        <v>-0.10402430909797762</v>
      </c>
      <c r="DZ211">
        <v>1.4549103880996543</v>
      </c>
      <c r="EA211">
        <f t="shared" si="285"/>
        <v>0.6485648550663965</v>
      </c>
      <c r="EB211">
        <v>-0.53446165016708513</v>
      </c>
      <c r="EC211">
        <v>0.9564970694617122</v>
      </c>
      <c r="ED211">
        <v>0.30827848100577265</v>
      </c>
      <c r="EE211">
        <v>-0.14245147596654334</v>
      </c>
      <c r="EF211">
        <v>0.23426678740327353</v>
      </c>
      <c r="EG211">
        <v>0.40453083928914135</v>
      </c>
      <c r="EH211">
        <v>0.26084472743475784</v>
      </c>
      <c r="EI211">
        <v>80.990762010239919</v>
      </c>
      <c r="EJ211">
        <v>68.820896654415208</v>
      </c>
      <c r="EK211">
        <v>67.994378313318364</v>
      </c>
      <c r="EL211">
        <v>18.973445625481997</v>
      </c>
      <c r="EM211">
        <v>27.840175084241846</v>
      </c>
      <c r="EN211">
        <v>17.735975078233338</v>
      </c>
      <c r="EO211">
        <v>16.754191636539208</v>
      </c>
      <c r="EP211">
        <v>16.874521594191286</v>
      </c>
      <c r="EQ211">
        <v>39.200191195035558</v>
      </c>
      <c r="ER211">
        <v>32.304307119646218</v>
      </c>
      <c r="ES211">
        <v>5.5714779643050614</v>
      </c>
      <c r="ET211">
        <v>71.504498314681769</v>
      </c>
      <c r="EU211">
        <v>1.0071820807749179</v>
      </c>
      <c r="EV211">
        <v>23.430961731674898</v>
      </c>
      <c r="EW211">
        <v>23.599244791465797</v>
      </c>
      <c r="EX211">
        <f t="shared" si="261"/>
        <v>7.7917866646455298</v>
      </c>
      <c r="EY211">
        <v>21.435175700194055</v>
      </c>
      <c r="EZ211">
        <v>-1.4257447735412576</v>
      </c>
      <c r="FA211">
        <f t="shared" si="262"/>
        <v>-15.034370876179665</v>
      </c>
      <c r="FB211">
        <v>20.009430926652797</v>
      </c>
      <c r="FC211">
        <v>107.12536392847709</v>
      </c>
      <c r="FD211">
        <v>-7.1253639284770909</v>
      </c>
      <c r="FE211">
        <f t="shared" si="263"/>
        <v>25.83459127128009</v>
      </c>
      <c r="FF211">
        <f t="shared" si="264"/>
        <v>34.826134672658029</v>
      </c>
      <c r="FG211">
        <f t="shared" si="265"/>
        <v>-3.4200654370728643</v>
      </c>
      <c r="FH211">
        <f t="shared" si="266"/>
        <v>13.390958972463974</v>
      </c>
      <c r="FI211">
        <f t="shared" si="267"/>
        <v>1.9943206635316066</v>
      </c>
      <c r="FJ211">
        <f t="shared" si="268"/>
        <v>1.9943206635316066</v>
      </c>
      <c r="FK211">
        <f t="shared" si="269"/>
        <v>-13.39095897246397</v>
      </c>
      <c r="FL211">
        <f t="shared" si="270"/>
        <v>-35.064626377257603</v>
      </c>
      <c r="FM211">
        <f t="shared" si="271"/>
        <v>12.909246386845616</v>
      </c>
      <c r="FN211">
        <f t="shared" si="272"/>
        <v>-139.87921965711459</v>
      </c>
      <c r="FO211">
        <v>16.01355124303646</v>
      </c>
      <c r="FP211">
        <v>22.395166206974775</v>
      </c>
      <c r="FQ211">
        <v>0.70874291464247319</v>
      </c>
      <c r="FR211">
        <v>0.44236065868787161</v>
      </c>
      <c r="FS211">
        <v>0.50873531539771688</v>
      </c>
      <c r="FT211">
        <v>2.0495245049947957</v>
      </c>
      <c r="FU211">
        <v>1.5794230075962021</v>
      </c>
      <c r="FV211">
        <v>1.4269463495555463</v>
      </c>
      <c r="FW211">
        <v>29.020505109887623</v>
      </c>
      <c r="FX211">
        <v>45.178006812213781</v>
      </c>
      <c r="FZ211">
        <v>48.965716089083791</v>
      </c>
      <c r="GB211">
        <f t="shared" si="286"/>
        <v>97.876381104032774</v>
      </c>
      <c r="GC211">
        <f t="shared" si="287"/>
        <v>109.24053848107698</v>
      </c>
      <c r="GD211">
        <f t="shared" si="288"/>
        <v>100.80578886093505</v>
      </c>
      <c r="GE211">
        <f t="shared" si="289"/>
        <v>2.1795420796811102</v>
      </c>
      <c r="GF211">
        <f t="shared" si="290"/>
        <v>1.337162721874414</v>
      </c>
      <c r="GG211">
        <f t="shared" si="291"/>
        <v>1.625089045658388</v>
      </c>
      <c r="GK211">
        <f t="shared" si="292"/>
        <v>56.128648351752531</v>
      </c>
      <c r="GL211">
        <f t="shared" si="293"/>
        <v>-9.228852161521921</v>
      </c>
      <c r="GM211">
        <f t="shared" si="256"/>
        <v>109.22885216152191</v>
      </c>
      <c r="GN211">
        <f t="shared" si="273"/>
        <v>67.518251947251102</v>
      </c>
      <c r="GO211">
        <f t="shared" si="294"/>
        <v>70.408163265306129</v>
      </c>
      <c r="GP211">
        <f t="shared" si="295"/>
        <v>49.570947873070601</v>
      </c>
      <c r="GQ211">
        <f t="shared" si="274"/>
        <v>0.98095120123999735</v>
      </c>
      <c r="GS211">
        <f t="shared" si="275"/>
        <v>79.423163392269714</v>
      </c>
      <c r="GT211" s="23">
        <f t="shared" si="276"/>
        <v>120.64810554851971</v>
      </c>
      <c r="GU211">
        <v>26.76</v>
      </c>
      <c r="GV211">
        <v>21.759999999999998</v>
      </c>
      <c r="GW211">
        <v>3.4799999999999996E-3</v>
      </c>
      <c r="GX211">
        <v>48.523480000000006</v>
      </c>
      <c r="GY211">
        <v>8.523E-2</v>
      </c>
      <c r="GZ211">
        <v>32.299999999999997</v>
      </c>
      <c r="HA211">
        <v>65</v>
      </c>
      <c r="HB211">
        <v>0.81600000000000006</v>
      </c>
      <c r="HC211">
        <v>8.0199999999999994E-3</v>
      </c>
      <c r="HD211">
        <v>98.124020000000002</v>
      </c>
      <c r="HE211">
        <v>5.7279999999999998</v>
      </c>
      <c r="HF211">
        <v>38.9</v>
      </c>
      <c r="HG211">
        <v>82</v>
      </c>
      <c r="HH211">
        <v>8.1780000000000008</v>
      </c>
      <c r="HI211">
        <v>2.6000000000000002E-2</v>
      </c>
      <c r="HJ211">
        <v>129.10399999999998</v>
      </c>
      <c r="HK211">
        <v>36.200000000000003</v>
      </c>
      <c r="HL211">
        <v>58.5</v>
      </c>
      <c r="HM211">
        <v>105.79900000000001</v>
      </c>
      <c r="HN211">
        <v>43.256723999999998</v>
      </c>
      <c r="HO211">
        <v>11.099</v>
      </c>
      <c r="HP211">
        <v>149.055724</v>
      </c>
      <c r="HQ211">
        <v>-3.9000000000000057</v>
      </c>
      <c r="HR211">
        <v>6.5</v>
      </c>
      <c r="HS211">
        <v>2.5999999999999943</v>
      </c>
      <c r="HT211">
        <v>50.931703999999996</v>
      </c>
      <c r="HU211">
        <v>34.16957271630843</v>
      </c>
      <c r="HV211">
        <v>0.5708595497131348</v>
      </c>
      <c r="HW211">
        <v>0.1337334327697754</v>
      </c>
      <c r="HX211">
        <v>2.5228078422546383E-4</v>
      </c>
      <c r="HY211">
        <v>0.7048452632671357</v>
      </c>
      <c r="HZ211">
        <v>5.1614574704647066E-3</v>
      </c>
      <c r="IA211">
        <v>0.47181377375125882</v>
      </c>
      <c r="IB211">
        <v>0.1908632218837738</v>
      </c>
      <c r="IC211">
        <v>2.2667821426391604E-2</v>
      </c>
      <c r="ID211">
        <v>2.2278912725448607E-4</v>
      </c>
      <c r="IE211">
        <v>0.68556760618867874</v>
      </c>
      <c r="IF211">
        <v>0.11911734939575194</v>
      </c>
      <c r="IG211">
        <v>0.63725351071357728</v>
      </c>
      <c r="IH211">
        <v>0.16622421830892561</v>
      </c>
      <c r="II211">
        <v>0.13331342979669572</v>
      </c>
      <c r="IJ211">
        <v>4.2383824586868289E-4</v>
      </c>
      <c r="IK211">
        <v>0.93721499706506728</v>
      </c>
      <c r="IL211">
        <v>0.20699107980728151</v>
      </c>
      <c r="IM211">
        <v>0.20847770646214484</v>
      </c>
      <c r="IN211">
        <v>0.48430208273470399</v>
      </c>
      <c r="IO211">
        <v>0.39910629878069404</v>
      </c>
      <c r="IP211">
        <v>6.883329646527768E-2</v>
      </c>
      <c r="IQ211">
        <v>0.88340838151539802</v>
      </c>
      <c r="IR211">
        <v>0.26482269394397728</v>
      </c>
      <c r="IS211">
        <v>-1.7614484578371031E-2</v>
      </c>
      <c r="IT211">
        <v>0.24720820936560634</v>
      </c>
      <c r="IU211">
        <v>107.12536392847704</v>
      </c>
      <c r="IV211">
        <v>-7.1253639284770882</v>
      </c>
      <c r="IW211">
        <v>0.19784077532671929</v>
      </c>
      <c r="IX211">
        <v>22.395166206974785</v>
      </c>
      <c r="IY211">
        <f t="shared" si="277"/>
        <v>0.17856311824826232</v>
      </c>
      <c r="IZ211">
        <f t="shared" si="278"/>
        <v>20.212975333328316</v>
      </c>
      <c r="JA211">
        <f t="shared" si="279"/>
        <v>-5.3806615549669257E-2</v>
      </c>
      <c r="JB211">
        <f t="shared" si="280"/>
        <v>-6.090797492476745</v>
      </c>
      <c r="JC211">
        <f t="shared" si="281"/>
        <v>0.23236973379793158</v>
      </c>
      <c r="JD211">
        <f t="shared" si="282"/>
        <v>44.740741700591762</v>
      </c>
      <c r="JE211">
        <f t="shared" si="283"/>
        <v>168.7279938914661</v>
      </c>
    </row>
    <row r="212" spans="1:265" x14ac:dyDescent="0.2">
      <c r="A212" s="5">
        <v>2017</v>
      </c>
      <c r="B212">
        <v>401</v>
      </c>
      <c r="C212">
        <v>4</v>
      </c>
      <c r="D212">
        <v>3390</v>
      </c>
      <c r="E212">
        <v>1967</v>
      </c>
      <c r="F212" t="s">
        <v>120</v>
      </c>
      <c r="G212">
        <v>2</v>
      </c>
      <c r="H212">
        <v>31.5</v>
      </c>
      <c r="J212">
        <v>0</v>
      </c>
      <c r="K212">
        <v>0</v>
      </c>
      <c r="L212">
        <v>12.1</v>
      </c>
      <c r="M212">
        <v>12.1</v>
      </c>
      <c r="N212">
        <v>5.2</v>
      </c>
      <c r="O212">
        <v>0</v>
      </c>
      <c r="P212">
        <v>6.8999999999999995</v>
      </c>
      <c r="Q212">
        <v>6.8999999999999995</v>
      </c>
      <c r="R212">
        <v>1.956</v>
      </c>
      <c r="U212">
        <v>2.254</v>
      </c>
      <c r="W212">
        <v>3.16</v>
      </c>
      <c r="X212">
        <v>2.56</v>
      </c>
      <c r="AB212">
        <v>0</v>
      </c>
      <c r="AC212">
        <v>70</v>
      </c>
      <c r="AD212">
        <v>42</v>
      </c>
      <c r="AF212">
        <v>30.3</v>
      </c>
      <c r="AG212">
        <v>13.9</v>
      </c>
      <c r="AH212">
        <v>171.94034159367942</v>
      </c>
      <c r="AI212">
        <v>10801.636139598129</v>
      </c>
      <c r="AJ212">
        <v>202.84592360956</v>
      </c>
      <c r="AK212">
        <v>0</v>
      </c>
      <c r="AL212">
        <v>447.7</v>
      </c>
      <c r="AM212">
        <v>447.7</v>
      </c>
      <c r="AN212">
        <v>8489.9906446998357</v>
      </c>
      <c r="AO212">
        <f>AN212/AN$221</f>
        <v>0.74328575435262967</v>
      </c>
      <c r="AP212">
        <v>1081.3799342105262</v>
      </c>
      <c r="AQ212">
        <v>1421.3347039473681</v>
      </c>
      <c r="AR212">
        <v>0</v>
      </c>
      <c r="AS212">
        <v>2502.7146381578941</v>
      </c>
      <c r="AT212">
        <v>9.8748766447368408E-2</v>
      </c>
      <c r="AU212">
        <v>2104.4819078947367</v>
      </c>
      <c r="AV212">
        <v>4281.8112664473674</v>
      </c>
      <c r="AW212">
        <v>30.029337993421045</v>
      </c>
      <c r="AX212">
        <v>0.3480489309210526</v>
      </c>
      <c r="AY212">
        <v>6416.6705612664464</v>
      </c>
      <c r="AZ212">
        <v>290.33756167763153</v>
      </c>
      <c r="BA212">
        <v>3011.0279605263149</v>
      </c>
      <c r="BB212">
        <v>4921.2499999999991</v>
      </c>
      <c r="BC212">
        <v>818.56252055921027</v>
      </c>
      <c r="BD212">
        <v>2.3473067434210519</v>
      </c>
      <c r="BE212">
        <v>8753.187787828947</v>
      </c>
      <c r="BF212">
        <v>260.93039487390348</v>
      </c>
      <c r="BG212">
        <v>166.89408761160718</v>
      </c>
      <c r="BH212">
        <f t="shared" si="284"/>
        <v>215.53355688520872</v>
      </c>
      <c r="BI212">
        <v>68.206798245614024</v>
      </c>
      <c r="BJ212">
        <v>64.753289473684163</v>
      </c>
      <c r="BK212">
        <v>190.69843749999993</v>
      </c>
      <c r="BL212">
        <v>45.674195253759407</v>
      </c>
      <c r="BM212">
        <v>1.3143712574850297</v>
      </c>
      <c r="BN212">
        <v>2.0346153846153845</v>
      </c>
      <c r="BO212">
        <v>1.6344086021505377</v>
      </c>
      <c r="BP212">
        <v>43.20827943078914</v>
      </c>
      <c r="BQ212">
        <v>32.797100736294915</v>
      </c>
      <c r="BR212">
        <v>34.399215845832323</v>
      </c>
      <c r="BS212">
        <v>56.791720569210867</v>
      </c>
      <c r="BT212">
        <v>66.729485728846186</v>
      </c>
      <c r="BU212">
        <v>56.222374285661438</v>
      </c>
      <c r="BV212">
        <v>3237.66447368421</v>
      </c>
      <c r="BW212">
        <v>2630.6023848684208</v>
      </c>
      <c r="BX212">
        <v>7022.1704769736825</v>
      </c>
      <c r="BY212">
        <v>7350.6412508223684</v>
      </c>
      <c r="BZ212">
        <v>1153.9036184210524</v>
      </c>
      <c r="CA212">
        <v>14372.81172779605</v>
      </c>
      <c r="CB212">
        <v>0.81250000000000011</v>
      </c>
      <c r="CC212">
        <v>22.526312422382773</v>
      </c>
      <c r="CD212">
        <v>18.302628843186007</v>
      </c>
      <c r="CE212">
        <v>-1133.1825657894733</v>
      </c>
      <c r="CF212">
        <v>1651.2088815789466</v>
      </c>
      <c r="CG212">
        <v>518.0263157894733</v>
      </c>
      <c r="CH212">
        <f t="shared" si="258"/>
        <v>-226.63651315789502</v>
      </c>
      <c r="CI212">
        <f t="shared" si="259"/>
        <v>2290.6476151315783</v>
      </c>
      <c r="CJ212">
        <f t="shared" si="260"/>
        <v>2064.0111019736833</v>
      </c>
      <c r="CK212">
        <v>7956.1411665296037</v>
      </c>
      <c r="CL212">
        <v>55.355495620546968</v>
      </c>
      <c r="CM212">
        <v>1.5305440425872803</v>
      </c>
      <c r="CN212">
        <v>0.63139957189559937</v>
      </c>
      <c r="CO212">
        <v>7.2656636238098145</v>
      </c>
      <c r="CP212">
        <v>1.0199044272785509</v>
      </c>
      <c r="CR212">
        <v>1.5651413202285767</v>
      </c>
      <c r="CS212">
        <v>0.54410749673843384</v>
      </c>
      <c r="CT212">
        <v>3.7796750068664551</v>
      </c>
      <c r="CU212">
        <v>3.7796750068664551</v>
      </c>
      <c r="CV212">
        <v>0.89429460290258267</v>
      </c>
      <c r="CW212">
        <v>2.2986805438995361</v>
      </c>
      <c r="CX212">
        <v>1.546514630317688</v>
      </c>
      <c r="CY212">
        <v>0.29131948947906494</v>
      </c>
      <c r="CZ212">
        <v>2.2924234867095947</v>
      </c>
      <c r="DA212">
        <v>2.2924234867095947</v>
      </c>
      <c r="DB212">
        <v>0.91076851001788228</v>
      </c>
      <c r="DC212">
        <v>0.54915809631347656</v>
      </c>
      <c r="DD212">
        <v>0.25351440906524658</v>
      </c>
      <c r="DE212">
        <v>0.43169834833212423</v>
      </c>
      <c r="DF212">
        <v>0.81493097543716431</v>
      </c>
      <c r="DG212">
        <v>0.50833892822265625</v>
      </c>
      <c r="DH212">
        <v>0.6276937882509146</v>
      </c>
      <c r="DI212">
        <v>16.55099616079346</v>
      </c>
      <c r="DJ212">
        <v>8.9743012359272676</v>
      </c>
      <c r="DK212">
        <v>0</v>
      </c>
      <c r="DL212">
        <v>25.525297396720728</v>
      </c>
      <c r="DM212">
        <v>0</v>
      </c>
      <c r="DN212">
        <v>32.938115917195219</v>
      </c>
      <c r="DO212">
        <v>23.297656096931</v>
      </c>
      <c r="DP212">
        <v>1.1350113828647879</v>
      </c>
      <c r="DQ212">
        <v>1.3155118453688918E-2</v>
      </c>
      <c r="DR212">
        <v>57.383938515444697</v>
      </c>
      <c r="DS212">
        <v>6.6739330419160314</v>
      </c>
      <c r="DT212">
        <v>46.565987932495759</v>
      </c>
      <c r="DU212">
        <v>14.336560375988482</v>
      </c>
      <c r="DV212">
        <v>18.764919474701394</v>
      </c>
      <c r="DW212">
        <v>5.3810211091302323E-2</v>
      </c>
      <c r="DX212">
        <v>79.721277994276932</v>
      </c>
      <c r="DY212">
        <v>2.1239094079149314</v>
      </c>
      <c r="DZ212">
        <v>1.5955242484880168</v>
      </c>
      <c r="EA212">
        <f t="shared" si="285"/>
        <v>1.8688269171571104</v>
      </c>
      <c r="EB212">
        <v>1.0924746504267839</v>
      </c>
      <c r="EC212">
        <v>0.97341942966432426</v>
      </c>
      <c r="ED212">
        <v>0.95489032406691554</v>
      </c>
      <c r="EE212">
        <v>-0.64007826578160842</v>
      </c>
      <c r="EF212">
        <v>0.54222121428472603</v>
      </c>
      <c r="EG212">
        <v>0.70731599085691921</v>
      </c>
      <c r="EH212">
        <v>0.30787622066069836</v>
      </c>
      <c r="EI212">
        <v>64.841540937030544</v>
      </c>
      <c r="EJ212">
        <v>57.39953856309468</v>
      </c>
      <c r="EK212">
        <v>58.410990270174366</v>
      </c>
      <c r="EL212">
        <v>35.158459062969463</v>
      </c>
      <c r="EM212">
        <v>40.599611493485263</v>
      </c>
      <c r="EN212">
        <v>17.98335492943011</v>
      </c>
      <c r="EO212">
        <v>17.779896588701948</v>
      </c>
      <c r="EP212">
        <v>6.6689560908554615</v>
      </c>
      <c r="EQ212">
        <v>30.314593966161439</v>
      </c>
      <c r="ER212">
        <v>59.90265244621331</v>
      </c>
      <c r="ES212">
        <v>5.8657412866040266</v>
      </c>
      <c r="ET212">
        <v>90.217246412374749</v>
      </c>
      <c r="EU212">
        <v>0.37508407642219815</v>
      </c>
      <c r="EV212">
        <v>19.707868834115899</v>
      </c>
      <c r="EW212">
        <v>7.3921077798941859</v>
      </c>
      <c r="EX212">
        <f t="shared" si="261"/>
        <v>6.5017959645900323</v>
      </c>
      <c r="EY212">
        <v>15.158219328493271</v>
      </c>
      <c r="EZ212">
        <v>16.62870000607554</v>
      </c>
      <c r="FA212">
        <f t="shared" si="262"/>
        <v>0.91156971518849894</v>
      </c>
      <c r="FB212">
        <v>31.786919334568811</v>
      </c>
      <c r="FC212">
        <v>47.686972018104477</v>
      </c>
      <c r="FD212">
        <v>52.313027981895523</v>
      </c>
      <c r="FE212">
        <f t="shared" si="263"/>
        <v>30.587954342322803</v>
      </c>
      <c r="FF212">
        <f t="shared" si="264"/>
        <v>28.78609134379381</v>
      </c>
      <c r="FG212">
        <f t="shared" si="265"/>
        <v>7.6676042851330202</v>
      </c>
      <c r="FH212">
        <f t="shared" si="266"/>
        <v>13.627872015300539</v>
      </c>
      <c r="FI212">
        <f t="shared" si="267"/>
        <v>8.9610957209425202</v>
      </c>
      <c r="FJ212">
        <f t="shared" si="268"/>
        <v>8.9610957209425184</v>
      </c>
      <c r="FK212">
        <f t="shared" si="269"/>
        <v>-13.627872015300539</v>
      </c>
      <c r="FL212">
        <f t="shared" si="270"/>
        <v>-41.374169820642834</v>
      </c>
      <c r="FM212">
        <f t="shared" si="271"/>
        <v>38.463507589173155</v>
      </c>
      <c r="FN212">
        <f t="shared" si="272"/>
        <v>53.889334209339587</v>
      </c>
      <c r="FO212">
        <v>32.833307896930052</v>
      </c>
      <c r="FP212">
        <v>36.393604551896892</v>
      </c>
      <c r="FQ212">
        <v>0.42120425857606364</v>
      </c>
      <c r="FR212">
        <v>0.52324645845982376</v>
      </c>
      <c r="FS212">
        <v>0.5977651615970605</v>
      </c>
      <c r="FT212">
        <v>2.4214010340884773</v>
      </c>
      <c r="FU212">
        <v>1.7091269103568123</v>
      </c>
      <c r="FV212">
        <v>1.52362260052855</v>
      </c>
      <c r="FW212">
        <v>51.14268098709401</v>
      </c>
      <c r="FX212">
        <v>66.398227421399881</v>
      </c>
      <c r="FY212">
        <v>29.391555672139333</v>
      </c>
      <c r="FZ212">
        <v>81.477118213332091</v>
      </c>
      <c r="GA212">
        <v>27.045880139916672</v>
      </c>
      <c r="GB212">
        <f t="shared" si="286"/>
        <v>180.8799976881391</v>
      </c>
      <c r="GC212">
        <f t="shared" si="287"/>
        <v>107.10474590179952</v>
      </c>
      <c r="GD212">
        <f t="shared" si="288"/>
        <v>104.94754752950369</v>
      </c>
      <c r="GE212">
        <f t="shared" si="289"/>
        <v>0.84616544789332626</v>
      </c>
      <c r="GF212">
        <f t="shared" si="290"/>
        <v>1.4613183636732574</v>
      </c>
      <c r="GG212">
        <f t="shared" si="291"/>
        <v>1.4736072130536633</v>
      </c>
      <c r="GH212">
        <f t="shared" ref="GH212:GH232" si="296">AN212/220</f>
        <v>38.590866566817432</v>
      </c>
      <c r="GK212">
        <f t="shared" si="292"/>
        <v>46.020298691644292</v>
      </c>
      <c r="GL212">
        <f t="shared" si="293"/>
        <v>71.374991273332583</v>
      </c>
      <c r="GM212">
        <f t="shared" si="256"/>
        <v>28.62500872666741</v>
      </c>
      <c r="GN212">
        <f t="shared" si="273"/>
        <v>61.81784736431122</v>
      </c>
      <c r="GO212">
        <f t="shared" si="294"/>
        <v>57.02479338842975</v>
      </c>
      <c r="GP212">
        <f t="shared" si="295"/>
        <v>54.811108617287239</v>
      </c>
      <c r="GQ212">
        <f t="shared" si="274"/>
        <v>1.0670990455041276</v>
      </c>
      <c r="GR212">
        <v>108.67294952165638</v>
      </c>
      <c r="GS212">
        <f t="shared" si="275"/>
        <v>64.166705612664472</v>
      </c>
      <c r="GT212" s="23">
        <f t="shared" si="276"/>
        <v>143.72811727796048</v>
      </c>
      <c r="GU212">
        <v>13.36</v>
      </c>
      <c r="GV212">
        <v>17.559999999999999</v>
      </c>
      <c r="GW212">
        <v>0</v>
      </c>
      <c r="GX212">
        <v>30.919999999999998</v>
      </c>
      <c r="GY212">
        <v>1.2200000000000002E-3</v>
      </c>
      <c r="GZ212">
        <v>26</v>
      </c>
      <c r="HA212">
        <v>52.9</v>
      </c>
      <c r="HB212">
        <v>0.371</v>
      </c>
      <c r="HC212">
        <v>4.3E-3</v>
      </c>
      <c r="HD212">
        <v>79.275300000000001</v>
      </c>
      <c r="HE212">
        <v>3.5869999999999997</v>
      </c>
      <c r="HF212">
        <v>37.200000000000003</v>
      </c>
      <c r="HG212">
        <v>60.8</v>
      </c>
      <c r="HH212">
        <v>10.113</v>
      </c>
      <c r="HI212">
        <v>2.8999999999999998E-2</v>
      </c>
      <c r="HJ212">
        <v>108.14200000000001</v>
      </c>
      <c r="HK212">
        <v>40</v>
      </c>
      <c r="HL212">
        <v>32.5</v>
      </c>
      <c r="HM212">
        <v>86.756</v>
      </c>
      <c r="HN212">
        <v>90.814120000000017</v>
      </c>
      <c r="HO212">
        <v>14.256</v>
      </c>
      <c r="HP212">
        <v>177.57012</v>
      </c>
      <c r="HQ212">
        <v>-14</v>
      </c>
      <c r="HR212">
        <v>20.399999999999999</v>
      </c>
      <c r="HS212">
        <v>6.4000000000000057</v>
      </c>
      <c r="HT212">
        <v>98.294820000000001</v>
      </c>
      <c r="HU212">
        <v>55.355495620546968</v>
      </c>
      <c r="HV212">
        <v>0.20448068408966064</v>
      </c>
      <c r="HW212">
        <v>0.11087376482486724</v>
      </c>
      <c r="HX212">
        <v>0</v>
      </c>
      <c r="HY212">
        <v>0.31535444891452791</v>
      </c>
      <c r="HZ212">
        <v>0</v>
      </c>
      <c r="IA212">
        <v>0.40693674325942997</v>
      </c>
      <c r="IB212">
        <v>0.28783286577463146</v>
      </c>
      <c r="IC212">
        <v>1.4022594275474549E-2</v>
      </c>
      <c r="ID212">
        <v>1.6252602529525756E-4</v>
      </c>
      <c r="IE212">
        <v>0.70895472933483117</v>
      </c>
      <c r="IF212">
        <v>8.2453671109676344E-2</v>
      </c>
      <c r="IG212">
        <v>0.57530344247817999</v>
      </c>
      <c r="IH212">
        <v>0.1771222496032715</v>
      </c>
      <c r="II212">
        <v>0.23183278721094133</v>
      </c>
      <c r="IJ212">
        <v>6.6480281114578252E-4</v>
      </c>
      <c r="IK212">
        <v>0.98492328210353863</v>
      </c>
      <c r="IL212">
        <v>0.21966323852539063</v>
      </c>
      <c r="IM212">
        <v>8.239218294620515E-2</v>
      </c>
      <c r="IN212">
        <v>0.37452421907901773</v>
      </c>
      <c r="IO212">
        <v>0.74007239395067714</v>
      </c>
      <c r="IP212">
        <v>7.2468797607421878E-2</v>
      </c>
      <c r="IQ212">
        <v>1.1145966130296949</v>
      </c>
      <c r="IR212">
        <v>0.18727350473403934</v>
      </c>
      <c r="IS212">
        <v>0.20544068282842631</v>
      </c>
      <c r="IT212">
        <v>0.39271418756246557</v>
      </c>
      <c r="IU212">
        <v>47.686972018104491</v>
      </c>
      <c r="IV212">
        <v>52.31302798189553</v>
      </c>
      <c r="IW212">
        <v>0.40564188369486376</v>
      </c>
      <c r="IX212">
        <v>36.3936045518969</v>
      </c>
      <c r="IY212">
        <f t="shared" si="277"/>
        <v>0.79924216411516702</v>
      </c>
      <c r="IZ212">
        <f t="shared" si="278"/>
        <v>71.706853831420517</v>
      </c>
      <c r="JA212">
        <f t="shared" si="279"/>
        <v>0.12967333092615629</v>
      </c>
      <c r="JB212">
        <f t="shared" si="280"/>
        <v>11.634104160219762</v>
      </c>
      <c r="JC212">
        <f t="shared" si="281"/>
        <v>0.66956883318901073</v>
      </c>
      <c r="JD212">
        <f t="shared" si="282"/>
        <v>107.99513272595237</v>
      </c>
      <c r="JE212">
        <f t="shared" si="283"/>
        <v>159.31334971252889</v>
      </c>
    </row>
    <row r="213" spans="1:265" x14ac:dyDescent="0.2">
      <c r="A213" s="5">
        <v>2017</v>
      </c>
      <c r="B213">
        <v>402</v>
      </c>
      <c r="C213">
        <v>4</v>
      </c>
      <c r="D213" t="s">
        <v>113</v>
      </c>
      <c r="E213">
        <v>1946</v>
      </c>
      <c r="F213" t="s">
        <v>120</v>
      </c>
      <c r="G213">
        <v>2</v>
      </c>
      <c r="H213">
        <v>32.5</v>
      </c>
      <c r="J213">
        <v>0</v>
      </c>
      <c r="K213">
        <v>1</v>
      </c>
      <c r="L213">
        <v>12.2</v>
      </c>
      <c r="M213">
        <v>11.9</v>
      </c>
      <c r="N213">
        <v>7.9</v>
      </c>
      <c r="O213">
        <v>0.29999999999999893</v>
      </c>
      <c r="P213">
        <v>4</v>
      </c>
      <c r="Q213">
        <v>4.2999999999999989</v>
      </c>
      <c r="R213">
        <v>2.2859999999999996</v>
      </c>
      <c r="U213">
        <v>3.2479999999999998</v>
      </c>
      <c r="W213">
        <v>3.2299999999999995</v>
      </c>
      <c r="X213">
        <v>3.492</v>
      </c>
      <c r="AB213">
        <v>1</v>
      </c>
      <c r="AC213">
        <v>69</v>
      </c>
      <c r="AD213">
        <v>41.6</v>
      </c>
      <c r="AF213">
        <v>44.5</v>
      </c>
      <c r="AG213">
        <v>39.200000000000003</v>
      </c>
      <c r="AH213">
        <v>176.61014957982525</v>
      </c>
      <c r="AI213">
        <v>11095.002816903781</v>
      </c>
      <c r="AJ213">
        <v>225.75573616276523</v>
      </c>
      <c r="AK213">
        <v>10</v>
      </c>
      <c r="AL213">
        <v>457.1</v>
      </c>
      <c r="AM213">
        <v>507.88888888888891</v>
      </c>
      <c r="AN213">
        <v>9723.2196508815759</v>
      </c>
      <c r="AO213">
        <f>AN213/AN$224</f>
        <v>0.85095376179018689</v>
      </c>
      <c r="AP213">
        <v>1334.6315789473683</v>
      </c>
      <c r="AQ213">
        <v>1938.3157894736839</v>
      </c>
      <c r="AR213">
        <v>6.3631578947368414E-2</v>
      </c>
      <c r="AS213">
        <v>3273.0109999999995</v>
      </c>
      <c r="AT213">
        <v>0.99444736842105252</v>
      </c>
      <c r="AU213">
        <v>2659.4736842105258</v>
      </c>
      <c r="AV213">
        <v>4739.7368421052633</v>
      </c>
      <c r="AW213">
        <v>95.528947368421058</v>
      </c>
      <c r="AX213">
        <v>5.7741578947368417</v>
      </c>
      <c r="AY213">
        <v>7500.5136315789478</v>
      </c>
      <c r="AZ213">
        <v>582.39210526315787</v>
      </c>
      <c r="BA213">
        <v>3148.9473684210525</v>
      </c>
      <c r="BB213">
        <v>4845.78947368421</v>
      </c>
      <c r="BC213">
        <v>1558.8921052631579</v>
      </c>
      <c r="BD213">
        <v>2.0394736842105261</v>
      </c>
      <c r="BE213">
        <v>9555.6684210526309</v>
      </c>
      <c r="BF213">
        <v>281.83350877192987</v>
      </c>
      <c r="BG213">
        <v>146.79677067669166</v>
      </c>
      <c r="BH213">
        <f t="shared" si="284"/>
        <v>216.64335934664246</v>
      </c>
      <c r="BI213">
        <v>88.322807017543838</v>
      </c>
      <c r="BJ213">
        <v>34.962406015037622</v>
      </c>
      <c r="BK213">
        <v>186.76140350877193</v>
      </c>
      <c r="BL213">
        <v>7.5751879699247571</v>
      </c>
      <c r="BM213">
        <v>1.452322738386308</v>
      </c>
      <c r="BN213">
        <v>1.7822085889570556</v>
      </c>
      <c r="BO213">
        <v>1.5388601036269429</v>
      </c>
      <c r="BP213">
        <v>40.776874228267751</v>
      </c>
      <c r="BQ213">
        <v>35.457220863028752</v>
      </c>
      <c r="BR213">
        <v>32.953711134256494</v>
      </c>
      <c r="BS213">
        <v>59.221181642031887</v>
      </c>
      <c r="BT213">
        <v>63.192163562637141</v>
      </c>
      <c r="BU213">
        <v>50.711151330954287</v>
      </c>
      <c r="BV213">
        <v>2920.5263157894733</v>
      </c>
      <c r="BW213">
        <v>3320.2631578947371</v>
      </c>
      <c r="BX213">
        <v>8142.5578947368422</v>
      </c>
      <c r="BY213">
        <v>8418.3719921052616</v>
      </c>
      <c r="BZ213">
        <v>1901.7684210526315</v>
      </c>
      <c r="CA213">
        <v>16560.929886842103</v>
      </c>
      <c r="CB213">
        <v>1.1368715083798886</v>
      </c>
      <c r="CC213">
        <v>17.635038223969982</v>
      </c>
      <c r="CD213">
        <v>20.048772506021741</v>
      </c>
      <c r="CE213">
        <v>-261.05263157894751</v>
      </c>
      <c r="CF213">
        <v>1419.4736842105262</v>
      </c>
      <c r="CG213">
        <v>1158.4210526315792</v>
      </c>
      <c r="CH213">
        <f t="shared" si="258"/>
        <v>228.42105263157919</v>
      </c>
      <c r="CI213">
        <f t="shared" si="259"/>
        <v>1525.5263157894728</v>
      </c>
      <c r="CJ213">
        <f t="shared" si="260"/>
        <v>1753.947368421052</v>
      </c>
      <c r="CK213">
        <v>9060.4162552631551</v>
      </c>
      <c r="CL213">
        <v>54.709586461457015</v>
      </c>
      <c r="CM213">
        <v>1.9498026371002197</v>
      </c>
      <c r="CN213">
        <v>0.61208838224411011</v>
      </c>
      <c r="CO213">
        <v>6.6646175384521484</v>
      </c>
      <c r="CP213">
        <v>1.1576841104973443</v>
      </c>
      <c r="CQ213">
        <v>6.62823486328125</v>
      </c>
      <c r="CR213">
        <v>1.9070638418197632</v>
      </c>
      <c r="CS213">
        <v>0.47556281089782715</v>
      </c>
      <c r="CT213">
        <v>2.8377268314361572</v>
      </c>
      <c r="CU213">
        <v>2.8377268314361572</v>
      </c>
      <c r="CV213">
        <v>1.0150370482410587</v>
      </c>
      <c r="CW213">
        <v>2.3012070655822754</v>
      </c>
      <c r="CX213">
        <v>2.0155866146087646</v>
      </c>
      <c r="CY213">
        <v>0.35312548279762268</v>
      </c>
      <c r="CZ213">
        <v>1.9025088548660278</v>
      </c>
      <c r="DA213">
        <v>1.9025088548660278</v>
      </c>
      <c r="DB213">
        <v>1.1540620266624864</v>
      </c>
      <c r="DC213">
        <v>0.56389319896697998</v>
      </c>
      <c r="DD213">
        <v>0.39714881777763367</v>
      </c>
      <c r="DE213">
        <v>0.46830930168397572</v>
      </c>
      <c r="DF213">
        <v>1.1851086616516113</v>
      </c>
      <c r="DG213">
        <v>0.44575989246368408</v>
      </c>
      <c r="DH213">
        <v>0.83267795109809128</v>
      </c>
      <c r="DI213">
        <v>26.022681721888087</v>
      </c>
      <c r="DJ213">
        <v>11.864205758571623</v>
      </c>
      <c r="DK213">
        <v>4.2408013705203407E-3</v>
      </c>
      <c r="DL213">
        <v>37.891128281830234</v>
      </c>
      <c r="DM213">
        <v>6.5914307170667139E-2</v>
      </c>
      <c r="DN213">
        <v>50.717861014290847</v>
      </c>
      <c r="DO213">
        <v>22.540425755475695</v>
      </c>
      <c r="DP213">
        <v>2.7108505712622093</v>
      </c>
      <c r="DQ213">
        <v>0.1638548278684365</v>
      </c>
      <c r="DR213">
        <v>76.132992168897189</v>
      </c>
      <c r="DS213">
        <v>13.40204827570915</v>
      </c>
      <c r="DT213">
        <v>63.469761658969674</v>
      </c>
      <c r="DU213">
        <v>17.111717474303745</v>
      </c>
      <c r="DV213">
        <v>29.658060340439018</v>
      </c>
      <c r="DW213">
        <v>3.8801167434767671E-2</v>
      </c>
      <c r="DX213">
        <v>110.27834064114721</v>
      </c>
      <c r="DY213">
        <v>2.5494575924711302</v>
      </c>
      <c r="DZ213">
        <v>2.4389534623035729</v>
      </c>
      <c r="EA213">
        <f t="shared" si="285"/>
        <v>2.49611077101093</v>
      </c>
      <c r="EB213">
        <v>1.6463452861601839</v>
      </c>
      <c r="EC213">
        <v>0.91085004604848763</v>
      </c>
      <c r="ED213">
        <v>0.71174799979360481</v>
      </c>
      <c r="EE213">
        <v>-0.38776487722656788</v>
      </c>
      <c r="EF213">
        <v>0.45591787523545096</v>
      </c>
      <c r="EG213">
        <v>0.44442776774683868</v>
      </c>
      <c r="EH213">
        <v>0.26960424975671043</v>
      </c>
      <c r="EI213">
        <v>68.677505531991841</v>
      </c>
      <c r="EJ213">
        <v>66.617453970252257</v>
      </c>
      <c r="EK213">
        <v>57.554150062435518</v>
      </c>
      <c r="EL213">
        <v>31.311302398616654</v>
      </c>
      <c r="EM213">
        <v>29.606646360976992</v>
      </c>
      <c r="EN213">
        <v>15.516843447968057</v>
      </c>
      <c r="EO213">
        <v>16.468649268777746</v>
      </c>
      <c r="EP213">
        <v>13.186385878685275</v>
      </c>
      <c r="EQ213">
        <v>38.132356016055539</v>
      </c>
      <c r="ER213">
        <v>99.766855648492751</v>
      </c>
      <c r="ES213">
        <v>8.4773208685925141</v>
      </c>
      <c r="ET213">
        <v>137.89921166454829</v>
      </c>
      <c r="EU213">
        <v>0.80069626011677941</v>
      </c>
      <c r="EV213">
        <v>11.942526044919788</v>
      </c>
      <c r="EW213">
        <v>9.5623359405145081</v>
      </c>
      <c r="EX213">
        <f t="shared" si="261"/>
        <v>6.1474759472986165</v>
      </c>
      <c r="EY213">
        <v>34.249211745513101</v>
      </c>
      <c r="EZ213">
        <v>9.35403987679042</v>
      </c>
      <c r="FA213">
        <f t="shared" si="262"/>
        <v>3.6614352939090495</v>
      </c>
      <c r="FB213">
        <v>43.603251622303517</v>
      </c>
      <c r="FC213">
        <v>78.5473800031791</v>
      </c>
      <c r="FD213">
        <v>21.452619996820903</v>
      </c>
      <c r="FE213">
        <f t="shared" si="263"/>
        <v>42.44912311721788</v>
      </c>
      <c r="FF213">
        <f t="shared" si="264"/>
        <v>47.001112390191928</v>
      </c>
      <c r="FG213">
        <f t="shared" si="265"/>
        <v>3.92533159561847</v>
      </c>
      <c r="FH213">
        <f t="shared" si="266"/>
        <v>12.751900644678827</v>
      </c>
      <c r="FI213">
        <f t="shared" si="267"/>
        <v>5.42870828117195</v>
      </c>
      <c r="FJ213">
        <f t="shared" si="268"/>
        <v>5.42870828117195</v>
      </c>
      <c r="FK213">
        <f t="shared" si="269"/>
        <v>-12.751900644678827</v>
      </c>
      <c r="FL213">
        <f t="shared" si="270"/>
        <v>-25.142820279991117</v>
      </c>
      <c r="FM213">
        <f t="shared" si="271"/>
        <v>24.084320057056445</v>
      </c>
      <c r="FN213">
        <f t="shared" si="272"/>
        <v>58.035975393282811</v>
      </c>
      <c r="FO213">
        <v>61.7662194956511</v>
      </c>
      <c r="FP213">
        <v>44.79084307305741</v>
      </c>
      <c r="FQ213">
        <v>0.5280094769331547</v>
      </c>
      <c r="FR213">
        <v>0.62919700792486677</v>
      </c>
      <c r="FS213">
        <v>0.78243240829396088</v>
      </c>
      <c r="FT213">
        <v>2.1925441892095159</v>
      </c>
      <c r="FU213">
        <v>1.6132261206847087</v>
      </c>
      <c r="FV213">
        <v>1.4749670571274494</v>
      </c>
      <c r="FW213">
        <v>50.832725273438776</v>
      </c>
      <c r="FX213">
        <v>72.34766206726708</v>
      </c>
      <c r="FY213">
        <v>32.040860588360545</v>
      </c>
      <c r="FZ213">
        <v>61.047281492686679</v>
      </c>
      <c r="GA213">
        <v>44.014420059799889</v>
      </c>
      <c r="GB213">
        <f t="shared" si="286"/>
        <v>171.28322422904012</v>
      </c>
      <c r="GC213">
        <f t="shared" si="287"/>
        <v>122.1294280625371</v>
      </c>
      <c r="GD213">
        <f t="shared" si="288"/>
        <v>102.57395955206417</v>
      </c>
      <c r="GE213">
        <f t="shared" si="289"/>
        <v>1.1383500315786566</v>
      </c>
      <c r="GF213">
        <f t="shared" si="290"/>
        <v>1.5615104992084623</v>
      </c>
      <c r="GG213">
        <f t="shared" si="291"/>
        <v>1.965008100896894</v>
      </c>
      <c r="GH213">
        <f t="shared" si="296"/>
        <v>44.196452958552619</v>
      </c>
      <c r="GK213">
        <f t="shared" si="292"/>
        <v>67.528896251879885</v>
      </c>
      <c r="GL213">
        <f t="shared" si="293"/>
        <v>41.498949391042736</v>
      </c>
      <c r="GM213">
        <f t="shared" si="256"/>
        <v>58.501050608957271</v>
      </c>
      <c r="GN213">
        <f t="shared" si="273"/>
        <v>74.052763334348583</v>
      </c>
      <c r="GO213">
        <f t="shared" si="294"/>
        <v>35.245901639344254</v>
      </c>
      <c r="GP213">
        <f t="shared" si="295"/>
        <v>61.910560470374257</v>
      </c>
      <c r="GQ213">
        <f t="shared" si="274"/>
        <v>1.0731537466872343</v>
      </c>
      <c r="GR213">
        <v>72.796280275483454</v>
      </c>
      <c r="GS213">
        <f t="shared" si="275"/>
        <v>75.005136315789485</v>
      </c>
      <c r="GT213" s="23">
        <f t="shared" si="276"/>
        <v>165.60929886842106</v>
      </c>
      <c r="GU213">
        <v>16.36</v>
      </c>
      <c r="GV213">
        <v>23.759999999999998</v>
      </c>
      <c r="GW213">
        <v>7.7999999999999999E-4</v>
      </c>
      <c r="GX213">
        <v>40.120779999999996</v>
      </c>
      <c r="GY213">
        <v>1.2189999999999999E-2</v>
      </c>
      <c r="GZ213">
        <v>32.6</v>
      </c>
      <c r="HA213">
        <v>58.1</v>
      </c>
      <c r="HB213">
        <v>1.171</v>
      </c>
      <c r="HC213">
        <v>7.0779999999999996E-2</v>
      </c>
      <c r="HD213">
        <v>91.941780000000008</v>
      </c>
      <c r="HE213">
        <v>7.1390000000000002</v>
      </c>
      <c r="HF213">
        <v>38.6</v>
      </c>
      <c r="HG213">
        <v>59.4</v>
      </c>
      <c r="HH213">
        <v>19.109000000000002</v>
      </c>
      <c r="HI213">
        <v>2.5000000000000001E-2</v>
      </c>
      <c r="HJ213">
        <v>117.13399999999999</v>
      </c>
      <c r="HK213">
        <v>35.799999999999997</v>
      </c>
      <c r="HL213">
        <v>40.700000000000003</v>
      </c>
      <c r="HM213">
        <v>99.811999999999998</v>
      </c>
      <c r="HN213">
        <v>103.19294699999998</v>
      </c>
      <c r="HO213">
        <v>23.312000000000001</v>
      </c>
      <c r="HP213">
        <v>203.00494699999999</v>
      </c>
      <c r="HQ213">
        <v>-3.1999999999999957</v>
      </c>
      <c r="HR213">
        <v>17.399999999999999</v>
      </c>
      <c r="HS213">
        <v>14.200000000000003</v>
      </c>
      <c r="HT213">
        <v>111.06316699999998</v>
      </c>
      <c r="HU213">
        <v>54.709586461457015</v>
      </c>
      <c r="HV213">
        <v>0.31898771142959592</v>
      </c>
      <c r="HW213">
        <v>0.14543219962120055</v>
      </c>
      <c r="HX213">
        <v>5.1984016799926761E-5</v>
      </c>
      <c r="HY213">
        <v>0.4644718950675964</v>
      </c>
      <c r="HZ213">
        <v>8.0798182983398434E-4</v>
      </c>
      <c r="IA213">
        <v>0.62170281243324277</v>
      </c>
      <c r="IB213">
        <v>0.27630199313163756</v>
      </c>
      <c r="IC213">
        <v>3.32297811961174E-2</v>
      </c>
      <c r="ID213">
        <v>2.008543051290512E-3</v>
      </c>
      <c r="IE213">
        <v>0.9332431298122883</v>
      </c>
      <c r="IF213">
        <v>0.16428317241191864</v>
      </c>
      <c r="IG213">
        <v>0.77801643323898317</v>
      </c>
      <c r="IH213">
        <v>0.20975653678178788</v>
      </c>
      <c r="II213">
        <v>0.36355041707634933</v>
      </c>
      <c r="IJ213">
        <v>4.7562721371650701E-4</v>
      </c>
      <c r="IK213">
        <v>1.3517990143108369</v>
      </c>
      <c r="IL213">
        <v>0.20187376523017883</v>
      </c>
      <c r="IM213">
        <v>0.16163956883549691</v>
      </c>
      <c r="IN213">
        <v>0.46742888019680984</v>
      </c>
      <c r="IO213">
        <v>1.2229485531105562</v>
      </c>
      <c r="IP213">
        <v>0.10391554613113405</v>
      </c>
      <c r="IQ213">
        <v>1.690377433307366</v>
      </c>
      <c r="IR213">
        <v>0.41982904720306391</v>
      </c>
      <c r="IS213">
        <v>0.11466242429614065</v>
      </c>
      <c r="IT213">
        <v>0.53449147149920462</v>
      </c>
      <c r="IU213">
        <v>78.547380003179086</v>
      </c>
      <c r="IV213">
        <v>21.4526199968209</v>
      </c>
      <c r="IW213">
        <v>0.75713430349507771</v>
      </c>
      <c r="IX213">
        <v>44.790843073057395</v>
      </c>
      <c r="IY213">
        <f t="shared" si="277"/>
        <v>1.2259055382397697</v>
      </c>
      <c r="IZ213">
        <f t="shared" si="278"/>
        <v>72.522592533738589</v>
      </c>
      <c r="JA213">
        <f t="shared" si="279"/>
        <v>0.33857841899652907</v>
      </c>
      <c r="JB213">
        <f t="shared" si="280"/>
        <v>20.029752665005226</v>
      </c>
      <c r="JC213">
        <f t="shared" si="281"/>
        <v>0.88732711924324059</v>
      </c>
      <c r="JD213">
        <f t="shared" si="282"/>
        <v>100.24179145735054</v>
      </c>
      <c r="JE213">
        <f t="shared" si="283"/>
        <v>120.09444932236445</v>
      </c>
    </row>
    <row r="214" spans="1:265" x14ac:dyDescent="0.2">
      <c r="A214" s="5">
        <v>2017</v>
      </c>
      <c r="B214">
        <v>403</v>
      </c>
      <c r="C214">
        <v>4</v>
      </c>
      <c r="D214" t="s">
        <v>115</v>
      </c>
      <c r="E214">
        <v>1958</v>
      </c>
      <c r="F214" t="s">
        <v>120</v>
      </c>
      <c r="G214">
        <v>2</v>
      </c>
      <c r="H214">
        <v>33.5</v>
      </c>
      <c r="J214">
        <v>0</v>
      </c>
      <c r="K214">
        <v>0</v>
      </c>
      <c r="L214">
        <v>11</v>
      </c>
      <c r="M214">
        <v>10.3</v>
      </c>
      <c r="N214">
        <v>5</v>
      </c>
      <c r="O214">
        <v>0.69999999999999929</v>
      </c>
      <c r="P214">
        <v>5.3000000000000007</v>
      </c>
      <c r="Q214">
        <v>6</v>
      </c>
      <c r="R214">
        <v>2.4379999999999997</v>
      </c>
      <c r="U214">
        <v>2.976</v>
      </c>
      <c r="W214">
        <v>3.4119999999999999</v>
      </c>
      <c r="X214">
        <v>3.1680000000000001</v>
      </c>
      <c r="AB214">
        <v>1</v>
      </c>
      <c r="AC214">
        <v>68</v>
      </c>
      <c r="AD214">
        <v>41.8</v>
      </c>
      <c r="AF214">
        <v>41.4</v>
      </c>
      <c r="AG214">
        <v>13.8</v>
      </c>
      <c r="AH214">
        <v>143.83343931139859</v>
      </c>
      <c r="AI214">
        <v>9035.9043244206823</v>
      </c>
      <c r="AJ214">
        <v>229.9849542217701</v>
      </c>
      <c r="AK214">
        <v>0</v>
      </c>
      <c r="AL214">
        <v>491.5</v>
      </c>
      <c r="AM214">
        <v>491.5</v>
      </c>
      <c r="AN214">
        <v>10405.052262982565</v>
      </c>
      <c r="AO214">
        <f>AN214/AN$225</f>
        <v>0.99410081960375918</v>
      </c>
      <c r="AP214">
        <v>1415.410118269629</v>
      </c>
      <c r="AQ214">
        <v>1256.0170869329593</v>
      </c>
      <c r="AR214">
        <v>4.6223979087634287E-2</v>
      </c>
      <c r="AS214">
        <v>2671.4734291816762</v>
      </c>
      <c r="AT214">
        <v>4.6646370620676461</v>
      </c>
      <c r="AU214">
        <v>3458.8287800057378</v>
      </c>
      <c r="AV214">
        <v>6447.4481175682995</v>
      </c>
      <c r="AW214">
        <v>292.167426440116</v>
      </c>
      <c r="AX214">
        <v>17.018393955816251</v>
      </c>
      <c r="AY214">
        <v>10215.462717969969</v>
      </c>
      <c r="AZ214">
        <v>748.27058560999706</v>
      </c>
      <c r="BA214">
        <v>3219.7392330007328</v>
      </c>
      <c r="BB214">
        <v>5196.2128215754401</v>
      </c>
      <c r="BC214">
        <v>1906.5000478179093</v>
      </c>
      <c r="BD214">
        <v>13.149925085275269</v>
      </c>
      <c r="BE214">
        <v>10335.602027479359</v>
      </c>
      <c r="BF214">
        <v>502.93261925255285</v>
      </c>
      <c r="BG214">
        <v>8.5813792506707092</v>
      </c>
      <c r="BH214">
        <f t="shared" si="284"/>
        <v>264.28029649302351</v>
      </c>
      <c r="BI214">
        <v>136.22791078240726</v>
      </c>
      <c r="BJ214">
        <v>-17.077824786071783</v>
      </c>
      <c r="BK214">
        <v>346.095402042356</v>
      </c>
      <c r="BL214">
        <v>-89.373949713775673</v>
      </c>
      <c r="BM214">
        <v>0.88738738738738754</v>
      </c>
      <c r="BN214">
        <v>1.8640552995391706</v>
      </c>
      <c r="BO214">
        <v>1.613861386138614</v>
      </c>
      <c r="BP214">
        <v>52.982376796582862</v>
      </c>
      <c r="BQ214">
        <v>33.858757801752134</v>
      </c>
      <c r="BR214">
        <v>31.151927332731884</v>
      </c>
      <c r="BS214">
        <v>47.015892923093809</v>
      </c>
      <c r="BT214">
        <v>63.114596916169305</v>
      </c>
      <c r="BU214">
        <v>50.274892626092047</v>
      </c>
      <c r="BV214">
        <v>3490.7073862730722</v>
      </c>
      <c r="BW214">
        <v>2669.8332748892217</v>
      </c>
      <c r="BX214">
        <v>7859.5906786955275</v>
      </c>
      <c r="BY214">
        <v>9008.7032579935603</v>
      </c>
      <c r="BZ214">
        <v>1699.0500175332331</v>
      </c>
      <c r="CA214">
        <v>16868.29393668909</v>
      </c>
      <c r="CB214">
        <v>0.76484018264840192</v>
      </c>
      <c r="CC214">
        <v>20.693897079186353</v>
      </c>
      <c r="CD214">
        <v>15.827524021752119</v>
      </c>
      <c r="CE214">
        <v>-31.878606267334362</v>
      </c>
      <c r="CF214">
        <v>3777.6148426790778</v>
      </c>
      <c r="CG214">
        <v>3745.7362364117425</v>
      </c>
      <c r="CH214">
        <f t="shared" si="258"/>
        <v>-270.96815327233935</v>
      </c>
      <c r="CI214">
        <f t="shared" si="259"/>
        <v>2526.3795466862184</v>
      </c>
      <c r="CJ214">
        <f t="shared" si="260"/>
        <v>2255.4113934138791</v>
      </c>
      <c r="CK214">
        <v>6652.8312187191204</v>
      </c>
      <c r="CL214">
        <v>39.43985825530936</v>
      </c>
      <c r="CM214">
        <v>1.4737840890884399</v>
      </c>
      <c r="CN214">
        <v>0.67392468452453613</v>
      </c>
      <c r="CO214">
        <v>6.3197360038757324</v>
      </c>
      <c r="CP214">
        <v>1.0978068964558378</v>
      </c>
      <c r="CQ214">
        <v>6.0733184814453125</v>
      </c>
      <c r="CR214">
        <v>1.9306497573852539</v>
      </c>
      <c r="CS214">
        <v>0.5244109034538269</v>
      </c>
      <c r="CT214">
        <v>2.6510403156280518</v>
      </c>
      <c r="CU214">
        <v>2.6510403156280518</v>
      </c>
      <c r="CV214">
        <v>1.0649114398914699</v>
      </c>
      <c r="CW214">
        <v>2.1958451271057129</v>
      </c>
      <c r="CX214">
        <v>1.6974995136260986</v>
      </c>
      <c r="CY214">
        <v>0.35099560022354126</v>
      </c>
      <c r="CZ214">
        <v>1.7249658107757568</v>
      </c>
      <c r="DA214">
        <v>1.7249658107757568</v>
      </c>
      <c r="DB214">
        <v>1.0256474817770855</v>
      </c>
      <c r="DC214">
        <v>0.58855354785919189</v>
      </c>
      <c r="DD214">
        <v>0.23571604490280151</v>
      </c>
      <c r="DE214">
        <v>0.45000892891781968</v>
      </c>
      <c r="DF214">
        <v>1.0668008327484131</v>
      </c>
      <c r="DG214">
        <v>0.50210130214691162</v>
      </c>
      <c r="DH214">
        <v>0.77941362475710418</v>
      </c>
      <c r="DI214">
        <v>20.860089118405664</v>
      </c>
      <c r="DJ214">
        <v>8.4646091906872147</v>
      </c>
      <c r="DK214">
        <v>2.9212334488252132E-3</v>
      </c>
      <c r="DL214">
        <v>29.327619542541704</v>
      </c>
      <c r="DM214">
        <v>0.28329826478290199</v>
      </c>
      <c r="DN214">
        <v>66.777869449552114</v>
      </c>
      <c r="DO214">
        <v>33.811120923056677</v>
      </c>
      <c r="DP214">
        <v>7.7454762640604073</v>
      </c>
      <c r="DQ214">
        <v>0.45116448484109645</v>
      </c>
      <c r="DR214">
        <v>108.78563112151029</v>
      </c>
      <c r="DS214">
        <v>16.430863191682501</v>
      </c>
      <c r="DT214">
        <v>54.655057820216115</v>
      </c>
      <c r="DU214">
        <v>18.238478381981324</v>
      </c>
      <c r="DV214">
        <v>32.886474007282388</v>
      </c>
      <c r="DW214">
        <v>0.22683171186362316</v>
      </c>
      <c r="DX214">
        <v>106.00684192134345</v>
      </c>
      <c r="DY214">
        <v>5.2972007719312391</v>
      </c>
      <c r="DZ214">
        <v>-0.19848494286906007</v>
      </c>
      <c r="EA214">
        <f t="shared" si="285"/>
        <v>2.644111116510405</v>
      </c>
      <c r="EB214">
        <v>3.061185355409763</v>
      </c>
      <c r="EC214">
        <v>-0.86591511638114282</v>
      </c>
      <c r="ED214">
        <v>1.689767448824631</v>
      </c>
      <c r="EE214">
        <v>-1.112331610076811</v>
      </c>
      <c r="EF214">
        <v>0.4057801068174039</v>
      </c>
      <c r="EG214">
        <v>0.50632224720196506</v>
      </c>
      <c r="EH214">
        <v>0.33370156595525868</v>
      </c>
      <c r="EI214">
        <v>71.127795040257823</v>
      </c>
      <c r="EJ214">
        <v>61.384825147507982</v>
      </c>
      <c r="EK214">
        <v>51.55804741430736</v>
      </c>
      <c r="EL214">
        <v>28.862244269122233</v>
      </c>
      <c r="EM214">
        <v>31.080502612785939</v>
      </c>
      <c r="EN214">
        <v>17.205001159749845</v>
      </c>
      <c r="EO214">
        <v>20.544682167293033</v>
      </c>
      <c r="EP214">
        <v>6.2932254010678133</v>
      </c>
      <c r="EQ214">
        <v>35.368859830522538</v>
      </c>
      <c r="ER214">
        <v>96.104921376108734</v>
      </c>
      <c r="ES214">
        <v>8.5309522621616924</v>
      </c>
      <c r="ET214">
        <v>131.47378120663126</v>
      </c>
      <c r="EU214">
        <v>0.30631894666574971</v>
      </c>
      <c r="EV214">
        <v>15.626448086256762</v>
      </c>
      <c r="EW214">
        <v>4.7866771179091918</v>
      </c>
      <c r="EX214">
        <f t="shared" si="261"/>
        <v>6.4887099038811318</v>
      </c>
      <c r="EY214">
        <v>46.233187282259081</v>
      </c>
      <c r="EZ214">
        <v>27.517895521988862</v>
      </c>
      <c r="FA214">
        <f t="shared" si="262"/>
        <v>1.6801134827085631</v>
      </c>
      <c r="FB214">
        <v>73.751082804247943</v>
      </c>
      <c r="FC214">
        <v>62.688147108256587</v>
      </c>
      <c r="FD214">
        <v>37.311852891743406</v>
      </c>
      <c r="FE214">
        <f t="shared" si="263"/>
        <v>37.5246763716749</v>
      </c>
      <c r="FF214">
        <f t="shared" si="264"/>
        <v>34.110375652923082</v>
      </c>
      <c r="FG214">
        <f t="shared" si="265"/>
        <v>11.94525298091351</v>
      </c>
      <c r="FH214">
        <f t="shared" si="266"/>
        <v>-12.122811629335999</v>
      </c>
      <c r="FI214">
        <f t="shared" si="267"/>
        <v>15.572642541075352</v>
      </c>
      <c r="FJ214">
        <f t="shared" si="268"/>
        <v>15.572642541075354</v>
      </c>
      <c r="FK214">
        <f t="shared" si="269"/>
        <v>12.122811629335999</v>
      </c>
      <c r="FL214">
        <f t="shared" si="270"/>
        <v>18.15393592108277</v>
      </c>
      <c r="FM214">
        <f t="shared" si="271"/>
        <v>46.057752940264002</v>
      </c>
      <c r="FN214">
        <f t="shared" si="272"/>
        <v>56.590964700158999</v>
      </c>
      <c r="FO214">
        <v>22.688150085120967</v>
      </c>
      <c r="FP214">
        <v>17.256786772917902</v>
      </c>
      <c r="FQ214">
        <v>0.46445629717393372</v>
      </c>
      <c r="FR214">
        <v>0.74004827631415715</v>
      </c>
      <c r="FS214">
        <v>0.71585232370591712</v>
      </c>
      <c r="FT214">
        <v>2.3636387387481612</v>
      </c>
      <c r="FU214">
        <v>1.4389756370966877</v>
      </c>
      <c r="FV214">
        <v>1.4327640601449481</v>
      </c>
      <c r="FW214">
        <v>53.406131596979925</v>
      </c>
      <c r="FX214">
        <v>73.098164891952919</v>
      </c>
      <c r="FY214">
        <v>26.816681194815608</v>
      </c>
      <c r="FZ214">
        <v>68.52091097794623</v>
      </c>
      <c r="GA214">
        <v>35.228585862136619</v>
      </c>
      <c r="GB214">
        <f t="shared" si="286"/>
        <v>172.24689639639638</v>
      </c>
      <c r="GC214">
        <f t="shared" si="287"/>
        <v>86.040685714285729</v>
      </c>
      <c r="GD214">
        <f t="shared" si="288"/>
        <v>105.97131485148516</v>
      </c>
      <c r="GE214">
        <f t="shared" si="289"/>
        <v>0.85562301552115116</v>
      </c>
      <c r="GF214">
        <f t="shared" si="290"/>
        <v>2.2438800218263477</v>
      </c>
      <c r="GG214">
        <f t="shared" si="291"/>
        <v>1.6018481189981275</v>
      </c>
      <c r="GH214">
        <f t="shared" si="296"/>
        <v>47.295692104466205</v>
      </c>
      <c r="GK214">
        <f t="shared" si="292"/>
        <v>69.234295228880157</v>
      </c>
      <c r="GL214">
        <f t="shared" si="293"/>
        <v>81.387113975342047</v>
      </c>
      <c r="GM214">
        <f t="shared" si="256"/>
        <v>18.612886024657939</v>
      </c>
      <c r="GN214">
        <f t="shared" si="273"/>
        <v>62.410281890336137</v>
      </c>
      <c r="GO214">
        <f t="shared" si="294"/>
        <v>54.54545454545454</v>
      </c>
      <c r="GP214">
        <f t="shared" si="295"/>
        <v>23.607688097813835</v>
      </c>
      <c r="GQ214">
        <f t="shared" si="274"/>
        <v>1.5640036430964597</v>
      </c>
      <c r="GR214">
        <v>76.121934896166096</v>
      </c>
      <c r="GS214">
        <f t="shared" si="275"/>
        <v>102.1546271796997</v>
      </c>
      <c r="GT214" s="23">
        <f t="shared" si="276"/>
        <v>168.68293936689091</v>
      </c>
      <c r="GU214">
        <v>17.759999999999998</v>
      </c>
      <c r="GV214">
        <v>15.76</v>
      </c>
      <c r="GW214">
        <v>5.8E-4</v>
      </c>
      <c r="GX214">
        <v>33.520580000000002</v>
      </c>
      <c r="GY214">
        <v>5.8530000000000006E-2</v>
      </c>
      <c r="GZ214">
        <v>43.4</v>
      </c>
      <c r="HA214">
        <v>80.900000000000006</v>
      </c>
      <c r="HB214">
        <v>3.6659999999999995</v>
      </c>
      <c r="HC214">
        <v>0.21354000000000001</v>
      </c>
      <c r="HD214">
        <v>128.17954</v>
      </c>
      <c r="HE214">
        <v>9.3889999999999993</v>
      </c>
      <c r="HF214">
        <v>40.4</v>
      </c>
      <c r="HG214">
        <v>65.2</v>
      </c>
      <c r="HH214">
        <v>23.922000000000001</v>
      </c>
      <c r="HI214">
        <v>0.16499999999999998</v>
      </c>
      <c r="HJ214">
        <v>129.68700000000001</v>
      </c>
      <c r="HK214">
        <v>43.8</v>
      </c>
      <c r="HL214">
        <v>33.5</v>
      </c>
      <c r="HM214">
        <v>98.619</v>
      </c>
      <c r="HN214">
        <v>113.03760500000001</v>
      </c>
      <c r="HO214">
        <v>21.318999999999999</v>
      </c>
      <c r="HP214">
        <v>211.65660500000004</v>
      </c>
      <c r="HQ214">
        <v>-0.39999999999999858</v>
      </c>
      <c r="HR214">
        <v>47.400000000000006</v>
      </c>
      <c r="HS214">
        <v>47.000000000000014</v>
      </c>
      <c r="HT214">
        <v>83.477065000000039</v>
      </c>
      <c r="HU214">
        <v>39.43985825530936</v>
      </c>
      <c r="HV214">
        <v>0.26174405422210689</v>
      </c>
      <c r="HW214">
        <v>0.10621053028106689</v>
      </c>
      <c r="HX214">
        <v>3.665446882247925E-5</v>
      </c>
      <c r="HY214">
        <v>0.36799123897199626</v>
      </c>
      <c r="HZ214">
        <v>3.5547133071899416E-3</v>
      </c>
      <c r="IA214">
        <v>0.83790199470520021</v>
      </c>
      <c r="IB214">
        <v>0.42424842089414599</v>
      </c>
      <c r="IC214">
        <v>9.7187137970924362E-2</v>
      </c>
      <c r="ID214">
        <v>5.6610314899921419E-3</v>
      </c>
      <c r="IE214">
        <v>1.3649985850602626</v>
      </c>
      <c r="IF214">
        <v>0.20616789898395538</v>
      </c>
      <c r="IG214">
        <v>0.68578980350494378</v>
      </c>
      <c r="IH214">
        <v>0.22884913134574891</v>
      </c>
      <c r="II214">
        <v>0.41264632125377654</v>
      </c>
      <c r="IJ214">
        <v>2.8461935877799982E-3</v>
      </c>
      <c r="IK214">
        <v>1.3301314496922492</v>
      </c>
      <c r="IL214">
        <v>0.25778645396232602</v>
      </c>
      <c r="IM214">
        <v>7.8964875042438501E-2</v>
      </c>
      <c r="IN214">
        <v>0.44379430560946459</v>
      </c>
      <c r="IO214">
        <v>1.2058861114588619</v>
      </c>
      <c r="IP214">
        <v>0.10704297660470008</v>
      </c>
      <c r="IQ214">
        <v>1.6496804170683266</v>
      </c>
      <c r="IR214">
        <v>0.58011554074287419</v>
      </c>
      <c r="IS214">
        <v>0.34528354585170751</v>
      </c>
      <c r="IT214">
        <v>0.92539908659458159</v>
      </c>
      <c r="IU214">
        <v>62.688147108256601</v>
      </c>
      <c r="IV214">
        <v>37.311852891743413</v>
      </c>
      <c r="IW214">
        <v>0.28468183200806396</v>
      </c>
      <c r="IX214">
        <v>17.256786772917909</v>
      </c>
      <c r="IY214">
        <f t="shared" si="277"/>
        <v>1.2816891780963302</v>
      </c>
      <c r="IZ214">
        <f t="shared" si="278"/>
        <v>77.693180135704125</v>
      </c>
      <c r="JA214">
        <f t="shared" si="279"/>
        <v>0.31954896737607741</v>
      </c>
      <c r="JB214">
        <f t="shared" si="280"/>
        <v>19.370355862255611</v>
      </c>
      <c r="JC214">
        <f t="shared" si="281"/>
        <v>0.96214021072025291</v>
      </c>
      <c r="JD214">
        <f t="shared" si="282"/>
        <v>106.28608837245525</v>
      </c>
      <c r="JE214">
        <f t="shared" si="283"/>
        <v>128.30158060319246</v>
      </c>
    </row>
    <row r="215" spans="1:265" x14ac:dyDescent="0.2">
      <c r="A215" s="5">
        <v>2017</v>
      </c>
      <c r="B215">
        <v>404</v>
      </c>
      <c r="C215">
        <v>4</v>
      </c>
      <c r="D215">
        <v>1311</v>
      </c>
      <c r="E215">
        <v>2015</v>
      </c>
      <c r="F215" t="s">
        <v>120</v>
      </c>
      <c r="G215">
        <v>2</v>
      </c>
      <c r="H215">
        <v>33.5</v>
      </c>
      <c r="J215">
        <v>0</v>
      </c>
      <c r="K215">
        <v>0</v>
      </c>
      <c r="L215">
        <v>12.4</v>
      </c>
      <c r="M215">
        <v>11.9</v>
      </c>
      <c r="N215">
        <v>10.7</v>
      </c>
      <c r="O215">
        <v>0.5</v>
      </c>
      <c r="P215">
        <v>1.2000000000000011</v>
      </c>
      <c r="Q215">
        <v>1.7000000000000011</v>
      </c>
      <c r="R215">
        <v>2.8220000000000001</v>
      </c>
      <c r="U215">
        <v>2.3339999999999996</v>
      </c>
      <c r="W215">
        <v>3.31</v>
      </c>
      <c r="X215">
        <v>3.6300000000000003</v>
      </c>
      <c r="AB215">
        <v>-1</v>
      </c>
      <c r="AC215">
        <v>67</v>
      </c>
      <c r="AD215">
        <v>47.6</v>
      </c>
      <c r="AF215">
        <v>49.3</v>
      </c>
      <c r="AG215">
        <v>37.200000000000003</v>
      </c>
      <c r="AH215">
        <v>276.36273401489655</v>
      </c>
      <c r="AI215">
        <v>17361.659676283831</v>
      </c>
      <c r="AJ215">
        <v>301.60089319650325</v>
      </c>
      <c r="AK215">
        <v>0</v>
      </c>
      <c r="AL215">
        <v>526.20000000000005</v>
      </c>
      <c r="AM215">
        <v>526.20000000000005</v>
      </c>
      <c r="AN215">
        <v>14387.102519769733</v>
      </c>
      <c r="AO215">
        <f>AN215/AN$220</f>
        <v>1.0595064470029769</v>
      </c>
      <c r="AP215">
        <v>2225.9433811802232</v>
      </c>
      <c r="AQ215">
        <v>2665.4808612440188</v>
      </c>
      <c r="AR215">
        <v>0.25508871610845296</v>
      </c>
      <c r="AS215">
        <v>4891.6793311403508</v>
      </c>
      <c r="AT215">
        <v>2.2840251196172243</v>
      </c>
      <c r="AU215">
        <v>3186.6467304625194</v>
      </c>
      <c r="AV215">
        <v>5627.6495215311006</v>
      </c>
      <c r="AW215">
        <v>102.2709529505582</v>
      </c>
      <c r="AX215">
        <v>21.651930223285483</v>
      </c>
      <c r="AY215">
        <v>8938.2191351674628</v>
      </c>
      <c r="AZ215">
        <v>762.7545055821372</v>
      </c>
      <c r="BA215">
        <v>4254.0948963317378</v>
      </c>
      <c r="BB215">
        <v>7158.181818181818</v>
      </c>
      <c r="BC215">
        <v>2610.6171650717706</v>
      </c>
      <c r="BD215">
        <v>5.494218500797448</v>
      </c>
      <c r="BE215">
        <v>14028.388098086125</v>
      </c>
      <c r="BF215">
        <v>269.76932026847413</v>
      </c>
      <c r="BG215">
        <v>363.58349735133299</v>
      </c>
      <c r="BH215">
        <f t="shared" si="284"/>
        <v>315.05892299813013</v>
      </c>
      <c r="BI215">
        <v>64.04688995215308</v>
      </c>
      <c r="BJ215">
        <v>76.246297562087037</v>
      </c>
      <c r="BK215">
        <v>197.47791068580545</v>
      </c>
      <c r="BL215">
        <v>109.32373547505124</v>
      </c>
      <c r="BM215">
        <v>1.1974612129760225</v>
      </c>
      <c r="BN215">
        <v>1.7660098522167491</v>
      </c>
      <c r="BO215">
        <v>1.682656826568266</v>
      </c>
      <c r="BP215">
        <v>45.504687255558721</v>
      </c>
      <c r="BQ215">
        <v>35.651919943701579</v>
      </c>
      <c r="BR215">
        <v>30.324901667869586</v>
      </c>
      <c r="BS215">
        <v>54.490097997135898</v>
      </c>
      <c r="BT215">
        <v>62.961641871019793</v>
      </c>
      <c r="BU215">
        <v>51.026402806452154</v>
      </c>
      <c r="BV215">
        <v>3218.0422647527903</v>
      </c>
      <c r="BW215">
        <v>3728.219696969697</v>
      </c>
      <c r="BX215">
        <v>8299.4094896331735</v>
      </c>
      <c r="BY215">
        <v>12456.365817982456</v>
      </c>
      <c r="BZ215">
        <v>1353.147527910686</v>
      </c>
      <c r="CA215">
        <v>20755.775307615626</v>
      </c>
      <c r="CB215">
        <v>1.158536585365854</v>
      </c>
      <c r="CC215">
        <v>15.504322132317741</v>
      </c>
      <c r="CD215">
        <v>17.962324421587635</v>
      </c>
      <c r="CE215">
        <v>-31.395534290270916</v>
      </c>
      <c r="CF215">
        <v>1899.4298245614036</v>
      </c>
      <c r="CG215">
        <v>1868.0342902711318</v>
      </c>
      <c r="CH215">
        <f t="shared" si="258"/>
        <v>1036.0526315789475</v>
      </c>
      <c r="CI215">
        <f t="shared" si="259"/>
        <v>3429.962121212121</v>
      </c>
      <c r="CJ215">
        <f t="shared" si="260"/>
        <v>4466.0147527910685</v>
      </c>
      <c r="CK215">
        <v>11817.556172448163</v>
      </c>
      <c r="CL215">
        <v>56.936230987777712</v>
      </c>
      <c r="CM215">
        <v>2.4276590347290039</v>
      </c>
      <c r="CN215">
        <v>0.70535796880722046</v>
      </c>
      <c r="CO215">
        <v>6.6210231781005859</v>
      </c>
      <c r="CP215">
        <v>1.489394169446179</v>
      </c>
      <c r="CQ215">
        <v>7.1057205200195312</v>
      </c>
      <c r="CR215">
        <v>2.2754969596862793</v>
      </c>
      <c r="CS215">
        <v>0.45907014608383179</v>
      </c>
      <c r="CT215">
        <v>3.9237797260284424</v>
      </c>
      <c r="CU215">
        <v>3.9237797260284424</v>
      </c>
      <c r="CV215">
        <v>1.1546972361306651</v>
      </c>
      <c r="CW215">
        <v>2.5429093837738037</v>
      </c>
      <c r="CX215">
        <v>1.6782845258712769</v>
      </c>
      <c r="CY215">
        <v>0.28918325901031494</v>
      </c>
      <c r="CZ215">
        <v>1.7298421859741211</v>
      </c>
      <c r="DA215">
        <v>1.7298421859741211</v>
      </c>
      <c r="DB215">
        <v>0.97909094910601602</v>
      </c>
      <c r="DC215">
        <v>0.605182945728302</v>
      </c>
      <c r="DD215">
        <v>0.23624762892723083</v>
      </c>
      <c r="DE215">
        <v>0.4253673310685252</v>
      </c>
      <c r="DF215">
        <v>0.96526205539703369</v>
      </c>
      <c r="DG215">
        <v>0.51879805326461792</v>
      </c>
      <c r="DH215">
        <v>0.74937961631267791</v>
      </c>
      <c r="DI215">
        <v>54.038315601173956</v>
      </c>
      <c r="DJ215">
        <v>18.801181661816017</v>
      </c>
      <c r="DK215">
        <v>1.6889483018259877E-2</v>
      </c>
      <c r="DL215">
        <v>72.856386746008226</v>
      </c>
      <c r="DM215">
        <v>0.16229644160704176</v>
      </c>
      <c r="DN215">
        <v>72.512049467616848</v>
      </c>
      <c r="DO215">
        <v>25.834858879578885</v>
      </c>
      <c r="DP215">
        <v>4.0128869174900892</v>
      </c>
      <c r="DQ215">
        <v>0.84957404839510064</v>
      </c>
      <c r="DR215">
        <v>103.20936931308093</v>
      </c>
      <c r="DS215">
        <v>19.396155897605649</v>
      </c>
      <c r="DT215">
        <v>71.395816361015292</v>
      </c>
      <c r="DU215">
        <v>20.700263467701998</v>
      </c>
      <c r="DV215">
        <v>45.15955703569314</v>
      </c>
      <c r="DW215">
        <v>9.504130941638915E-2</v>
      </c>
      <c r="DX215">
        <v>137.35067817382682</v>
      </c>
      <c r="DY215">
        <v>2.02353217113818</v>
      </c>
      <c r="DZ215">
        <v>2.4386649186247067</v>
      </c>
      <c r="EA215">
        <f t="shared" si="285"/>
        <v>2.2239410837178828</v>
      </c>
      <c r="EB215">
        <v>1.2315822577628595</v>
      </c>
      <c r="EC215">
        <v>-7.9730936185825385E-2</v>
      </c>
      <c r="ED215">
        <v>0.46891181451752456</v>
      </c>
      <c r="EE215">
        <v>-0.36675681513406339</v>
      </c>
      <c r="EF215">
        <v>0.34792316253113503</v>
      </c>
      <c r="EG215">
        <v>0.35628366691133828</v>
      </c>
      <c r="EH215">
        <v>0.28993664506937544</v>
      </c>
      <c r="EI215">
        <v>74.171006846060337</v>
      </c>
      <c r="EJ215">
        <v>70.257235317129826</v>
      </c>
      <c r="EK215">
        <v>51.980679899271351</v>
      </c>
      <c r="EL215">
        <v>25.805811269999779</v>
      </c>
      <c r="EM215">
        <v>25.031505425839796</v>
      </c>
      <c r="EN215">
        <v>15.071103938419858</v>
      </c>
      <c r="EO215">
        <v>19.475042972612702</v>
      </c>
      <c r="EP215">
        <v>8.8078306352888998</v>
      </c>
      <c r="EQ215">
        <v>35.302976640500539</v>
      </c>
      <c r="ER215">
        <v>120.23657272243099</v>
      </c>
      <c r="ES215">
        <v>7.0201030325989411</v>
      </c>
      <c r="ET215">
        <v>155.53954936293152</v>
      </c>
      <c r="EU215">
        <v>0.45226244931398335</v>
      </c>
      <c r="EV215">
        <v>12.520958850903055</v>
      </c>
      <c r="EW215">
        <v>5.6627595176690146</v>
      </c>
      <c r="EX215">
        <f t="shared" si="261"/>
        <v>4.5133877919489365</v>
      </c>
      <c r="EY215">
        <v>53.03700649500415</v>
      </c>
      <c r="EZ215">
        <v>17.027028244289987</v>
      </c>
      <c r="FA215">
        <f t="shared" si="262"/>
        <v>3.1148715873417374</v>
      </c>
      <c r="FB215">
        <v>70.064034739294129</v>
      </c>
      <c r="FC215">
        <v>75.697905055501053</v>
      </c>
      <c r="FD215">
        <v>24.30209494449895</v>
      </c>
      <c r="FE215">
        <f t="shared" si="263"/>
        <v>56.793103188216755</v>
      </c>
      <c r="FF215">
        <f t="shared" si="264"/>
        <v>51.920773388402594</v>
      </c>
      <c r="FG215">
        <f t="shared" si="265"/>
        <v>11.892432832413098</v>
      </c>
      <c r="FH215">
        <f t="shared" si="266"/>
        <v>-1.1162331066015554</v>
      </c>
      <c r="FI215">
        <f t="shared" si="267"/>
        <v>5.1345954118768891</v>
      </c>
      <c r="FJ215">
        <f t="shared" si="268"/>
        <v>5.1345954118768873</v>
      </c>
      <c r="FK215">
        <f t="shared" si="269"/>
        <v>1.1162331066015554</v>
      </c>
      <c r="FL215">
        <f t="shared" si="270"/>
        <v>1.5393760275663617</v>
      </c>
      <c r="FM215">
        <f t="shared" si="271"/>
        <v>19.874679539803942</v>
      </c>
      <c r="FN215">
        <f t="shared" si="272"/>
        <v>30.155558199645178</v>
      </c>
      <c r="FO215">
        <v>52.330180049850597</v>
      </c>
      <c r="FP215">
        <v>33.64429192715793</v>
      </c>
      <c r="FQ215">
        <v>0.78818866467623394</v>
      </c>
      <c r="FR215">
        <v>0.76375150399690472</v>
      </c>
      <c r="FS215">
        <v>0.76513310779314747</v>
      </c>
      <c r="FT215">
        <v>1.8896417015309157</v>
      </c>
      <c r="FU215">
        <v>1.511875564352859</v>
      </c>
      <c r="FV215">
        <v>1.2796347970485571</v>
      </c>
      <c r="FW215">
        <v>60.013975066554202</v>
      </c>
      <c r="FX215">
        <v>77.302893839478998</v>
      </c>
      <c r="FY215">
        <v>42.430876571003814</v>
      </c>
      <c r="FZ215">
        <v>80.084877891198786</v>
      </c>
      <c r="GA215">
        <v>52.571191030151518</v>
      </c>
      <c r="GB215">
        <f t="shared" si="286"/>
        <v>126.77770799829329</v>
      </c>
      <c r="GC215">
        <f t="shared" si="287"/>
        <v>73.24313604292233</v>
      </c>
      <c r="GD215">
        <f t="shared" si="288"/>
        <v>77.807385135065488</v>
      </c>
      <c r="GE215">
        <f t="shared" si="289"/>
        <v>1.9148942452577589</v>
      </c>
      <c r="GF215">
        <f t="shared" si="290"/>
        <v>3.1067716138653325</v>
      </c>
      <c r="GG215">
        <f t="shared" si="291"/>
        <v>2.156973303958166</v>
      </c>
      <c r="GH215">
        <f t="shared" si="296"/>
        <v>65.395920544407872</v>
      </c>
      <c r="GK215">
        <f t="shared" si="292"/>
        <v>73.142335493758111</v>
      </c>
      <c r="GL215">
        <f t="shared" si="293"/>
        <v>65.907185031109151</v>
      </c>
      <c r="GM215">
        <f t="shared" si="256"/>
        <v>34.092814968890863</v>
      </c>
      <c r="GN215">
        <f t="shared" si="273"/>
        <v>72.722431137790338</v>
      </c>
      <c r="GO215">
        <f t="shared" si="294"/>
        <v>13.709677419354845</v>
      </c>
      <c r="GP215">
        <f t="shared" si="295"/>
        <v>43.522681048682308</v>
      </c>
      <c r="GQ215">
        <f t="shared" si="274"/>
        <v>1.2174346632946238</v>
      </c>
      <c r="GR215">
        <v>80.711271210629675</v>
      </c>
      <c r="GS215">
        <f t="shared" si="275"/>
        <v>89.382191351674621</v>
      </c>
      <c r="GT215" s="23">
        <f t="shared" si="276"/>
        <v>207.55775307615627</v>
      </c>
      <c r="GU215">
        <v>28.360000000000003</v>
      </c>
      <c r="GV215">
        <v>33.96</v>
      </c>
      <c r="GW215">
        <v>3.2500000000000003E-3</v>
      </c>
      <c r="GX215">
        <v>62.323250000000009</v>
      </c>
      <c r="GY215">
        <v>2.9099999999999997E-2</v>
      </c>
      <c r="GZ215">
        <v>40.6</v>
      </c>
      <c r="HA215">
        <v>71.7</v>
      </c>
      <c r="HB215">
        <v>1.3029999999999999</v>
      </c>
      <c r="HC215">
        <v>0.27585999999999999</v>
      </c>
      <c r="HD215">
        <v>113.87885999999999</v>
      </c>
      <c r="HE215">
        <v>9.718</v>
      </c>
      <c r="HF215">
        <v>54.2</v>
      </c>
      <c r="HG215">
        <v>91.2</v>
      </c>
      <c r="HH215">
        <v>33.261000000000003</v>
      </c>
      <c r="HI215">
        <v>6.9999999999999993E-2</v>
      </c>
      <c r="HJ215">
        <v>178.73100000000002</v>
      </c>
      <c r="HK215">
        <v>41</v>
      </c>
      <c r="HL215">
        <v>47.5</v>
      </c>
      <c r="HM215">
        <v>105.74000000000001</v>
      </c>
      <c r="HN215">
        <v>158.70238999999998</v>
      </c>
      <c r="HO215">
        <v>17.240000000000002</v>
      </c>
      <c r="HP215">
        <v>264.44238999999999</v>
      </c>
      <c r="HQ215">
        <v>-0.39999999999999858</v>
      </c>
      <c r="HR215">
        <v>24.200000000000003</v>
      </c>
      <c r="HS215">
        <v>23.800000000000011</v>
      </c>
      <c r="HT215">
        <v>150.56353000000001</v>
      </c>
      <c r="HU215">
        <v>56.936230987777726</v>
      </c>
      <c r="HV215">
        <v>0.68848410224914558</v>
      </c>
      <c r="HW215">
        <v>0.23953956620693206</v>
      </c>
      <c r="HX215">
        <v>2.1518325328826908E-4</v>
      </c>
      <c r="HY215">
        <v>0.92823885170936593</v>
      </c>
      <c r="HZ215">
        <v>2.0677646713256836E-3</v>
      </c>
      <c r="IA215">
        <v>0.92385176563262938</v>
      </c>
      <c r="IB215">
        <v>0.32915329474210742</v>
      </c>
      <c r="IC215">
        <v>5.1126849830150603E-2</v>
      </c>
      <c r="ID215">
        <v>1.0824138752222061E-2</v>
      </c>
      <c r="IE215">
        <v>1.3149560489571095</v>
      </c>
      <c r="IF215">
        <v>0.24711993391513826</v>
      </c>
      <c r="IG215">
        <v>0.90963021302223201</v>
      </c>
      <c r="IH215">
        <v>0.26373513221740724</v>
      </c>
      <c r="II215">
        <v>0.57536280947685248</v>
      </c>
      <c r="IJ215">
        <v>1.2108895301818847E-3</v>
      </c>
      <c r="IK215">
        <v>1.7499390442466738</v>
      </c>
      <c r="IL215">
        <v>0.24812500774860383</v>
      </c>
      <c r="IM215">
        <v>0.11221762374043465</v>
      </c>
      <c r="IN215">
        <v>0.44978341587185861</v>
      </c>
      <c r="IO215">
        <v>1.5318939516782164</v>
      </c>
      <c r="IP215">
        <v>8.9440784382820132E-2</v>
      </c>
      <c r="IQ215">
        <v>1.9816773675500752</v>
      </c>
      <c r="IR215">
        <v>0.67572675788402559</v>
      </c>
      <c r="IS215">
        <v>0.21693567100167277</v>
      </c>
      <c r="IT215">
        <v>0.89266242888569824</v>
      </c>
      <c r="IU215">
        <v>75.697905055501067</v>
      </c>
      <c r="IV215">
        <v>24.302094944498943</v>
      </c>
      <c r="IW215">
        <v>0.66672131859296568</v>
      </c>
      <c r="IX215">
        <v>33.64429192715793</v>
      </c>
      <c r="IY215">
        <f t="shared" si="277"/>
        <v>1.0534385158407091</v>
      </c>
      <c r="IZ215">
        <f t="shared" si="278"/>
        <v>53.158931574369397</v>
      </c>
      <c r="JA215">
        <f t="shared" si="279"/>
        <v>0.23173832330340138</v>
      </c>
      <c r="JB215">
        <f t="shared" si="280"/>
        <v>11.694049046434678</v>
      </c>
      <c r="JC215">
        <f t="shared" si="281"/>
        <v>0.82170019253730786</v>
      </c>
      <c r="JD215">
        <f t="shared" si="282"/>
        <v>68.767065415112384</v>
      </c>
      <c r="JE215">
        <f t="shared" si="283"/>
        <v>133.44371507200844</v>
      </c>
    </row>
    <row r="216" spans="1:265" x14ac:dyDescent="0.2">
      <c r="A216" s="5">
        <v>2017</v>
      </c>
      <c r="B216">
        <v>405</v>
      </c>
      <c r="C216">
        <v>4</v>
      </c>
      <c r="D216">
        <v>3335</v>
      </c>
      <c r="E216">
        <v>1995</v>
      </c>
      <c r="F216" t="s">
        <v>120</v>
      </c>
      <c r="G216">
        <v>2</v>
      </c>
      <c r="H216">
        <v>32.5</v>
      </c>
      <c r="J216">
        <v>0</v>
      </c>
      <c r="K216">
        <v>0</v>
      </c>
      <c r="L216">
        <v>11.2</v>
      </c>
      <c r="M216">
        <v>10.5</v>
      </c>
      <c r="N216">
        <v>7.2</v>
      </c>
      <c r="O216">
        <v>0.69999999999999929</v>
      </c>
      <c r="P216">
        <v>3.3</v>
      </c>
      <c r="Q216">
        <v>3.9999999999999991</v>
      </c>
      <c r="R216">
        <v>2.0879999999999996</v>
      </c>
      <c r="U216">
        <v>2.6060000000000003</v>
      </c>
      <c r="W216">
        <v>3.6020000000000003</v>
      </c>
      <c r="X216">
        <v>3.782</v>
      </c>
      <c r="AB216">
        <v>-1</v>
      </c>
      <c r="AC216">
        <v>66</v>
      </c>
      <c r="AD216">
        <v>48.2</v>
      </c>
      <c r="AF216">
        <v>48</v>
      </c>
      <c r="AG216">
        <v>8</v>
      </c>
      <c r="AH216">
        <v>206.93454731975601</v>
      </c>
      <c r="AI216">
        <v>13000.042131721713</v>
      </c>
      <c r="AJ216">
        <v>265.25017275311615</v>
      </c>
      <c r="AK216">
        <v>0</v>
      </c>
      <c r="AL216">
        <v>457.3</v>
      </c>
      <c r="AM216">
        <v>457.3</v>
      </c>
      <c r="AN216">
        <v>10672.883547415633</v>
      </c>
      <c r="AO216">
        <f>AN216/AN$223</f>
        <v>0.69282736657127297</v>
      </c>
      <c r="AP216">
        <v>1931.9334365325074</v>
      </c>
      <c r="AQ216">
        <v>2114.7662538699688</v>
      </c>
      <c r="AR216">
        <v>0.29710332817337459</v>
      </c>
      <c r="AS216">
        <v>4046.9967937306496</v>
      </c>
      <c r="AT216">
        <v>1.3529628482972134</v>
      </c>
      <c r="AU216">
        <v>2605.3676470588234</v>
      </c>
      <c r="AV216">
        <v>4365.133513931888</v>
      </c>
      <c r="AW216">
        <v>81.665325077399373</v>
      </c>
      <c r="AX216">
        <v>32.141247484520122</v>
      </c>
      <c r="AY216">
        <v>7084.3077335526314</v>
      </c>
      <c r="AZ216">
        <v>582.17016253869951</v>
      </c>
      <c r="BA216">
        <v>4601.2925696594421</v>
      </c>
      <c r="BB216">
        <v>6840.9945820433422</v>
      </c>
      <c r="BC216">
        <v>2710.0394349845196</v>
      </c>
      <c r="BD216">
        <v>393.09055727554176</v>
      </c>
      <c r="BE216">
        <v>14545.417143962844</v>
      </c>
      <c r="BF216">
        <v>202.48739598813211</v>
      </c>
      <c r="BG216">
        <v>532.93638645787235</v>
      </c>
      <c r="BH216">
        <f t="shared" si="284"/>
        <v>362.01449483559293</v>
      </c>
      <c r="BI216">
        <v>44.895614035087739</v>
      </c>
      <c r="BJ216">
        <v>142.56606590004418</v>
      </c>
      <c r="BK216">
        <v>150.02448400412794</v>
      </c>
      <c r="BL216">
        <v>176.84721915081815</v>
      </c>
      <c r="BM216">
        <v>1.0946372239747635</v>
      </c>
      <c r="BN216">
        <v>1.6754385964912279</v>
      </c>
      <c r="BO216">
        <v>1.4867549668874172</v>
      </c>
      <c r="BP216">
        <v>47.737459034445884</v>
      </c>
      <c r="BQ216">
        <v>36.776601822635477</v>
      </c>
      <c r="BR216">
        <v>31.633967758492464</v>
      </c>
      <c r="BS216">
        <v>52.255199637074831</v>
      </c>
      <c r="BT216">
        <v>61.616938141433131</v>
      </c>
      <c r="BU216">
        <v>47.031958687295088</v>
      </c>
      <c r="BV216">
        <v>3336.6989164086681</v>
      </c>
      <c r="BW216">
        <v>3298.6087461300303</v>
      </c>
      <c r="BX216">
        <v>8138.8028637770894</v>
      </c>
      <c r="BY216">
        <v>9240.5918159442717</v>
      </c>
      <c r="BZ216">
        <v>1503.4952012383901</v>
      </c>
      <c r="CA216">
        <v>17379.394679721358</v>
      </c>
      <c r="CB216">
        <v>0.98858447488584478</v>
      </c>
      <c r="CC216">
        <v>19.199166472132649</v>
      </c>
      <c r="CD216">
        <v>18.979997905099168</v>
      </c>
      <c r="CE216">
        <v>-731.33126934984466</v>
      </c>
      <c r="CF216">
        <v>1066.5247678018577</v>
      </c>
      <c r="CG216">
        <v>335.19349845201305</v>
      </c>
      <c r="CH216">
        <f t="shared" si="258"/>
        <v>1264.593653250774</v>
      </c>
      <c r="CI216">
        <f t="shared" si="259"/>
        <v>3542.3858359133119</v>
      </c>
      <c r="CJ216">
        <f t="shared" si="260"/>
        <v>4806.9794891640859</v>
      </c>
      <c r="CK216">
        <v>10295.086946168725</v>
      </c>
      <c r="CL216">
        <v>59.237316004919606</v>
      </c>
      <c r="CM216">
        <v>2.2613210678100586</v>
      </c>
      <c r="CN216">
        <v>0.76074469089508057</v>
      </c>
      <c r="CO216">
        <v>6.6825084686279297</v>
      </c>
      <c r="CP216">
        <v>1.4775164602361304</v>
      </c>
      <c r="CQ216">
        <v>6.8108973503112793</v>
      </c>
      <c r="CR216">
        <v>1.7166678905487061</v>
      </c>
      <c r="CS216">
        <v>0.47996419668197632</v>
      </c>
      <c r="CT216">
        <v>3.413055419921875</v>
      </c>
      <c r="CU216">
        <v>3.413055419921875</v>
      </c>
      <c r="CV216">
        <v>0.98190072821992846</v>
      </c>
      <c r="CW216">
        <v>2.4796822071075439</v>
      </c>
      <c r="CX216">
        <v>1.7252269983291626</v>
      </c>
      <c r="CY216">
        <v>0.3306804895401001</v>
      </c>
      <c r="CZ216">
        <v>1.7848684787750244</v>
      </c>
      <c r="DA216">
        <v>1.7848684787750244</v>
      </c>
      <c r="DB216">
        <v>1.0820684177475164</v>
      </c>
      <c r="DC216">
        <v>0.53976559638977051</v>
      </c>
      <c r="DD216">
        <v>0.34692081809043884</v>
      </c>
      <c r="DE216">
        <v>0.46975294008375146</v>
      </c>
      <c r="DF216">
        <v>1.0757238864898682</v>
      </c>
      <c r="DG216">
        <v>0.5838630199432373</v>
      </c>
      <c r="DH216">
        <v>0.79194656484756554</v>
      </c>
      <c r="DI216">
        <v>43.687217816376453</v>
      </c>
      <c r="DJ216">
        <v>16.087972001156569</v>
      </c>
      <c r="DK216">
        <v>1.9853955065761184E-2</v>
      </c>
      <c r="DL216">
        <v>59.795043772598781</v>
      </c>
      <c r="DM216">
        <v>9.2148910785370922E-2</v>
      </c>
      <c r="DN216">
        <v>44.725509827803165</v>
      </c>
      <c r="DO216">
        <v>20.951078004238912</v>
      </c>
      <c r="DP216">
        <v>2.7872828037509976</v>
      </c>
      <c r="DQ216">
        <v>1.0969985893009173</v>
      </c>
      <c r="DR216">
        <v>69.560869225093995</v>
      </c>
      <c r="DS216">
        <v>14.4359699355612</v>
      </c>
      <c r="DT216">
        <v>79.382741683878379</v>
      </c>
      <c r="DU216">
        <v>22.621834373312652</v>
      </c>
      <c r="DV216">
        <v>48.370639637411458</v>
      </c>
      <c r="DW216">
        <v>7.0161494498522279</v>
      </c>
      <c r="DX216">
        <v>157.39136514445474</v>
      </c>
      <c r="DY216">
        <v>0.65105503016634758</v>
      </c>
      <c r="DZ216">
        <v>6.27360685138291</v>
      </c>
      <c r="EA216">
        <f t="shared" si="285"/>
        <v>3.3653903921329644</v>
      </c>
      <c r="EB216">
        <v>6.9219467428447479E-2</v>
      </c>
      <c r="EC216">
        <v>2.4755165611482295</v>
      </c>
      <c r="ED216">
        <v>0.32420706687215622</v>
      </c>
      <c r="EE216">
        <v>0.11933974064812425</v>
      </c>
      <c r="EF216">
        <v>0.36825352598045008</v>
      </c>
      <c r="EG216">
        <v>0.46843687383111471</v>
      </c>
      <c r="EH216">
        <v>0.28497169401629341</v>
      </c>
      <c r="EI216">
        <v>73.061603537777202</v>
      </c>
      <c r="EJ216">
        <v>64.296939250535544</v>
      </c>
      <c r="EK216">
        <v>50.4365291012124</v>
      </c>
      <c r="EL216">
        <v>26.905193116572178</v>
      </c>
      <c r="EM216">
        <v>30.119057219429969</v>
      </c>
      <c r="EN216">
        <v>14.372983138274579</v>
      </c>
      <c r="EO216">
        <v>18.010352805884256</v>
      </c>
      <c r="EP216">
        <v>11.443560447677068</v>
      </c>
      <c r="EQ216">
        <v>38.232265740213442</v>
      </c>
      <c r="ER216">
        <v>99.403253417140405</v>
      </c>
      <c r="ES216">
        <v>8.7783524866521176</v>
      </c>
      <c r="ET216">
        <v>137.63551915735385</v>
      </c>
      <c r="EU216">
        <v>0.63538791110956383</v>
      </c>
      <c r="EV216">
        <v>13.085541374892953</v>
      </c>
      <c r="EW216">
        <v>8.3143947999310033</v>
      </c>
      <c r="EX216">
        <f t="shared" si="261"/>
        <v>6.3779702655214567</v>
      </c>
      <c r="EY216">
        <v>26.715157021918909</v>
      </c>
      <c r="EZ216">
        <v>9.5075175565618437</v>
      </c>
      <c r="FA216">
        <f t="shared" si="262"/>
        <v>2.8098982581926233</v>
      </c>
      <c r="FB216">
        <v>36.222674578480749</v>
      </c>
      <c r="FC216">
        <v>73.752579931769901</v>
      </c>
      <c r="FD216">
        <v>26.247420068230117</v>
      </c>
      <c r="FE216">
        <f t="shared" si="263"/>
        <v>63.772310316977588</v>
      </c>
      <c r="FF216">
        <f t="shared" si="264"/>
        <v>61.372388877994126</v>
      </c>
      <c r="FG216">
        <f t="shared" si="265"/>
        <v>11.178273925635583</v>
      </c>
      <c r="FH216">
        <f t="shared" si="266"/>
        <v>34.657231856075214</v>
      </c>
      <c r="FI216">
        <f t="shared" si="267"/>
        <v>-1.6707563690737395</v>
      </c>
      <c r="FJ216">
        <f t="shared" si="268"/>
        <v>-1.6707563690737395</v>
      </c>
      <c r="FK216">
        <f t="shared" si="269"/>
        <v>-34.657231856075214</v>
      </c>
      <c r="FL216">
        <f t="shared" si="270"/>
        <v>-77.488735152507743</v>
      </c>
      <c r="FM216">
        <f t="shared" si="271"/>
        <v>-7.974560396060312</v>
      </c>
      <c r="FN216">
        <f t="shared" si="272"/>
        <v>-17.573003248578033</v>
      </c>
      <c r="FO216">
        <v>68.074649932259859</v>
      </c>
      <c r="FP216">
        <v>49.460088754002882</v>
      </c>
      <c r="FQ216">
        <v>0.72894132036383452</v>
      </c>
      <c r="FR216">
        <v>0.59593474883894237</v>
      </c>
      <c r="FS216">
        <v>0.85700724095690928</v>
      </c>
      <c r="FT216">
        <v>2.0269347051126991</v>
      </c>
      <c r="FU216">
        <v>1.647664832656532</v>
      </c>
      <c r="FV216">
        <v>1.2626129232459113</v>
      </c>
      <c r="FW216">
        <v>53.169813944822764</v>
      </c>
      <c r="FX216">
        <v>72.222093559654581</v>
      </c>
      <c r="FY216">
        <v>22.933447043836804</v>
      </c>
      <c r="FZ216">
        <v>67.138133183337857</v>
      </c>
      <c r="GA216">
        <v>35.567064442706275</v>
      </c>
      <c r="GB216">
        <f t="shared" si="286"/>
        <v>108.07825779689414</v>
      </c>
      <c r="GC216">
        <f t="shared" si="287"/>
        <v>100.02427115965347</v>
      </c>
      <c r="GD216">
        <f t="shared" si="288"/>
        <v>78.282351001788115</v>
      </c>
      <c r="GE216">
        <f t="shared" si="289"/>
        <v>2.0922997038494473</v>
      </c>
      <c r="GF216">
        <f t="shared" si="290"/>
        <v>1.7162513364467828</v>
      </c>
      <c r="GG216">
        <f t="shared" si="291"/>
        <v>2.2038517957767456</v>
      </c>
      <c r="GH216">
        <f t="shared" si="296"/>
        <v>48.513107033707421</v>
      </c>
      <c r="GK216">
        <f t="shared" si="292"/>
        <v>59.731363878856669</v>
      </c>
      <c r="GL216">
        <f t="shared" si="293"/>
        <v>45.379610321904401</v>
      </c>
      <c r="GM216">
        <f t="shared" si="256"/>
        <v>54.620389678095606</v>
      </c>
      <c r="GN216">
        <f t="shared" si="273"/>
        <v>77.312004569449215</v>
      </c>
      <c r="GO216">
        <f t="shared" si="294"/>
        <v>35.714285714285708</v>
      </c>
      <c r="GP216">
        <f t="shared" si="295"/>
        <v>68.483321815019721</v>
      </c>
      <c r="GQ216">
        <f t="shared" si="274"/>
        <v>1.0366967858768306</v>
      </c>
      <c r="GR216">
        <v>64.479448622417195</v>
      </c>
      <c r="GS216">
        <f t="shared" si="275"/>
        <v>70.843077335526317</v>
      </c>
      <c r="GT216" s="23">
        <f t="shared" si="276"/>
        <v>173.79394679721358</v>
      </c>
      <c r="GU216">
        <v>25.36</v>
      </c>
      <c r="GV216">
        <v>27.76</v>
      </c>
      <c r="GW216">
        <v>3.8999999999999998E-3</v>
      </c>
      <c r="GX216">
        <v>53.123900000000006</v>
      </c>
      <c r="GY216">
        <v>1.7760000000000001E-2</v>
      </c>
      <c r="GZ216">
        <v>34.200000000000003</v>
      </c>
      <c r="HA216">
        <v>57.3</v>
      </c>
      <c r="HB216">
        <v>1.0720000000000001</v>
      </c>
      <c r="HC216">
        <v>0.42191000000000001</v>
      </c>
      <c r="HD216">
        <v>92.99391</v>
      </c>
      <c r="HE216">
        <v>7.6420000000000003</v>
      </c>
      <c r="HF216">
        <v>60.4</v>
      </c>
      <c r="HG216">
        <v>89.8</v>
      </c>
      <c r="HH216">
        <v>35.573999999999998</v>
      </c>
      <c r="HI216">
        <v>5.16</v>
      </c>
      <c r="HJ216">
        <v>190.934</v>
      </c>
      <c r="HK216">
        <v>43.8</v>
      </c>
      <c r="HL216">
        <v>43.3</v>
      </c>
      <c r="HM216">
        <v>106.83600000000001</v>
      </c>
      <c r="HN216">
        <v>121.29890400000002</v>
      </c>
      <c r="HO216">
        <v>19.736000000000001</v>
      </c>
      <c r="HP216">
        <v>228.13490400000001</v>
      </c>
      <c r="HQ216">
        <v>-9.5999999999999943</v>
      </c>
      <c r="HR216">
        <v>14</v>
      </c>
      <c r="HS216">
        <v>4.4000000000000057</v>
      </c>
      <c r="HT216">
        <v>135.14099400000001</v>
      </c>
      <c r="HU216">
        <v>59.237316004919613</v>
      </c>
      <c r="HV216">
        <v>0.57347102279663076</v>
      </c>
      <c r="HW216">
        <v>0.21118272619247438</v>
      </c>
      <c r="HX216">
        <v>2.6061783027648921E-4</v>
      </c>
      <c r="HY216">
        <v>0.78491436681938165</v>
      </c>
      <c r="HZ216">
        <v>1.2096153694152833E-3</v>
      </c>
      <c r="IA216">
        <v>0.5871004185676576</v>
      </c>
      <c r="IB216">
        <v>0.27501948469877241</v>
      </c>
      <c r="IC216">
        <v>3.6587954101562507E-2</v>
      </c>
      <c r="ID216">
        <v>1.4400022122192385E-2</v>
      </c>
      <c r="IE216">
        <v>0.91310787949018479</v>
      </c>
      <c r="IF216">
        <v>0.18949731426715852</v>
      </c>
      <c r="IG216">
        <v>1.0420371069908141</v>
      </c>
      <c r="IH216">
        <v>0.29695107960700989</v>
      </c>
      <c r="II216">
        <v>0.6349491126394271</v>
      </c>
      <c r="IJ216">
        <v>9.2099213504791264E-2</v>
      </c>
      <c r="IK216">
        <v>2.0660365127420421</v>
      </c>
      <c r="IL216">
        <v>0.23641733121871947</v>
      </c>
      <c r="IM216">
        <v>0.15021671423315999</v>
      </c>
      <c r="IN216">
        <v>0.50186525106787683</v>
      </c>
      <c r="IO216">
        <v>1.3048412843784143</v>
      </c>
      <c r="IP216">
        <v>0.11523120561599733</v>
      </c>
      <c r="IQ216">
        <v>1.8067065354462915</v>
      </c>
      <c r="IR216">
        <v>0.35068308734893816</v>
      </c>
      <c r="IS216">
        <v>0.12480277046561242</v>
      </c>
      <c r="IT216">
        <v>0.47548585781455049</v>
      </c>
      <c r="IU216">
        <v>73.752579931769901</v>
      </c>
      <c r="IV216">
        <v>26.24742006823011</v>
      </c>
      <c r="IW216">
        <v>0.89359865595610666</v>
      </c>
      <c r="IX216">
        <v>49.460088754002903</v>
      </c>
      <c r="IY216">
        <f t="shared" si="277"/>
        <v>1.0217921686269098</v>
      </c>
      <c r="IZ216">
        <f t="shared" si="278"/>
        <v>56.555514057212811</v>
      </c>
      <c r="JA216">
        <f t="shared" si="279"/>
        <v>-0.25932997729575069</v>
      </c>
      <c r="JB216">
        <f t="shared" si="280"/>
        <v>-14.353741031422748</v>
      </c>
      <c r="JC216">
        <f t="shared" si="281"/>
        <v>1.2811221459226605</v>
      </c>
      <c r="JD216">
        <f t="shared" si="282"/>
        <v>78.307774352315946</v>
      </c>
      <c r="JE216">
        <f t="shared" si="283"/>
        <v>126.27114560342601</v>
      </c>
    </row>
    <row r="217" spans="1:265" x14ac:dyDescent="0.2">
      <c r="A217" s="5">
        <v>2017</v>
      </c>
      <c r="B217">
        <v>406</v>
      </c>
      <c r="C217">
        <v>4</v>
      </c>
      <c r="D217" t="s">
        <v>119</v>
      </c>
      <c r="E217">
        <v>2003</v>
      </c>
      <c r="F217" t="s">
        <v>120</v>
      </c>
      <c r="G217">
        <v>2</v>
      </c>
      <c r="H217">
        <v>34</v>
      </c>
      <c r="J217">
        <v>0</v>
      </c>
      <c r="K217">
        <v>0</v>
      </c>
      <c r="L217">
        <v>11.1</v>
      </c>
      <c r="M217">
        <v>11.2</v>
      </c>
      <c r="N217">
        <v>8.6</v>
      </c>
      <c r="O217">
        <v>-9.9999999999999645E-2</v>
      </c>
      <c r="P217">
        <v>2.5999999999999996</v>
      </c>
      <c r="Q217">
        <v>2.5</v>
      </c>
      <c r="R217">
        <v>2.1759999999999997</v>
      </c>
      <c r="U217">
        <v>2.3839999999999999</v>
      </c>
      <c r="W217">
        <v>3.3340000000000005</v>
      </c>
      <c r="X217">
        <v>4.6339999999999995</v>
      </c>
      <c r="AB217">
        <v>1</v>
      </c>
      <c r="AC217">
        <v>68</v>
      </c>
      <c r="AD217">
        <v>48.1</v>
      </c>
      <c r="AF217">
        <v>51</v>
      </c>
      <c r="AG217">
        <v>17.399999999999999</v>
      </c>
      <c r="AH217">
        <v>222.05098909887894</v>
      </c>
      <c r="AI217">
        <v>13949.687237169774</v>
      </c>
      <c r="AJ217">
        <v>263.09820276497697</v>
      </c>
      <c r="AK217">
        <v>0</v>
      </c>
      <c r="AL217">
        <v>455.7</v>
      </c>
      <c r="AM217">
        <v>455.7</v>
      </c>
      <c r="AN217">
        <v>11208.58379013127</v>
      </c>
      <c r="AO217">
        <f>AN217/AN$219</f>
        <v>0.81076253266478882</v>
      </c>
      <c r="AP217">
        <v>2165.9975328947367</v>
      </c>
      <c r="AQ217">
        <v>2829.7187499999995</v>
      </c>
      <c r="AR217">
        <v>0.73494983552631565</v>
      </c>
      <c r="AS217">
        <v>4996.4512327302618</v>
      </c>
      <c r="AT217">
        <v>6.2915914884868407</v>
      </c>
      <c r="AU217">
        <v>2622.50822368421</v>
      </c>
      <c r="AV217">
        <v>4476.0711348684199</v>
      </c>
      <c r="AW217">
        <v>118.90322779605262</v>
      </c>
      <c r="AX217">
        <v>10.248826891447367</v>
      </c>
      <c r="AY217">
        <v>7227.7314132401307</v>
      </c>
      <c r="AZ217">
        <v>601.39617598684197</v>
      </c>
      <c r="BA217">
        <v>3189.0995065789466</v>
      </c>
      <c r="BB217">
        <v>4840.3083881578932</v>
      </c>
      <c r="BC217">
        <v>1841.6644942434207</v>
      </c>
      <c r="BD217">
        <v>9.551110197368418</v>
      </c>
      <c r="BE217">
        <v>9880.6234991776291</v>
      </c>
      <c r="BF217">
        <v>148.75201203399126</v>
      </c>
      <c r="BG217">
        <v>189.49229185267845</v>
      </c>
      <c r="BH217">
        <f t="shared" si="284"/>
        <v>168.41973332577129</v>
      </c>
      <c r="BI217">
        <v>30.434046052631555</v>
      </c>
      <c r="BJ217">
        <v>40.470805921052616</v>
      </c>
      <c r="BK217">
        <v>109.75682565789469</v>
      </c>
      <c r="BL217">
        <v>26.016946663533808</v>
      </c>
      <c r="BM217">
        <v>1.3064275037369206</v>
      </c>
      <c r="BN217">
        <v>1.7067901234567902</v>
      </c>
      <c r="BO217">
        <v>1.5177664974619287</v>
      </c>
      <c r="BP217">
        <v>43.350718980422201</v>
      </c>
      <c r="BQ217">
        <v>36.283974510731873</v>
      </c>
      <c r="BR217">
        <v>32.276298219888425</v>
      </c>
      <c r="BS217">
        <v>56.634571582793725</v>
      </c>
      <c r="BT217">
        <v>61.929129334675082</v>
      </c>
      <c r="BU217">
        <v>48.987884100236748</v>
      </c>
      <c r="BV217">
        <v>3189.0995065789466</v>
      </c>
      <c r="BW217">
        <v>2533.4724506578941</v>
      </c>
      <c r="BX217">
        <v>6833.2527549342094</v>
      </c>
      <c r="BY217">
        <v>9704.4015498972021</v>
      </c>
      <c r="BZ217">
        <v>1110.6807976973682</v>
      </c>
      <c r="CA217">
        <v>16537.654304831412</v>
      </c>
      <c r="CB217">
        <v>0.79441624365482222</v>
      </c>
      <c r="CC217">
        <v>19.283868484584684</v>
      </c>
      <c r="CD217">
        <v>15.319418364657372</v>
      </c>
      <c r="CE217">
        <v>-566.59128289473665</v>
      </c>
      <c r="CF217">
        <v>1942.5986842105258</v>
      </c>
      <c r="CG217">
        <v>1376.0074013157891</v>
      </c>
      <c r="CH217">
        <f t="shared" si="258"/>
        <v>0</v>
      </c>
      <c r="CI217">
        <f t="shared" si="259"/>
        <v>2306.8359374999991</v>
      </c>
      <c r="CJ217">
        <f t="shared" si="260"/>
        <v>2306.8359374999991</v>
      </c>
      <c r="CK217">
        <v>9309.9228915912827</v>
      </c>
      <c r="CL217">
        <v>56.295304763211938</v>
      </c>
      <c r="CM217">
        <v>2.3708810806274414</v>
      </c>
      <c r="CN217">
        <v>0.6162254810333252</v>
      </c>
      <c r="CO217">
        <v>7.0891098976135254</v>
      </c>
      <c r="CP217">
        <v>1.3778334239289769</v>
      </c>
      <c r="CQ217">
        <v>5.1562666893005371</v>
      </c>
      <c r="CR217">
        <v>1.8972089290618896</v>
      </c>
      <c r="CS217">
        <v>0.42617571353912354</v>
      </c>
      <c r="CT217">
        <v>3.1055331230163574</v>
      </c>
      <c r="CU217">
        <v>3.1055331230163574</v>
      </c>
      <c r="CV217">
        <v>1.0078023650215555</v>
      </c>
      <c r="CW217">
        <v>2.3890149593353271</v>
      </c>
      <c r="CX217">
        <v>2.3419520854949951</v>
      </c>
      <c r="CY217">
        <v>0.35646903514862061</v>
      </c>
      <c r="CZ217">
        <v>1.6930958032608032</v>
      </c>
      <c r="DA217">
        <v>1.6930958032608032</v>
      </c>
      <c r="DB217">
        <v>1.2477374199176559</v>
      </c>
      <c r="DC217">
        <v>0.71167075634002686</v>
      </c>
      <c r="DD217">
        <v>0.28461217880249023</v>
      </c>
      <c r="DE217">
        <v>0.50623829453426006</v>
      </c>
      <c r="DF217">
        <v>0.94446110725402832</v>
      </c>
      <c r="DG217">
        <v>0.42191082239151001</v>
      </c>
      <c r="DH217">
        <v>0.76339024997909144</v>
      </c>
      <c r="DI217">
        <v>51.353225714258457</v>
      </c>
      <c r="DJ217">
        <v>17.437447979077692</v>
      </c>
      <c r="DK217">
        <v>5.2101401532790373E-2</v>
      </c>
      <c r="DL217">
        <v>68.842775094868941</v>
      </c>
      <c r="DM217">
        <v>0.32441123614771478</v>
      </c>
      <c r="DN217">
        <v>49.754460185119186</v>
      </c>
      <c r="DO217">
        <v>19.075928097544232</v>
      </c>
      <c r="DP217">
        <v>3.6925791235420067</v>
      </c>
      <c r="DQ217">
        <v>0.31828071383450568</v>
      </c>
      <c r="DR217">
        <v>72.841248120039936</v>
      </c>
      <c r="DS217">
        <v>14.367444609196266</v>
      </c>
      <c r="DT217">
        <v>74.687182402836243</v>
      </c>
      <c r="DU217">
        <v>17.254200609484194</v>
      </c>
      <c r="DV217">
        <v>31.181144262179654</v>
      </c>
      <c r="DW217">
        <v>0.16170944591645933</v>
      </c>
      <c r="DX217">
        <v>123.28423672041656</v>
      </c>
      <c r="DY217">
        <v>0.26656486834473297</v>
      </c>
      <c r="DZ217">
        <v>3.6030706143126161</v>
      </c>
      <c r="EA217">
        <f t="shared" si="285"/>
        <v>1.8772917801912972</v>
      </c>
      <c r="EB217">
        <v>-0.10658436860928475</v>
      </c>
      <c r="EC217">
        <v>1.7809087298369326</v>
      </c>
      <c r="ED217">
        <v>0.10923200789776928</v>
      </c>
      <c r="EE217">
        <v>-0.13012339200428841</v>
      </c>
      <c r="EF217">
        <v>0.33955896122482732</v>
      </c>
      <c r="EG217">
        <v>0.38340136796920882</v>
      </c>
      <c r="EH217">
        <v>0.23101956794167355</v>
      </c>
      <c r="EI217">
        <v>74.59493845721795</v>
      </c>
      <c r="EJ217">
        <v>68.305337249473681</v>
      </c>
      <c r="EK217">
        <v>60.58129116069518</v>
      </c>
      <c r="EL217">
        <v>25.329379815162849</v>
      </c>
      <c r="EM217">
        <v>26.188359741046369</v>
      </c>
      <c r="EN217">
        <v>13.99546370929253</v>
      </c>
      <c r="EO217">
        <v>22.695888578906452</v>
      </c>
      <c r="EP217">
        <v>7.2105711411782769</v>
      </c>
      <c r="EQ217">
        <v>34.592542207794281</v>
      </c>
      <c r="ER217">
        <v>91.654298330536207</v>
      </c>
      <c r="ES217">
        <v>4.6860824877095499</v>
      </c>
      <c r="ET217">
        <v>126.24684053833049</v>
      </c>
      <c r="EU217">
        <v>0.31770384825909737</v>
      </c>
      <c r="EV217">
        <v>17.977391340748547</v>
      </c>
      <c r="EW217">
        <v>5.7114864106155876</v>
      </c>
      <c r="EX217">
        <f t="shared" si="261"/>
        <v>3.7118413955767733</v>
      </c>
      <c r="EY217">
        <v>27.058571606212734</v>
      </c>
      <c r="EZ217">
        <v>11.865356956365954</v>
      </c>
      <c r="FA217">
        <f t="shared" si="262"/>
        <v>2.2804684010534868</v>
      </c>
      <c r="FB217">
        <v>38.923928562578688</v>
      </c>
      <c r="FC217">
        <v>69.516548317342099</v>
      </c>
      <c r="FD217">
        <v>30.483451682657904</v>
      </c>
      <c r="FE217">
        <f t="shared" si="263"/>
        <v>57.348840804526162</v>
      </c>
      <c r="FF217">
        <f t="shared" si="264"/>
        <v>51.991293823929794</v>
      </c>
      <c r="FG217">
        <f t="shared" si="265"/>
        <v>10.043629468305916</v>
      </c>
      <c r="FH217">
        <f t="shared" si="266"/>
        <v>24.93272221771706</v>
      </c>
      <c r="FI217">
        <f t="shared" si="267"/>
        <v>1.8217274880600378</v>
      </c>
      <c r="FJ217">
        <f t="shared" si="268"/>
        <v>1.8217274880600378</v>
      </c>
      <c r="FK217">
        <f t="shared" si="269"/>
        <v>-24.932722217717057</v>
      </c>
      <c r="FL217">
        <f t="shared" si="270"/>
        <v>-50.111531961056357</v>
      </c>
      <c r="FM217">
        <f t="shared" si="271"/>
        <v>9.5498760466315691</v>
      </c>
      <c r="FN217">
        <f t="shared" si="272"/>
        <v>15.353330664718451</v>
      </c>
      <c r="FO217">
        <v>53.405592418290553</v>
      </c>
      <c r="FP217">
        <v>42.302517980302085</v>
      </c>
      <c r="FQ217">
        <v>0.73489046121035584</v>
      </c>
      <c r="FR217">
        <v>0.61620780972125688</v>
      </c>
      <c r="FS217">
        <v>0.85647460941559639</v>
      </c>
      <c r="FT217">
        <v>1.8748827160713197</v>
      </c>
      <c r="FU217">
        <v>1.6354910618179885</v>
      </c>
      <c r="FV217">
        <v>1.456829433354752</v>
      </c>
      <c r="FW217">
        <v>58.680640984629228</v>
      </c>
      <c r="FX217">
        <v>72.599280853059085</v>
      </c>
      <c r="FY217">
        <v>28.637545171063639</v>
      </c>
      <c r="FZ217">
        <v>76.868470597098195</v>
      </c>
      <c r="GA217">
        <v>37.077912485637043</v>
      </c>
      <c r="GB217">
        <f t="shared" si="286"/>
        <v>100.46179494451664</v>
      </c>
      <c r="GC217">
        <f t="shared" si="287"/>
        <v>90.905339341542899</v>
      </c>
      <c r="GD217">
        <f t="shared" si="288"/>
        <v>104.54361781820013</v>
      </c>
      <c r="GE217">
        <f t="shared" si="289"/>
        <v>2.3599827993684954</v>
      </c>
      <c r="GF217">
        <f t="shared" si="290"/>
        <v>2.0870159473623824</v>
      </c>
      <c r="GG217">
        <f t="shared" si="291"/>
        <v>2.2401674385973673</v>
      </c>
      <c r="GH217">
        <f t="shared" si="296"/>
        <v>50.948108136960315</v>
      </c>
      <c r="GK217">
        <f t="shared" si="292"/>
        <v>54.384213004295731</v>
      </c>
      <c r="GL217">
        <f t="shared" si="293"/>
        <v>62.200679808042779</v>
      </c>
      <c r="GM217">
        <f t="shared" si="256"/>
        <v>37.799320191957214</v>
      </c>
      <c r="GN217">
        <f t="shared" si="273"/>
        <v>69.612070172238049</v>
      </c>
      <c r="GO217">
        <f t="shared" si="294"/>
        <v>22.522522522522522</v>
      </c>
      <c r="GP217">
        <f t="shared" si="295"/>
        <v>58.268508287185874</v>
      </c>
      <c r="GQ217">
        <f t="shared" si="274"/>
        <v>1.2039394870020734</v>
      </c>
      <c r="GR217">
        <v>77.236131300965312</v>
      </c>
      <c r="GS217">
        <f t="shared" si="275"/>
        <v>72.277314132401301</v>
      </c>
      <c r="GT217" s="23">
        <f t="shared" si="276"/>
        <v>165.37654304831412</v>
      </c>
      <c r="GU217">
        <v>26.76</v>
      </c>
      <c r="GV217">
        <v>34.96</v>
      </c>
      <c r="GW217">
        <v>9.0800000000000013E-3</v>
      </c>
      <c r="GX217">
        <v>61.729079999999996</v>
      </c>
      <c r="GY217">
        <v>7.7729999999999994E-2</v>
      </c>
      <c r="GZ217">
        <v>32.4</v>
      </c>
      <c r="HA217">
        <v>55.3</v>
      </c>
      <c r="HB217">
        <v>1.4689999999999999</v>
      </c>
      <c r="HC217">
        <v>0.12662000000000001</v>
      </c>
      <c r="HD217">
        <v>89.295620000000014</v>
      </c>
      <c r="HE217">
        <v>7.43</v>
      </c>
      <c r="HF217">
        <v>39.4</v>
      </c>
      <c r="HG217">
        <v>59.8</v>
      </c>
      <c r="HH217">
        <v>22.753</v>
      </c>
      <c r="HI217">
        <v>0.11799999999999999</v>
      </c>
      <c r="HJ217">
        <v>122.071</v>
      </c>
      <c r="HK217">
        <v>39.4</v>
      </c>
      <c r="HL217">
        <v>31.3</v>
      </c>
      <c r="HM217">
        <v>84.421999999999997</v>
      </c>
      <c r="HN217">
        <v>119.893851</v>
      </c>
      <c r="HO217">
        <v>13.722</v>
      </c>
      <c r="HP217">
        <v>204.31585100000001</v>
      </c>
      <c r="HQ217">
        <v>-7</v>
      </c>
      <c r="HR217">
        <v>23.999999999999996</v>
      </c>
      <c r="HS217">
        <v>16.999999999999986</v>
      </c>
      <c r="HT217">
        <v>115.020231</v>
      </c>
      <c r="HU217">
        <v>56.295304763211931</v>
      </c>
      <c r="HV217">
        <v>0.63444777717590339</v>
      </c>
      <c r="HW217">
        <v>0.21543242816925048</v>
      </c>
      <c r="HX217">
        <v>6.4369117870330817E-4</v>
      </c>
      <c r="HY217">
        <v>0.85052389652385718</v>
      </c>
      <c r="HZ217">
        <v>4.0079660975933075E-3</v>
      </c>
      <c r="IA217">
        <v>0.61469569301605231</v>
      </c>
      <c r="IB217">
        <v>0.2356751695871353</v>
      </c>
      <c r="IC217">
        <v>4.5620281577110289E-2</v>
      </c>
      <c r="ID217">
        <v>3.9322260403633121E-3</v>
      </c>
      <c r="IE217">
        <v>0.89992337022066127</v>
      </c>
      <c r="IF217">
        <v>0.1775038114786148</v>
      </c>
      <c r="IG217">
        <v>0.92272912168502796</v>
      </c>
      <c r="IH217">
        <v>0.21316848301887512</v>
      </c>
      <c r="II217">
        <v>0.38523008811593057</v>
      </c>
      <c r="IJ217">
        <v>1.9978530478477479E-3</v>
      </c>
      <c r="IK217">
        <v>1.5231255458676813</v>
      </c>
      <c r="IL217">
        <v>0.28039827799797057</v>
      </c>
      <c r="IM217">
        <v>8.9083611965179443E-2</v>
      </c>
      <c r="IN217">
        <v>0.42737649301171304</v>
      </c>
      <c r="IO217">
        <v>1.1323507926840948</v>
      </c>
      <c r="IP217">
        <v>5.7894603048563004E-2</v>
      </c>
      <c r="IQ217">
        <v>1.559727285695808</v>
      </c>
      <c r="IR217">
        <v>0.33429741501808174</v>
      </c>
      <c r="IS217">
        <v>0.14659155762195586</v>
      </c>
      <c r="IT217">
        <v>0.4808889726400376</v>
      </c>
      <c r="IU217">
        <v>69.516548317342099</v>
      </c>
      <c r="IV217">
        <v>30.483451682657908</v>
      </c>
      <c r="IW217">
        <v>0.65980391547514672</v>
      </c>
      <c r="IX217">
        <v>42.302517980302078</v>
      </c>
      <c r="IY217">
        <f t="shared" si="277"/>
        <v>0.7092033891719508</v>
      </c>
      <c r="IZ217">
        <f t="shared" si="278"/>
        <v>45.469704587207303</v>
      </c>
      <c r="JA217">
        <f t="shared" si="279"/>
        <v>3.6601739828126645E-2</v>
      </c>
      <c r="JB217">
        <f t="shared" si="280"/>
        <v>2.3466756120637005</v>
      </c>
      <c r="JC217">
        <f t="shared" si="281"/>
        <v>0.67260164934382416</v>
      </c>
      <c r="JD217">
        <f t="shared" si="282"/>
        <v>62.631067488447954</v>
      </c>
      <c r="JE217">
        <f t="shared" si="283"/>
        <v>130.99459942374023</v>
      </c>
    </row>
    <row r="218" spans="1:265" x14ac:dyDescent="0.2">
      <c r="A218" s="5">
        <v>2017</v>
      </c>
      <c r="B218">
        <v>407</v>
      </c>
      <c r="C218">
        <v>4</v>
      </c>
      <c r="D218">
        <v>3382</v>
      </c>
      <c r="E218">
        <v>1976</v>
      </c>
      <c r="F218" t="s">
        <v>120</v>
      </c>
      <c r="G218">
        <v>2</v>
      </c>
      <c r="H218">
        <v>32</v>
      </c>
      <c r="J218">
        <v>0</v>
      </c>
      <c r="K218">
        <v>0</v>
      </c>
      <c r="L218">
        <v>11.8</v>
      </c>
      <c r="M218">
        <v>11.2</v>
      </c>
      <c r="N218">
        <v>8.8000000000000007</v>
      </c>
      <c r="O218">
        <v>0.60000000000000142</v>
      </c>
      <c r="P218">
        <v>2.3999999999999986</v>
      </c>
      <c r="Q218">
        <v>3</v>
      </c>
      <c r="R218">
        <v>2.0979999999999999</v>
      </c>
      <c r="U218">
        <v>1.7259999999999998</v>
      </c>
      <c r="W218">
        <v>3.024</v>
      </c>
      <c r="X218">
        <v>3.7340000000000004</v>
      </c>
      <c r="AB218">
        <v>0</v>
      </c>
      <c r="AC218">
        <v>70</v>
      </c>
      <c r="AD218">
        <v>47.9</v>
      </c>
      <c r="AF218">
        <v>50.5</v>
      </c>
      <c r="AG218">
        <v>15.8</v>
      </c>
      <c r="AH218">
        <v>193.87763585827472</v>
      </c>
      <c r="AI218">
        <v>12179.780839888535</v>
      </c>
      <c r="AJ218">
        <v>222.1064679582712</v>
      </c>
      <c r="AK218">
        <v>0</v>
      </c>
      <c r="AL218">
        <v>469.7</v>
      </c>
      <c r="AM218">
        <v>469.7</v>
      </c>
      <c r="AN218">
        <v>9752.9410398207183</v>
      </c>
      <c r="AO218">
        <f>AN218/AN$222</f>
        <v>0.82619744392564076</v>
      </c>
      <c r="AP218">
        <v>1664.1595394736839</v>
      </c>
      <c r="AQ218">
        <v>2344.0690789473683</v>
      </c>
      <c r="AR218">
        <v>3.4804893092105257E-2</v>
      </c>
      <c r="AS218">
        <v>4008.2634233141443</v>
      </c>
      <c r="AT218">
        <v>0.91383079769736819</v>
      </c>
      <c r="AU218">
        <v>1780.7154605263156</v>
      </c>
      <c r="AV218">
        <v>3213.3819901315787</v>
      </c>
      <c r="AW218">
        <v>14.245723684210523</v>
      </c>
      <c r="AX218">
        <v>1.7669553865131578</v>
      </c>
      <c r="AY218">
        <v>5010.1101297286177</v>
      </c>
      <c r="AZ218">
        <v>388.43879523026311</v>
      </c>
      <c r="BA218">
        <v>3383.3593749999995</v>
      </c>
      <c r="BB218">
        <v>6782.9070723684199</v>
      </c>
      <c r="BC218">
        <v>1342.3356907894733</v>
      </c>
      <c r="BD218">
        <v>6.9609786184210511</v>
      </c>
      <c r="BE218">
        <v>11515.563116776311</v>
      </c>
      <c r="BF218">
        <v>66.789780427631555</v>
      </c>
      <c r="BG218">
        <v>464.67521336054955</v>
      </c>
      <c r="BH218">
        <f t="shared" si="284"/>
        <v>258.87240322283333</v>
      </c>
      <c r="BI218">
        <v>7.7703947368421113</v>
      </c>
      <c r="BJ218">
        <v>114.47456531954886</v>
      </c>
      <c r="BK218">
        <v>57.95419407894736</v>
      </c>
      <c r="BL218">
        <v>254.9660773026315</v>
      </c>
      <c r="BM218">
        <v>1.4085603112840468</v>
      </c>
      <c r="BN218">
        <v>1.8045454545454547</v>
      </c>
      <c r="BO218">
        <v>2.0047846889952154</v>
      </c>
      <c r="BP218">
        <v>41.518217834538184</v>
      </c>
      <c r="BQ218">
        <v>35.542441471696186</v>
      </c>
      <c r="BR218">
        <v>29.380754902649898</v>
      </c>
      <c r="BS218">
        <v>58.480913836975979</v>
      </c>
      <c r="BT218">
        <v>64.137951201197211</v>
      </c>
      <c r="BU218">
        <v>58.902087579953623</v>
      </c>
      <c r="BV218">
        <v>3221.4761513157891</v>
      </c>
      <c r="BW218">
        <v>3747.5966282894728</v>
      </c>
      <c r="BX218">
        <v>8715.5499383223669</v>
      </c>
      <c r="BY218">
        <v>8444.1047963815763</v>
      </c>
      <c r="BZ218">
        <v>1746.4771587171049</v>
      </c>
      <c r="CA218">
        <v>17159.654734703941</v>
      </c>
      <c r="CB218">
        <v>1.1633165829145726</v>
      </c>
      <c r="CC218">
        <v>18.773548775434438</v>
      </c>
      <c r="CD218">
        <v>21.839580610618452</v>
      </c>
      <c r="CE218">
        <v>-1440.7606907894735</v>
      </c>
      <c r="CF218">
        <v>-534.21463815789411</v>
      </c>
      <c r="CG218">
        <v>-1974.9753289473674</v>
      </c>
      <c r="CH218">
        <f t="shared" si="258"/>
        <v>161.88322368421041</v>
      </c>
      <c r="CI218">
        <f t="shared" si="259"/>
        <v>3035.3104440789471</v>
      </c>
      <c r="CJ218">
        <f t="shared" si="260"/>
        <v>3197.1936677631575</v>
      </c>
      <c r="CK218">
        <v>12149.544604975323</v>
      </c>
      <c r="CL218">
        <v>70.802966567875643</v>
      </c>
      <c r="CM218">
        <v>2.3040919303894043</v>
      </c>
      <c r="CN218">
        <v>0.52925872802734375</v>
      </c>
      <c r="CO218">
        <v>6.4544992446899414</v>
      </c>
      <c r="CP218">
        <v>1.2661892937349948</v>
      </c>
      <c r="CQ218">
        <v>7.6542534828186035</v>
      </c>
      <c r="CR218">
        <v>1.9084689617156982</v>
      </c>
      <c r="CS218">
        <v>0.4843081533908844</v>
      </c>
      <c r="CT218">
        <v>5.1006145477294922</v>
      </c>
      <c r="CU218">
        <v>5.1006145477294922</v>
      </c>
      <c r="CV218">
        <v>1.0052437286305644</v>
      </c>
      <c r="CW218">
        <v>2.4373326301574707</v>
      </c>
      <c r="CX218">
        <v>2.551379919052124</v>
      </c>
      <c r="CY218">
        <v>0.31820666790008545</v>
      </c>
      <c r="CZ218">
        <v>1.7452785968780518</v>
      </c>
      <c r="DA218">
        <v>1.7452785968780518</v>
      </c>
      <c r="DB218">
        <v>1.1415420931775011</v>
      </c>
      <c r="DC218">
        <v>0.68074023723602295</v>
      </c>
      <c r="DD218">
        <v>0.27303823828697205</v>
      </c>
      <c r="DE218">
        <v>0.46069021434223167</v>
      </c>
      <c r="DF218">
        <v>0.89683198928833008</v>
      </c>
      <c r="DG218">
        <v>0.4574597179889679</v>
      </c>
      <c r="DH218" s="19">
        <v>0.675311482116141</v>
      </c>
      <c r="DI218">
        <v>38.343765657818622</v>
      </c>
      <c r="DJ218">
        <v>12.406190191319114</v>
      </c>
      <c r="DK218">
        <v>2.2464815617450756E-3</v>
      </c>
      <c r="DL218">
        <v>50.752202330699483</v>
      </c>
      <c r="DM218">
        <v>6.9946925659819831E-2</v>
      </c>
      <c r="DN218">
        <v>33.984401860617496</v>
      </c>
      <c r="DO218">
        <v>15.562670977801501</v>
      </c>
      <c r="DP218">
        <v>0.72661945466618771</v>
      </c>
      <c r="DQ218">
        <v>9.0125583496380002E-2</v>
      </c>
      <c r="DR218">
        <v>50.363817876581564</v>
      </c>
      <c r="DS218">
        <v>9.4675455043377639</v>
      </c>
      <c r="DT218">
        <v>86.322351683117446</v>
      </c>
      <c r="DU218">
        <v>21.583662581742786</v>
      </c>
      <c r="DV218">
        <v>23.427497509603821</v>
      </c>
      <c r="DW218">
        <v>0.12148846996056011</v>
      </c>
      <c r="DX218">
        <v>131.45500024442461</v>
      </c>
      <c r="DY218">
        <v>-2.5892296941194579E-2</v>
      </c>
      <c r="DZ218">
        <v>5.792227311988789</v>
      </c>
      <c r="EA218">
        <f t="shared" si="285"/>
        <v>2.7828551004732804</v>
      </c>
      <c r="EB218">
        <v>-0.29062425314674178</v>
      </c>
      <c r="EC218">
        <v>3.7384249873214253</v>
      </c>
      <c r="ED218">
        <v>0.21043205243215912</v>
      </c>
      <c r="EE218">
        <v>0.43007082885294895</v>
      </c>
      <c r="EF218">
        <v>0.32355169030690611</v>
      </c>
      <c r="EG218">
        <v>0.45793570360984215</v>
      </c>
      <c r="EH218">
        <v>0.25003561836422983</v>
      </c>
      <c r="EI218">
        <v>75.550939460660359</v>
      </c>
      <c r="EJ218">
        <v>67.477811042636901</v>
      </c>
      <c r="EK218">
        <v>65.666845325481361</v>
      </c>
      <c r="EL218">
        <v>24.444634166771394</v>
      </c>
      <c r="EM218">
        <v>30.90049887786191</v>
      </c>
      <c r="EN218">
        <v>16.419050276984965</v>
      </c>
      <c r="EO218">
        <v>21.929884394969005</v>
      </c>
      <c r="EP218">
        <v>10.232371811983541</v>
      </c>
      <c r="EQ218">
        <v>40.151685691961553</v>
      </c>
      <c r="ER218">
        <v>75.729433022980189</v>
      </c>
      <c r="ES218">
        <v>7.9894294850090075</v>
      </c>
      <c r="ET218">
        <v>115.88111871494175</v>
      </c>
      <c r="EU218">
        <v>0.466594881564035</v>
      </c>
      <c r="EV218">
        <v>18.924467280053413</v>
      </c>
      <c r="EW218">
        <v>8.8300595691989763</v>
      </c>
      <c r="EX218">
        <f t="shared" si="261"/>
        <v>6.8945049664754814</v>
      </c>
      <c r="EY218">
        <v>12.054517465648491</v>
      </c>
      <c r="EZ218">
        <v>5.3302991658179604</v>
      </c>
      <c r="FA218">
        <f t="shared" si="262"/>
        <v>2.2615086115525123</v>
      </c>
      <c r="FB218">
        <v>17.38481663146645</v>
      </c>
      <c r="FC218">
        <v>69.33934203153953</v>
      </c>
      <c r="FD218">
        <v>30.660657968460477</v>
      </c>
      <c r="FE218">
        <f t="shared" si="263"/>
        <v>67.754328572898686</v>
      </c>
      <c r="FF218">
        <f t="shared" si="264"/>
        <v>64.392467288148438</v>
      </c>
      <c r="FG218">
        <f t="shared" si="265"/>
        <v>11.351290769759245</v>
      </c>
      <c r="FH218">
        <f t="shared" si="266"/>
        <v>52.337949822499951</v>
      </c>
      <c r="FI218">
        <f t="shared" si="267"/>
        <v>-6.020991603941285</v>
      </c>
      <c r="FJ218">
        <f t="shared" si="268"/>
        <v>-6.020991603941285</v>
      </c>
      <c r="FK218">
        <f t="shared" si="269"/>
        <v>-52.337949822499951</v>
      </c>
      <c r="FL218">
        <f t="shared" si="270"/>
        <v>-154.00579959346376</v>
      </c>
      <c r="FM218">
        <f t="shared" si="271"/>
        <v>-38.688677621788642</v>
      </c>
      <c r="FN218">
        <f t="shared" si="272"/>
        <v>-112.95785502158273</v>
      </c>
      <c r="FO218">
        <v>65.517300838360185</v>
      </c>
      <c r="FP218">
        <v>56.538374469379683</v>
      </c>
      <c r="FQ218">
        <v>0.62246299005436034</v>
      </c>
      <c r="FR218">
        <v>0.53670537677662034</v>
      </c>
      <c r="FS218">
        <v>0.82925582309533874</v>
      </c>
      <c r="FT218">
        <v>2.0341599644734174</v>
      </c>
      <c r="FU218">
        <v>1.8729898602244714</v>
      </c>
      <c r="FV218">
        <v>1.3765861648296911</v>
      </c>
      <c r="FW218">
        <v>49.209060012752431</v>
      </c>
      <c r="FX218">
        <v>65.350968184272119</v>
      </c>
      <c r="FY218">
        <v>28.841799883161261</v>
      </c>
      <c r="FZ218">
        <v>72.868685511687161</v>
      </c>
      <c r="GA218">
        <v>28.508234100329204</v>
      </c>
      <c r="GB218">
        <f t="shared" si="286"/>
        <v>126.06964357897589</v>
      </c>
      <c r="GC218">
        <f t="shared" si="287"/>
        <v>96.927332763756425</v>
      </c>
      <c r="GD218">
        <f t="shared" si="288"/>
        <v>89.378622393608438</v>
      </c>
      <c r="GE218">
        <f t="shared" si="289"/>
        <v>1.8276342067597056</v>
      </c>
      <c r="GF218">
        <f t="shared" si="290"/>
        <v>1.9689688215884993</v>
      </c>
      <c r="GG218">
        <f t="shared" si="291"/>
        <v>2.8545751217962119</v>
      </c>
      <c r="GH218">
        <f t="shared" si="296"/>
        <v>44.331550181003266</v>
      </c>
      <c r="GK218">
        <f t="shared" si="292"/>
        <v>35.470736001441168</v>
      </c>
      <c r="GL218">
        <f t="shared" si="293"/>
        <v>34.250542040123236</v>
      </c>
      <c r="GM218">
        <f t="shared" si="256"/>
        <v>65.749457959876764</v>
      </c>
      <c r="GN218">
        <f t="shared" si="273"/>
        <v>74.595358018660235</v>
      </c>
      <c r="GO218">
        <f t="shared" si="294"/>
        <v>25.423728813559322</v>
      </c>
      <c r="GP218">
        <f t="shared" si="295"/>
        <v>86.514976044358974</v>
      </c>
      <c r="GQ218">
        <f t="shared" si="274"/>
        <v>0.80274128429692926</v>
      </c>
      <c r="GR218">
        <v>101.17006820435856</v>
      </c>
      <c r="GS218">
        <f t="shared" si="275"/>
        <v>50.101101297286178</v>
      </c>
      <c r="GT218" s="23">
        <f t="shared" si="276"/>
        <v>171.5965473470394</v>
      </c>
      <c r="GU218">
        <v>20.56</v>
      </c>
      <c r="GV218">
        <v>28.96</v>
      </c>
      <c r="GW218">
        <v>4.2999999999999999E-4</v>
      </c>
      <c r="GX218">
        <v>49.520430000000005</v>
      </c>
      <c r="GY218">
        <v>1.129E-2</v>
      </c>
      <c r="GZ218">
        <v>22</v>
      </c>
      <c r="HA218">
        <v>39.700000000000003</v>
      </c>
      <c r="HB218">
        <v>0.17599999999999999</v>
      </c>
      <c r="HC218">
        <v>2.1829999999999999E-2</v>
      </c>
      <c r="HD218">
        <v>61.897829999999999</v>
      </c>
      <c r="HE218">
        <v>4.7990000000000004</v>
      </c>
      <c r="HF218">
        <v>41.8</v>
      </c>
      <c r="HG218">
        <v>83.8</v>
      </c>
      <c r="HH218">
        <v>16.584</v>
      </c>
      <c r="HI218">
        <v>8.5999999999999993E-2</v>
      </c>
      <c r="HJ218">
        <v>142.26999999999998</v>
      </c>
      <c r="HK218">
        <v>39.799999999999997</v>
      </c>
      <c r="HL218">
        <v>46.3</v>
      </c>
      <c r="HM218">
        <v>107.67699999999999</v>
      </c>
      <c r="HN218">
        <v>104.32340799999997</v>
      </c>
      <c r="HO218">
        <v>21.576999999999998</v>
      </c>
      <c r="HP218">
        <v>212.00040799999996</v>
      </c>
      <c r="HQ218">
        <v>-17.799999999999997</v>
      </c>
      <c r="HR218">
        <v>-6.5999999999999943</v>
      </c>
      <c r="HS218">
        <v>-24.399999999999991</v>
      </c>
      <c r="HT218">
        <v>150.10257799999997</v>
      </c>
      <c r="HU218">
        <v>70.802966567875657</v>
      </c>
      <c r="HV218">
        <v>0.47372130088806147</v>
      </c>
      <c r="HW218">
        <v>0.15327332763671878</v>
      </c>
      <c r="HX218">
        <v>2.7754346752166747E-5</v>
      </c>
      <c r="HY218">
        <v>0.62702238287153245</v>
      </c>
      <c r="HZ218">
        <v>8.6416521821022026E-4</v>
      </c>
      <c r="IA218">
        <v>0.41986317157745362</v>
      </c>
      <c r="IB218">
        <v>0.19227033689618112</v>
      </c>
      <c r="IC218">
        <v>8.9770816040039055E-3</v>
      </c>
      <c r="ID218">
        <v>1.1134641557693481E-3</v>
      </c>
      <c r="IE218">
        <v>0.62222405423340799</v>
      </c>
      <c r="IF218">
        <v>0.11696759292125702</v>
      </c>
      <c r="IG218">
        <v>1.0664768061637877</v>
      </c>
      <c r="IH218">
        <v>0.26665718770027158</v>
      </c>
      <c r="II218">
        <v>0.28943700250625609</v>
      </c>
      <c r="IJ218">
        <v>1.5009395933151242E-3</v>
      </c>
      <c r="IK218">
        <v>1.6240719359636304</v>
      </c>
      <c r="IL218">
        <v>0.2709346144199371</v>
      </c>
      <c r="IM218">
        <v>0.12641670432686805</v>
      </c>
      <c r="IN218">
        <v>0.49605740209728477</v>
      </c>
      <c r="IO218">
        <v>0.93560569525978066</v>
      </c>
      <c r="IP218">
        <v>9.8706083350479604E-2</v>
      </c>
      <c r="IQ218">
        <v>1.4316630973570657</v>
      </c>
      <c r="IR218">
        <v>0.14892855715751652</v>
      </c>
      <c r="IS218">
        <v>6.5853632569313064E-2</v>
      </c>
      <c r="IT218">
        <v>0.21478218972682961</v>
      </c>
      <c r="IU218">
        <v>69.339342031539516</v>
      </c>
      <c r="IV218">
        <v>30.66065796846047</v>
      </c>
      <c r="IW218">
        <v>0.80943904312365766</v>
      </c>
      <c r="IX218">
        <v>56.538374469379683</v>
      </c>
      <c r="IY218">
        <f t="shared" si="277"/>
        <v>0.8046407144855332</v>
      </c>
      <c r="IZ218">
        <f t="shared" si="278"/>
        <v>56.203216802259369</v>
      </c>
      <c r="JA218">
        <f t="shared" si="279"/>
        <v>-0.19240883860656477</v>
      </c>
      <c r="JB218">
        <f t="shared" si="280"/>
        <v>-13.439533292557643</v>
      </c>
      <c r="JC218">
        <f t="shared" si="281"/>
        <v>0.99704955309209797</v>
      </c>
      <c r="JD218">
        <f t="shared" si="282"/>
        <v>86.002118046333223</v>
      </c>
      <c r="JE218">
        <f t="shared" si="283"/>
        <v>148.07981597860922</v>
      </c>
    </row>
    <row r="219" spans="1:265" x14ac:dyDescent="0.2">
      <c r="A219" s="5">
        <v>2017</v>
      </c>
      <c r="B219">
        <v>408</v>
      </c>
      <c r="C219">
        <v>4</v>
      </c>
      <c r="D219" t="s">
        <v>119</v>
      </c>
      <c r="E219">
        <v>2003</v>
      </c>
      <c r="F219" t="s">
        <v>118</v>
      </c>
      <c r="G219">
        <v>4</v>
      </c>
      <c r="H219">
        <v>31.5</v>
      </c>
      <c r="J219">
        <v>0</v>
      </c>
      <c r="K219">
        <v>0</v>
      </c>
      <c r="L219">
        <v>12.1</v>
      </c>
      <c r="M219">
        <v>11.7</v>
      </c>
      <c r="N219">
        <v>6.6</v>
      </c>
      <c r="O219">
        <v>0.40000000000000036</v>
      </c>
      <c r="P219">
        <v>5.0999999999999996</v>
      </c>
      <c r="Q219">
        <v>5.5</v>
      </c>
      <c r="R219">
        <v>2.9039999999999999</v>
      </c>
      <c r="U219">
        <v>3.2839999999999998</v>
      </c>
      <c r="W219">
        <v>4.4459999999999997</v>
      </c>
      <c r="X219">
        <v>3.3619999999999997</v>
      </c>
      <c r="AB219">
        <v>1</v>
      </c>
      <c r="AC219">
        <v>63</v>
      </c>
      <c r="AD219">
        <v>58.8</v>
      </c>
      <c r="AF219">
        <v>57</v>
      </c>
      <c r="AG219">
        <v>15.2</v>
      </c>
      <c r="AH219">
        <v>257.31609176678484</v>
      </c>
      <c r="AI219">
        <v>16165.111516972958</v>
      </c>
      <c r="AJ219">
        <v>269.62079247817326</v>
      </c>
      <c r="AK219">
        <v>0</v>
      </c>
      <c r="AL219">
        <v>595.6</v>
      </c>
      <c r="AM219">
        <v>595.6</v>
      </c>
      <c r="AN219">
        <v>13824.743175157895</v>
      </c>
      <c r="AO219">
        <f>AN219/AN$219</f>
        <v>1</v>
      </c>
      <c r="AP219">
        <v>2486.5263157894738</v>
      </c>
      <c r="AQ219">
        <v>2561.0624763347223</v>
      </c>
      <c r="AR219">
        <v>1.3938262021961378</v>
      </c>
      <c r="AS219">
        <v>5048.9826183263922</v>
      </c>
      <c r="AT219">
        <v>16.017820901173799</v>
      </c>
      <c r="AU219">
        <v>3369.0344566452104</v>
      </c>
      <c r="AV219">
        <v>5403.8716395304809</v>
      </c>
      <c r="AW219">
        <v>246.11840212040897</v>
      </c>
      <c r="AX219">
        <v>4.1352661870503589</v>
      </c>
      <c r="AY219">
        <v>9023.159764483149</v>
      </c>
      <c r="AZ219">
        <v>1261.3009087466869</v>
      </c>
      <c r="BA219">
        <v>4412.5407042786828</v>
      </c>
      <c r="BB219">
        <v>7334.3581976524047</v>
      </c>
      <c r="BC219">
        <v>3289.9515903067022</v>
      </c>
      <c r="BD219">
        <v>3.2050549034456646</v>
      </c>
      <c r="BE219">
        <v>15040.055547141235</v>
      </c>
      <c r="BF219">
        <v>264.94514307711711</v>
      </c>
      <c r="BG219">
        <v>429.77827018986329</v>
      </c>
      <c r="BH219">
        <f t="shared" si="284"/>
        <v>344.51975616602908</v>
      </c>
      <c r="BI219">
        <v>58.83387605704911</v>
      </c>
      <c r="BJ219">
        <v>74.536160545248023</v>
      </c>
      <c r="BK219">
        <v>189.52061087971725</v>
      </c>
      <c r="BL219">
        <v>137.89189700870884</v>
      </c>
      <c r="BM219">
        <v>1.0299760191846525</v>
      </c>
      <c r="BN219">
        <v>1.6039823008849556</v>
      </c>
      <c r="BO219">
        <v>1.6621621621621621</v>
      </c>
      <c r="BP219">
        <v>49.248066467174596</v>
      </c>
      <c r="BQ219">
        <v>37.33763498133284</v>
      </c>
      <c r="BR219">
        <v>29.338593135165674</v>
      </c>
      <c r="BS219">
        <v>50.72432745240166</v>
      </c>
      <c r="BT219">
        <v>59.888905666960859</v>
      </c>
      <c r="BU219">
        <v>48.765499400342947</v>
      </c>
      <c r="BV219">
        <v>3711.9007951533513</v>
      </c>
      <c r="BW219">
        <v>4121.8496781522153</v>
      </c>
      <c r="BX219">
        <v>9143.4253502461197</v>
      </c>
      <c r="BY219">
        <v>11969.474610526318</v>
      </c>
      <c r="BZ219">
        <v>1309.6748769405528</v>
      </c>
      <c r="CA219">
        <v>21112.89996077244</v>
      </c>
      <c r="CB219">
        <v>1.1104417670682731</v>
      </c>
      <c r="CC219">
        <v>17.581198234491836</v>
      </c>
      <c r="CD219">
        <v>19.522896834686716</v>
      </c>
      <c r="CE219">
        <v>-342.86633850814087</v>
      </c>
      <c r="CF219">
        <v>1282.0219613782656</v>
      </c>
      <c r="CG219">
        <v>939.15562287012472</v>
      </c>
      <c r="CH219">
        <f t="shared" si="258"/>
        <v>700.63990912533154</v>
      </c>
      <c r="CI219">
        <f t="shared" si="259"/>
        <v>3212.5085195001893</v>
      </c>
      <c r="CJ219">
        <f t="shared" si="260"/>
        <v>3913.1484286255209</v>
      </c>
      <c r="CK219">
        <v>12089.740196289291</v>
      </c>
      <c r="CL219">
        <v>57.262338280160044</v>
      </c>
      <c r="CM219">
        <v>2.8325450420379639</v>
      </c>
      <c r="CN219">
        <v>1.7490534782409668</v>
      </c>
      <c r="CO219">
        <v>7.9274487495422363</v>
      </c>
      <c r="CP219">
        <v>2.2843577365134333</v>
      </c>
      <c r="CQ219">
        <v>5.7743005752563477</v>
      </c>
      <c r="CR219">
        <v>2.6842098236083984</v>
      </c>
      <c r="CS219">
        <v>0.7488289475440979</v>
      </c>
      <c r="CT219">
        <v>2.8308384418487549</v>
      </c>
      <c r="CU219">
        <v>2.8308384418487549</v>
      </c>
      <c r="CV219">
        <v>1.529198081570714</v>
      </c>
      <c r="CW219">
        <v>1.8831242322921753</v>
      </c>
      <c r="CX219">
        <v>1.868206262588501</v>
      </c>
      <c r="CY219">
        <v>0.53087520599365234</v>
      </c>
      <c r="CZ219">
        <v>1.3691127300262451</v>
      </c>
      <c r="DA219">
        <v>1.3691127300262451</v>
      </c>
      <c r="DB219">
        <v>1.1067690361530476</v>
      </c>
      <c r="DC219">
        <v>0.6855323314666748</v>
      </c>
      <c r="DD219">
        <v>0.28500467538833618</v>
      </c>
      <c r="DE219">
        <v>0.47542720652061171</v>
      </c>
      <c r="DF219">
        <v>1.2064483165740967</v>
      </c>
      <c r="DG219">
        <v>0.47924774885177612</v>
      </c>
      <c r="DH219">
        <v>0.88986286589479779</v>
      </c>
      <c r="DI219">
        <v>70.431977876863982</v>
      </c>
      <c r="DJ219">
        <v>44.794352322256692</v>
      </c>
      <c r="DK219">
        <v>0.11049485783678976</v>
      </c>
      <c r="DL219">
        <v>115.33682505695745</v>
      </c>
      <c r="DM219">
        <v>0.92491712444001017</v>
      </c>
      <c r="DN219">
        <v>90.431953846022566</v>
      </c>
      <c r="DO219">
        <v>40.465755124930084</v>
      </c>
      <c r="DP219">
        <v>6.9672143396884385</v>
      </c>
      <c r="DQ219">
        <v>0.1170627048957948</v>
      </c>
      <c r="DR219">
        <v>137.98198601553688</v>
      </c>
      <c r="DS219">
        <v>23.751863054730279</v>
      </c>
      <c r="DT219">
        <v>82.435361776601098</v>
      </c>
      <c r="DU219">
        <v>38.936289190099529</v>
      </c>
      <c r="DV219">
        <v>45.043146034589959</v>
      </c>
      <c r="DW219">
        <v>4.388081468740497E-2</v>
      </c>
      <c r="DX219">
        <v>166.45867781597801</v>
      </c>
      <c r="DY219">
        <v>1.5096773972386284</v>
      </c>
      <c r="DZ219">
        <v>2.0340494143172236</v>
      </c>
      <c r="EA219">
        <f t="shared" si="285"/>
        <v>1.7628225089317433</v>
      </c>
      <c r="EB219">
        <v>1.3333317312772388</v>
      </c>
      <c r="EC219">
        <v>-0.57118514781581908</v>
      </c>
      <c r="ED219">
        <v>-0.28857314648844057</v>
      </c>
      <c r="EE219">
        <v>-0.10924756677361103</v>
      </c>
      <c r="EF219">
        <v>0.63599452510861654</v>
      </c>
      <c r="EG219">
        <v>0.44747186590517168</v>
      </c>
      <c r="EH219">
        <v>0.47232508417463409</v>
      </c>
      <c r="EI219">
        <v>61.066340123444661</v>
      </c>
      <c r="EJ219">
        <v>65.538956538746916</v>
      </c>
      <c r="EK219">
        <v>49.523018480138568</v>
      </c>
      <c r="EL219">
        <v>38.837857986931439</v>
      </c>
      <c r="EM219">
        <v>29.32683917187104</v>
      </c>
      <c r="EN219">
        <v>23.390963872213408</v>
      </c>
      <c r="EO219">
        <v>25.446280062744812</v>
      </c>
      <c r="EP219">
        <v>11.7474642952129</v>
      </c>
      <c r="EQ219">
        <v>43.470331722972581</v>
      </c>
      <c r="ER219">
        <v>144.40552494145868</v>
      </c>
      <c r="ES219">
        <v>6.2765873650148682</v>
      </c>
      <c r="ET219">
        <v>187.87585666443127</v>
      </c>
      <c r="EU219">
        <v>0.46165743150850702</v>
      </c>
      <c r="EV219">
        <v>13.544199086844303</v>
      </c>
      <c r="EW219">
        <v>6.2527801622724075</v>
      </c>
      <c r="EX219">
        <f t="shared" si="261"/>
        <v>3.3408163648326585</v>
      </c>
      <c r="EY219">
        <v>64.985673783277747</v>
      </c>
      <c r="EZ219">
        <v>28.718290829717183</v>
      </c>
      <c r="FA219">
        <f t="shared" si="262"/>
        <v>2.2628670406816727</v>
      </c>
      <c r="FB219">
        <v>93.703964612994923</v>
      </c>
      <c r="FC219">
        <v>69.352106980397167</v>
      </c>
      <c r="FD219">
        <v>30.647893019602833</v>
      </c>
      <c r="FE219">
        <f t="shared" si="263"/>
        <v>77.90131924372804</v>
      </c>
      <c r="FF219">
        <f t="shared" si="264"/>
        <v>56.989081713856287</v>
      </c>
      <c r="FG219">
        <f t="shared" si="265"/>
        <v>27.188824894886629</v>
      </c>
      <c r="FH219">
        <f t="shared" si="266"/>
        <v>-7.9965920694214603</v>
      </c>
      <c r="FI219">
        <f t="shared" si="267"/>
        <v>1.5294659348305544</v>
      </c>
      <c r="FJ219">
        <f t="shared" si="268"/>
        <v>1.5294659348305544</v>
      </c>
      <c r="FK219">
        <f t="shared" si="269"/>
        <v>7.9965920694214674</v>
      </c>
      <c r="FL219">
        <f t="shared" si="270"/>
        <v>8.8426620561988205</v>
      </c>
      <c r="FM219">
        <f t="shared" si="271"/>
        <v>3.7796549949670486</v>
      </c>
      <c r="FN219">
        <f t="shared" si="272"/>
        <v>5.3257554354449601</v>
      </c>
      <c r="FO219">
        <v>49.893870648894392</v>
      </c>
      <c r="FP219">
        <v>26.556829352486101</v>
      </c>
      <c r="FQ219">
        <v>1.2231244099706793</v>
      </c>
      <c r="FR219">
        <v>1.0150034697852572</v>
      </c>
      <c r="FS219">
        <v>0.88748368160751256</v>
      </c>
      <c r="FT219">
        <v>1.8676413600217445</v>
      </c>
      <c r="FU219">
        <v>1.5065939448406458</v>
      </c>
      <c r="FV219">
        <v>1.2470866327911969</v>
      </c>
      <c r="FW219">
        <v>56.692707457362488</v>
      </c>
      <c r="FX219">
        <v>76.862204386050621</v>
      </c>
      <c r="FY219">
        <v>38.749478477443624</v>
      </c>
      <c r="FZ219">
        <v>63.709487866262826</v>
      </c>
      <c r="GA219">
        <v>64.590866113360619</v>
      </c>
      <c r="GB219">
        <f t="shared" si="286"/>
        <v>116.78943357886716</v>
      </c>
      <c r="GC219">
        <f t="shared" si="287"/>
        <v>97.475999199785988</v>
      </c>
      <c r="GD219">
        <f t="shared" si="288"/>
        <v>100.75827732736546</v>
      </c>
      <c r="GE219">
        <f t="shared" si="289"/>
        <v>2.4253435908011012</v>
      </c>
      <c r="GF219">
        <f t="shared" si="290"/>
        <v>2.7537135763100662</v>
      </c>
      <c r="GG219">
        <f t="shared" si="291"/>
        <v>1.8541466886325033</v>
      </c>
      <c r="GH219">
        <f t="shared" si="296"/>
        <v>62.839741705263158</v>
      </c>
      <c r="GK219">
        <f t="shared" si="292"/>
        <v>71.861406305483683</v>
      </c>
      <c r="GL219">
        <f t="shared" si="293"/>
        <v>70.969368398180364</v>
      </c>
      <c r="GM219">
        <f t="shared" si="256"/>
        <v>29.030631601819636</v>
      </c>
      <c r="GN219">
        <f t="shared" si="273"/>
        <v>69.131839159384128</v>
      </c>
      <c r="GO219">
        <f t="shared" si="294"/>
        <v>45.45454545454546</v>
      </c>
      <c r="GP219">
        <f t="shared" si="295"/>
        <v>34.551220023694476</v>
      </c>
      <c r="GQ219">
        <f t="shared" si="274"/>
        <v>1.143510360909255</v>
      </c>
      <c r="GR219">
        <v>59.992195195890538</v>
      </c>
      <c r="GS219">
        <f t="shared" si="275"/>
        <v>90.231597644831496</v>
      </c>
      <c r="GT219" s="23">
        <f t="shared" si="276"/>
        <v>211.12899960772438</v>
      </c>
      <c r="GU219">
        <v>33.36</v>
      </c>
      <c r="GV219">
        <v>34.36</v>
      </c>
      <c r="GW219">
        <v>1.8700000000000001E-2</v>
      </c>
      <c r="GX219">
        <v>67.738700000000009</v>
      </c>
      <c r="GY219">
        <v>0.21490000000000001</v>
      </c>
      <c r="GZ219">
        <v>45.2</v>
      </c>
      <c r="HA219">
        <v>72.5</v>
      </c>
      <c r="HB219">
        <v>3.3020000000000005</v>
      </c>
      <c r="HC219">
        <v>5.5479999999999995E-2</v>
      </c>
      <c r="HD219">
        <v>121.05747999999998</v>
      </c>
      <c r="HE219">
        <v>16.922000000000001</v>
      </c>
      <c r="HF219">
        <v>59.2</v>
      </c>
      <c r="HG219">
        <v>98.4</v>
      </c>
      <c r="HH219">
        <v>44.138999999999996</v>
      </c>
      <c r="HI219">
        <v>4.2999999999999997E-2</v>
      </c>
      <c r="HJ219">
        <v>201.78199999999998</v>
      </c>
      <c r="HK219">
        <v>49.8</v>
      </c>
      <c r="HL219">
        <v>55.3</v>
      </c>
      <c r="HM219">
        <v>122.67100000000001</v>
      </c>
      <c r="HN219">
        <v>160.58614400000002</v>
      </c>
      <c r="HO219">
        <v>17.571000000000002</v>
      </c>
      <c r="HP219">
        <v>283.25714400000004</v>
      </c>
      <c r="HQ219">
        <v>-4.5999999999999943</v>
      </c>
      <c r="HR219">
        <v>17.200000000000003</v>
      </c>
      <c r="HS219">
        <v>12.600000000000009</v>
      </c>
      <c r="HT219">
        <v>162.19966400000004</v>
      </c>
      <c r="HU219">
        <v>57.26233828016003</v>
      </c>
      <c r="HV219">
        <v>0.94493702602386476</v>
      </c>
      <c r="HW219">
        <v>0.60097477512359609</v>
      </c>
      <c r="HX219">
        <v>1.4824329161643981E-3</v>
      </c>
      <c r="HY219">
        <v>1.5473942340636253</v>
      </c>
      <c r="HZ219">
        <v>1.2408971936225891E-2</v>
      </c>
      <c r="IA219">
        <v>1.2132628402709962</v>
      </c>
      <c r="IB219">
        <v>0.54290098696947098</v>
      </c>
      <c r="IC219">
        <v>9.3474285349845906E-2</v>
      </c>
      <c r="ID219">
        <v>1.5705491675376891E-3</v>
      </c>
      <c r="IE219">
        <v>1.8512086617578507</v>
      </c>
      <c r="IF219">
        <v>0.31866228258848195</v>
      </c>
      <c r="IG219">
        <v>1.1059781074523927</v>
      </c>
      <c r="IH219">
        <v>0.5223812026977539</v>
      </c>
      <c r="II219">
        <v>0.60431266790628424</v>
      </c>
      <c r="IJ219">
        <v>5.8871847391128533E-4</v>
      </c>
      <c r="IK219">
        <v>2.2332606965303419</v>
      </c>
      <c r="IL219">
        <v>0.34139510107040405</v>
      </c>
      <c r="IM219">
        <v>0.1576075854897499</v>
      </c>
      <c r="IN219">
        <v>0.58321130851089964</v>
      </c>
      <c r="IO219">
        <v>1.9373888309392551</v>
      </c>
      <c r="IP219">
        <v>8.4208621950745577E-2</v>
      </c>
      <c r="IQ219">
        <v>2.5206001394501545</v>
      </c>
      <c r="IR219">
        <v>0.87186773920059213</v>
      </c>
      <c r="IS219">
        <v>0.38529340147972108</v>
      </c>
      <c r="IT219">
        <v>1.2571611406803131</v>
      </c>
      <c r="IU219">
        <v>69.352106980397167</v>
      </c>
      <c r="IV219">
        <v>30.647893019602833</v>
      </c>
      <c r="IW219">
        <v>0.66939147769230378</v>
      </c>
      <c r="IX219">
        <v>26.556829352486083</v>
      </c>
      <c r="IY219">
        <f t="shared" si="277"/>
        <v>0.97320590538652918</v>
      </c>
      <c r="IZ219">
        <f t="shared" si="278"/>
        <v>38.610086945358383</v>
      </c>
      <c r="JA219">
        <f t="shared" si="279"/>
        <v>0.28733944291981262</v>
      </c>
      <c r="JB219">
        <f t="shared" si="280"/>
        <v>11.3996440142423</v>
      </c>
      <c r="JC219">
        <f t="shared" si="281"/>
        <v>0.68586646246671656</v>
      </c>
      <c r="JD219">
        <f t="shared" si="282"/>
        <v>50.232864453684002</v>
      </c>
      <c r="JE219">
        <f t="shared" si="283"/>
        <v>112.37686595613295</v>
      </c>
    </row>
    <row r="220" spans="1:265" x14ac:dyDescent="0.2">
      <c r="A220" s="5">
        <v>2017</v>
      </c>
      <c r="B220">
        <v>409</v>
      </c>
      <c r="C220">
        <v>4</v>
      </c>
      <c r="D220">
        <v>1311</v>
      </c>
      <c r="E220">
        <v>2015</v>
      </c>
      <c r="F220" t="s">
        <v>118</v>
      </c>
      <c r="G220">
        <v>4</v>
      </c>
      <c r="H220">
        <v>34.5</v>
      </c>
      <c r="J220">
        <v>0</v>
      </c>
      <c r="K220">
        <v>0</v>
      </c>
      <c r="L220">
        <v>12.8</v>
      </c>
      <c r="M220">
        <v>11.7</v>
      </c>
      <c r="N220">
        <v>10</v>
      </c>
      <c r="O220">
        <v>1.1000000000000014</v>
      </c>
      <c r="P220">
        <v>1.6999999999999993</v>
      </c>
      <c r="Q220">
        <v>2.8000000000000007</v>
      </c>
      <c r="R220">
        <v>3.53</v>
      </c>
      <c r="U220">
        <v>3.6759999999999997</v>
      </c>
      <c r="W220">
        <v>4.5140000000000002</v>
      </c>
      <c r="X220">
        <v>4.5839999999999996</v>
      </c>
      <c r="AB220">
        <v>0</v>
      </c>
      <c r="AC220">
        <v>68</v>
      </c>
      <c r="AD220">
        <v>46.3</v>
      </c>
      <c r="AF220">
        <v>57.5</v>
      </c>
      <c r="AG220">
        <v>40</v>
      </c>
      <c r="AH220">
        <v>297.13146410054065</v>
      </c>
      <c r="AI220">
        <v>18666.392837724165</v>
      </c>
      <c r="AJ220">
        <v>306.29268611232044</v>
      </c>
      <c r="AK220">
        <v>0</v>
      </c>
      <c r="AL220">
        <v>459.4</v>
      </c>
      <c r="AM220">
        <v>459.4</v>
      </c>
      <c r="AN220">
        <v>13579.060854671052</v>
      </c>
      <c r="AO220">
        <f>AN220/AN$220</f>
        <v>1</v>
      </c>
      <c r="AP220">
        <v>2737.1842105263158</v>
      </c>
      <c r="AQ220">
        <v>3338.7631578947367</v>
      </c>
      <c r="AR220">
        <v>0.27154605263157894</v>
      </c>
      <c r="AS220">
        <v>6076.218914473684</v>
      </c>
      <c r="AT220">
        <v>10.411493421052631</v>
      </c>
      <c r="AU220">
        <v>3375.5263157894733</v>
      </c>
      <c r="AV220">
        <v>5890.4605263157882</v>
      </c>
      <c r="AW220">
        <v>88.064473684210498</v>
      </c>
      <c r="AX220">
        <v>12.020717105263156</v>
      </c>
      <c r="AY220">
        <v>9366.0720328947355</v>
      </c>
      <c r="AZ220">
        <v>1147.0940789473682</v>
      </c>
      <c r="BA220">
        <v>5163.5526315789466</v>
      </c>
      <c r="BB220">
        <v>8188.1578947368416</v>
      </c>
      <c r="BC220">
        <v>3616.9934210526308</v>
      </c>
      <c r="BD220">
        <v>6.7677631578947377</v>
      </c>
      <c r="BE220">
        <v>16975.471710526315</v>
      </c>
      <c r="BF220">
        <v>219.3235412280701</v>
      </c>
      <c r="BG220">
        <v>543.52854840225575</v>
      </c>
      <c r="BH220">
        <f t="shared" si="284"/>
        <v>375.83630331215971</v>
      </c>
      <c r="BI220">
        <v>42.556140350877165</v>
      </c>
      <c r="BJ220">
        <v>127.7161654135338</v>
      </c>
      <c r="BK220">
        <v>170.11315789473676</v>
      </c>
      <c r="BL220">
        <v>164.12124060150381</v>
      </c>
      <c r="BM220">
        <v>1.2197802197802197</v>
      </c>
      <c r="BN220">
        <v>1.7450495049504948</v>
      </c>
      <c r="BO220">
        <v>1.5857605177993528</v>
      </c>
      <c r="BP220">
        <v>45.047491689384074</v>
      </c>
      <c r="BQ220">
        <v>36.039935459969044</v>
      </c>
      <c r="BR220">
        <v>30.417726939376188</v>
      </c>
      <c r="BS220">
        <v>54.948039313424523</v>
      </c>
      <c r="BT220">
        <v>62.891471532866774</v>
      </c>
      <c r="BU220">
        <v>48.235230421664511</v>
      </c>
      <c r="BV220">
        <v>2874.2105263157891</v>
      </c>
      <c r="BW220">
        <v>3784.9342105263158</v>
      </c>
      <c r="BX220">
        <v>7866.9815789473669</v>
      </c>
      <c r="BY220">
        <v>11756.762644736842</v>
      </c>
      <c r="BZ220">
        <v>1207.836842105263</v>
      </c>
      <c r="CA220">
        <v>19623.744223684211</v>
      </c>
      <c r="CB220">
        <v>1.3168604651162792</v>
      </c>
      <c r="CC220">
        <v>14.646595948019229</v>
      </c>
      <c r="CD220">
        <v>19.287523152478812</v>
      </c>
      <c r="CE220">
        <v>501.31578947368416</v>
      </c>
      <c r="CF220">
        <v>2105.5263157894724</v>
      </c>
      <c r="CG220">
        <v>2606.8421052631566</v>
      </c>
      <c r="CH220">
        <f t="shared" si="258"/>
        <v>2289.3421052631575</v>
      </c>
      <c r="CI220">
        <f t="shared" si="259"/>
        <v>4403.2236842105258</v>
      </c>
      <c r="CJ220">
        <f t="shared" si="260"/>
        <v>6692.5657894736833</v>
      </c>
      <c r="CK220">
        <v>10257.672190789475</v>
      </c>
      <c r="CL220">
        <v>52.271738124314346</v>
      </c>
      <c r="CM220">
        <v>3.4215414524078369</v>
      </c>
      <c r="CN220">
        <v>1.4464142322540283</v>
      </c>
      <c r="CO220">
        <v>7.4620218276977539</v>
      </c>
      <c r="CP220">
        <v>2.336428339942064</v>
      </c>
      <c r="CQ220">
        <v>6.5367255210876465</v>
      </c>
      <c r="CR220">
        <v>2.8176167011260986</v>
      </c>
      <c r="CS220">
        <v>0.71539890766143799</v>
      </c>
      <c r="CT220">
        <v>3.2813849449157715</v>
      </c>
      <c r="CU220">
        <v>3.2813849449157715</v>
      </c>
      <c r="CV220">
        <v>1.500456791012996</v>
      </c>
      <c r="CW220">
        <v>2.1638288497924805</v>
      </c>
      <c r="CX220">
        <v>2.0697166919708252</v>
      </c>
      <c r="CY220">
        <v>0.5559501051902771</v>
      </c>
      <c r="CZ220">
        <v>1.6731359958648682</v>
      </c>
      <c r="DA220">
        <v>1.6731359958648682</v>
      </c>
      <c r="DB220">
        <v>1.2548896404954415</v>
      </c>
      <c r="DC220">
        <v>0.57498937845230103</v>
      </c>
      <c r="DD220">
        <v>0.24780398607254028</v>
      </c>
      <c r="DE220">
        <v>0.41644306897995526</v>
      </c>
      <c r="DF220">
        <v>0.95528829097747803</v>
      </c>
      <c r="DG220">
        <v>0.56761610507965088</v>
      </c>
      <c r="DH220">
        <v>0.73927011488231176</v>
      </c>
      <c r="DI220">
        <v>93.653892391920095</v>
      </c>
      <c r="DJ220">
        <v>48.292345497043506</v>
      </c>
      <c r="DK220">
        <v>2.0262825719620053E-2</v>
      </c>
      <c r="DL220">
        <v>141.96650071468321</v>
      </c>
      <c r="DM220">
        <v>0.68057074758030867</v>
      </c>
      <c r="DN220">
        <v>95.10939322459069</v>
      </c>
      <c r="DO220">
        <v>42.140290261491344</v>
      </c>
      <c r="DP220">
        <v>2.8897343812929948</v>
      </c>
      <c r="DQ220">
        <v>0.39444600136302016</v>
      </c>
      <c r="DR220">
        <v>140.53386386873802</v>
      </c>
      <c r="DS220">
        <v>24.821152614524486</v>
      </c>
      <c r="DT220">
        <v>106.87091071448828</v>
      </c>
      <c r="DU220">
        <v>45.522072428935445</v>
      </c>
      <c r="DV220">
        <v>60.517218895695699</v>
      </c>
      <c r="DW220">
        <v>0.11323388150961777</v>
      </c>
      <c r="DX220">
        <v>213.02343592062903</v>
      </c>
      <c r="DY220">
        <v>-9.5509123063012194E-2</v>
      </c>
      <c r="DZ220">
        <v>5.1778265751350716</v>
      </c>
      <c r="EA220">
        <f t="shared" si="285"/>
        <v>2.4502391450326146</v>
      </c>
      <c r="EB220">
        <v>9.7033388844706303E-2</v>
      </c>
      <c r="EC220">
        <v>0.84010839213554178</v>
      </c>
      <c r="ED220">
        <v>-0.41013701570347744</v>
      </c>
      <c r="EE220">
        <v>0.24155586910315005</v>
      </c>
      <c r="EF220">
        <v>0.51564696633164053</v>
      </c>
      <c r="EG220">
        <v>0.44307180219288689</v>
      </c>
      <c r="EH220">
        <v>0.42595381778443203</v>
      </c>
      <c r="EI220">
        <v>65.969008125473735</v>
      </c>
      <c r="EJ220">
        <v>67.67720647987386</v>
      </c>
      <c r="EK220">
        <v>50.168616543349529</v>
      </c>
      <c r="EL220">
        <v>34.016718911807878</v>
      </c>
      <c r="EM220">
        <v>29.985861842417837</v>
      </c>
      <c r="EN220">
        <v>21.369513749602948</v>
      </c>
      <c r="EO220">
        <v>16.526405240673768</v>
      </c>
      <c r="EP220">
        <v>9.3792178439074441</v>
      </c>
      <c r="EQ220">
        <v>32.761499523456159</v>
      </c>
      <c r="ER220">
        <v>112.31097694318512</v>
      </c>
      <c r="ES220">
        <v>6.8558764388749465</v>
      </c>
      <c r="ET220">
        <v>145.07247646664129</v>
      </c>
      <c r="EU220">
        <v>0.56752921807967605</v>
      </c>
      <c r="EV220">
        <v>11.391826791123908</v>
      </c>
      <c r="EW220">
        <v>6.4651945512656557</v>
      </c>
      <c r="EX220">
        <f t="shared" si="261"/>
        <v>4.7258285002472</v>
      </c>
      <c r="EY220">
        <v>78.582987983916922</v>
      </c>
      <c r="EZ220">
        <v>32.761072417583904</v>
      </c>
      <c r="FA220">
        <f t="shared" si="262"/>
        <v>2.3986695851183111</v>
      </c>
      <c r="FB220">
        <v>111.34406040150083</v>
      </c>
      <c r="FC220">
        <v>70.576722009733444</v>
      </c>
      <c r="FD220">
        <v>29.423277990266566</v>
      </c>
      <c r="FE220">
        <f t="shared" si="263"/>
        <v>119.63148361996755</v>
      </c>
      <c r="FF220">
        <f t="shared" si="264"/>
        <v>90.344505473814507</v>
      </c>
      <c r="FG220">
        <f t="shared" si="265"/>
        <v>36.142854585028005</v>
      </c>
      <c r="FH220">
        <f t="shared" si="266"/>
        <v>11.761517489897585</v>
      </c>
      <c r="FI220">
        <f t="shared" si="267"/>
        <v>-3.3817821674441007</v>
      </c>
      <c r="FJ220">
        <f t="shared" si="268"/>
        <v>-3.3817821674441007</v>
      </c>
      <c r="FK220">
        <f t="shared" si="269"/>
        <v>-11.761517489897585</v>
      </c>
      <c r="FL220">
        <f t="shared" si="270"/>
        <v>-12.366304831872931</v>
      </c>
      <c r="FM220">
        <f t="shared" si="271"/>
        <v>-8.0250566535239134</v>
      </c>
      <c r="FN220">
        <f t="shared" si="272"/>
        <v>-10.322562473959158</v>
      </c>
      <c r="FO220">
        <v>4.538612597903267</v>
      </c>
      <c r="FP220">
        <v>3.1285139045288846</v>
      </c>
      <c r="FQ220">
        <v>1.3397319387141731</v>
      </c>
      <c r="FR220">
        <v>1.009766245603045</v>
      </c>
      <c r="FS220">
        <v>1.0523512032835733</v>
      </c>
      <c r="FT220">
        <v>1.7439521089453793</v>
      </c>
      <c r="FU220">
        <v>1.485944690215808</v>
      </c>
      <c r="FV220">
        <v>1.1924627791367584</v>
      </c>
      <c r="FW220">
        <v>59.910904416229684</v>
      </c>
      <c r="FX220">
        <v>77.417150157363238</v>
      </c>
      <c r="FY220">
        <v>39.307648119014466</v>
      </c>
      <c r="FZ220">
        <v>81.040614533386375</v>
      </c>
      <c r="GA220">
        <v>47.898390630021957</v>
      </c>
      <c r="GB220">
        <f t="shared" si="286"/>
        <v>128.964648649688</v>
      </c>
      <c r="GC220">
        <f t="shared" si="287"/>
        <v>108.90153582287363</v>
      </c>
      <c r="GD220">
        <f t="shared" si="288"/>
        <v>87.420431669342321</v>
      </c>
      <c r="GE220">
        <f t="shared" si="289"/>
        <v>2.6530847703093512</v>
      </c>
      <c r="GF220">
        <f t="shared" si="290"/>
        <v>2.5873066709627506</v>
      </c>
      <c r="GG220">
        <f t="shared" si="291"/>
        <v>2.3675434362979235</v>
      </c>
      <c r="GH220">
        <f t="shared" si="296"/>
        <v>61.723003884868419</v>
      </c>
      <c r="GK220">
        <f t="shared" si="292"/>
        <v>82.623792792318184</v>
      </c>
      <c r="GL220">
        <f t="shared" si="293"/>
        <v>77.742873184529628</v>
      </c>
      <c r="GM220">
        <f t="shared" si="256"/>
        <v>22.257126815470382</v>
      </c>
      <c r="GN220">
        <f t="shared" si="273"/>
        <v>84.53610516633006</v>
      </c>
      <c r="GO220">
        <f t="shared" si="294"/>
        <v>21.875000000000007</v>
      </c>
      <c r="GP220">
        <f t="shared" si="295"/>
        <v>4.0411122059771776</v>
      </c>
      <c r="GQ220">
        <f t="shared" si="274"/>
        <v>1.3237955553759948</v>
      </c>
      <c r="GR220">
        <v>82.06465311671046</v>
      </c>
      <c r="GS220">
        <f t="shared" si="275"/>
        <v>93.660720328947349</v>
      </c>
      <c r="GT220" s="23">
        <f t="shared" si="276"/>
        <v>196.23744223684213</v>
      </c>
      <c r="GU220">
        <v>32.760000000000005</v>
      </c>
      <c r="GV220">
        <v>39.96</v>
      </c>
      <c r="GW220">
        <v>3.2500000000000003E-3</v>
      </c>
      <c r="GX220">
        <v>72.723250000000007</v>
      </c>
      <c r="GY220">
        <v>0.12461</v>
      </c>
      <c r="GZ220">
        <v>40.4</v>
      </c>
      <c r="HA220">
        <v>70.5</v>
      </c>
      <c r="HB220">
        <v>1.0539999999999998</v>
      </c>
      <c r="HC220">
        <v>0.14387</v>
      </c>
      <c r="HD220">
        <v>112.09786999999999</v>
      </c>
      <c r="HE220">
        <v>13.728999999999999</v>
      </c>
      <c r="HF220">
        <v>61.8</v>
      </c>
      <c r="HG220">
        <v>98</v>
      </c>
      <c r="HH220">
        <v>43.29</v>
      </c>
      <c r="HI220">
        <v>8.1000000000000003E-2</v>
      </c>
      <c r="HJ220">
        <v>203.17099999999999</v>
      </c>
      <c r="HK220">
        <v>34.4</v>
      </c>
      <c r="HL220">
        <v>45.3</v>
      </c>
      <c r="HM220">
        <v>94.155999999999992</v>
      </c>
      <c r="HN220">
        <v>140.71086</v>
      </c>
      <c r="HO220">
        <v>14.456</v>
      </c>
      <c r="HP220">
        <v>234.86686</v>
      </c>
      <c r="HQ220">
        <v>6</v>
      </c>
      <c r="HR220">
        <v>25.200000000000003</v>
      </c>
      <c r="HS220">
        <v>31.200000000000017</v>
      </c>
      <c r="HT220">
        <v>122.76899000000002</v>
      </c>
      <c r="HU220">
        <v>52.271738124314346</v>
      </c>
      <c r="HV220">
        <v>1.1208969798088075</v>
      </c>
      <c r="HW220">
        <v>0.57798712720870971</v>
      </c>
      <c r="HX220">
        <v>2.4251570940017703E-4</v>
      </c>
      <c r="HY220">
        <v>1.6991266227269173</v>
      </c>
      <c r="HZ220">
        <v>8.1454136718273167E-3</v>
      </c>
      <c r="IA220">
        <v>1.1383171472549438</v>
      </c>
      <c r="IB220">
        <v>0.50435622990131379</v>
      </c>
      <c r="IC220">
        <v>3.4585797319412227E-2</v>
      </c>
      <c r="ID220">
        <v>4.7209285202503204E-3</v>
      </c>
      <c r="IE220">
        <v>1.68198010299592</v>
      </c>
      <c r="IF220">
        <v>0.29707206278800963</v>
      </c>
      <c r="IG220">
        <v>1.27908491563797</v>
      </c>
      <c r="IH220">
        <v>0.54483110308647154</v>
      </c>
      <c r="II220">
        <v>0.72430057260990144</v>
      </c>
      <c r="IJ220">
        <v>1.3552401566505434E-3</v>
      </c>
      <c r="IK220">
        <v>2.5495718314909936</v>
      </c>
      <c r="IL220">
        <v>0.19779634618759157</v>
      </c>
      <c r="IM220">
        <v>0.11225520569086074</v>
      </c>
      <c r="IN220">
        <v>0.39210613602876665</v>
      </c>
      <c r="IO220">
        <v>1.3441943697137118</v>
      </c>
      <c r="IP220">
        <v>8.2054584150314316E-2</v>
      </c>
      <c r="IQ220">
        <v>1.7363005057424783</v>
      </c>
      <c r="IR220">
        <v>0.94052080106735225</v>
      </c>
      <c r="IS220">
        <v>0.39210102421045306</v>
      </c>
      <c r="IT220">
        <v>1.3326218252778053</v>
      </c>
      <c r="IU220">
        <v>70.576722009733444</v>
      </c>
      <c r="IV220">
        <v>29.423277990266566</v>
      </c>
      <c r="IW220">
        <v>5.432040274655825E-2</v>
      </c>
      <c r="IX220">
        <v>3.1285139045288539</v>
      </c>
      <c r="IY220">
        <f t="shared" si="277"/>
        <v>3.7173883015561016E-2</v>
      </c>
      <c r="IZ220">
        <f t="shared" si="278"/>
        <v>2.1409820991594244</v>
      </c>
      <c r="JA220">
        <f t="shared" si="279"/>
        <v>-0.81327132574851535</v>
      </c>
      <c r="JB220">
        <f t="shared" si="280"/>
        <v>-46.839318600598091</v>
      </c>
      <c r="JC220">
        <f t="shared" si="281"/>
        <v>0.85044520876407637</v>
      </c>
      <c r="JD220">
        <f t="shared" si="282"/>
        <v>2.7655139653261869</v>
      </c>
      <c r="JE220">
        <f t="shared" si="283"/>
        <v>135.26855473647748</v>
      </c>
    </row>
    <row r="221" spans="1:265" x14ac:dyDescent="0.2">
      <c r="A221" s="5">
        <v>2017</v>
      </c>
      <c r="B221">
        <v>410</v>
      </c>
      <c r="C221">
        <v>4</v>
      </c>
      <c r="D221">
        <v>3390</v>
      </c>
      <c r="E221">
        <v>1967</v>
      </c>
      <c r="F221" t="s">
        <v>118</v>
      </c>
      <c r="G221">
        <v>4</v>
      </c>
      <c r="H221">
        <v>32.5</v>
      </c>
      <c r="J221">
        <v>0</v>
      </c>
      <c r="K221">
        <v>0</v>
      </c>
      <c r="L221">
        <v>14.5</v>
      </c>
      <c r="M221">
        <v>13.1</v>
      </c>
      <c r="N221">
        <v>8.5</v>
      </c>
      <c r="O221">
        <v>1.4000000000000004</v>
      </c>
      <c r="P221">
        <v>4.5999999999999996</v>
      </c>
      <c r="Q221">
        <v>6</v>
      </c>
      <c r="R221">
        <v>3.8920000000000003</v>
      </c>
      <c r="U221">
        <v>4</v>
      </c>
      <c r="W221">
        <v>4.9159999999999995</v>
      </c>
      <c r="X221">
        <v>4.2</v>
      </c>
      <c r="AB221">
        <v>0</v>
      </c>
      <c r="AC221">
        <v>67</v>
      </c>
      <c r="AD221">
        <v>57.2</v>
      </c>
      <c r="AF221">
        <v>56.5</v>
      </c>
      <c r="AG221">
        <v>41.9</v>
      </c>
      <c r="AH221">
        <v>206.03059311062586</v>
      </c>
      <c r="AI221">
        <v>12943.253920395739</v>
      </c>
      <c r="AJ221">
        <v>261.36043418736551</v>
      </c>
      <c r="AK221">
        <v>0</v>
      </c>
      <c r="AL221">
        <v>511.3</v>
      </c>
      <c r="AM221">
        <v>511.3</v>
      </c>
      <c r="AN221">
        <v>11422.24318841447</v>
      </c>
      <c r="AO221">
        <f>AN221/AN$221</f>
        <v>1</v>
      </c>
      <c r="AP221">
        <v>1817.5323308270674</v>
      </c>
      <c r="AQ221">
        <v>2365.1601503759398</v>
      </c>
      <c r="AR221">
        <v>0.11470582706766916</v>
      </c>
      <c r="AS221">
        <v>4182.8071870300746</v>
      </c>
      <c r="AT221">
        <v>2.6974370300751875</v>
      </c>
      <c r="AU221">
        <v>2930.5488721804504</v>
      </c>
      <c r="AV221">
        <v>5350.4718045112786</v>
      </c>
      <c r="AW221">
        <v>82.588195488721809</v>
      </c>
      <c r="AX221">
        <v>4.8650071428571424</v>
      </c>
      <c r="AY221">
        <v>8368.4738793233082</v>
      </c>
      <c r="AZ221">
        <v>787.17798872180447</v>
      </c>
      <c r="BA221">
        <v>3996.2030075187968</v>
      </c>
      <c r="BB221">
        <v>6852.7481203007519</v>
      </c>
      <c r="BC221">
        <v>1821.9725563909769</v>
      </c>
      <c r="BD221">
        <v>2.3681203007518796</v>
      </c>
      <c r="BE221">
        <v>12673.291804511278</v>
      </c>
      <c r="BF221">
        <v>279.04444615288224</v>
      </c>
      <c r="BG221">
        <v>307.48699465628357</v>
      </c>
      <c r="BH221">
        <f t="shared" si="284"/>
        <v>292.77533163728293</v>
      </c>
      <c r="BI221">
        <v>74.201102756892197</v>
      </c>
      <c r="BJ221">
        <v>76.118152524167598</v>
      </c>
      <c r="BK221">
        <v>199.02077694235592</v>
      </c>
      <c r="BL221">
        <v>107.30545112781952</v>
      </c>
      <c r="BM221">
        <v>1.3013029315960913</v>
      </c>
      <c r="BN221">
        <v>1.8257575757575764</v>
      </c>
      <c r="BO221">
        <v>1.714814814814815</v>
      </c>
      <c r="BP221">
        <v>43.452453090900725</v>
      </c>
      <c r="BQ221">
        <v>35.018916405071224</v>
      </c>
      <c r="BR221">
        <v>31.532478452806391</v>
      </c>
      <c r="BS221">
        <v>56.544804592230754</v>
      </c>
      <c r="BT221">
        <v>63.936051921380063</v>
      </c>
      <c r="BU221">
        <v>54.072361198701323</v>
      </c>
      <c r="BV221">
        <v>3374.571428571428</v>
      </c>
      <c r="BW221">
        <v>3870.3966165413526</v>
      </c>
      <c r="BX221">
        <v>8737.6978759398498</v>
      </c>
      <c r="BY221">
        <v>9889.388041917291</v>
      </c>
      <c r="BZ221">
        <v>1492.7298308270674</v>
      </c>
      <c r="CA221">
        <v>18627.085917857141</v>
      </c>
      <c r="CB221">
        <v>1.1469298245614035</v>
      </c>
      <c r="CC221">
        <v>18.116475349138447</v>
      </c>
      <c r="CD221">
        <v>20.778325893858348</v>
      </c>
      <c r="CE221">
        <v>-444.02255639097757</v>
      </c>
      <c r="CF221">
        <v>1480.075187969926</v>
      </c>
      <c r="CG221">
        <v>1036.0526315789484</v>
      </c>
      <c r="CH221">
        <f t="shared" si="258"/>
        <v>621.63157894736878</v>
      </c>
      <c r="CI221">
        <f t="shared" si="259"/>
        <v>2982.3515037593993</v>
      </c>
      <c r="CJ221">
        <f t="shared" si="260"/>
        <v>3603.9830827067681</v>
      </c>
      <c r="CK221">
        <v>10258.612038533833</v>
      </c>
      <c r="CL221">
        <v>55.073628176585885</v>
      </c>
      <c r="CM221">
        <v>2.9679632186889648</v>
      </c>
      <c r="CN221">
        <v>1.8584532737731934</v>
      </c>
      <c r="CP221">
        <v>2.3405115974489772</v>
      </c>
      <c r="CQ221">
        <v>8.2521581649780273</v>
      </c>
      <c r="CR221">
        <v>2.6668076515197754</v>
      </c>
      <c r="CS221">
        <v>0.92325246334075928</v>
      </c>
      <c r="CT221">
        <v>3.3339600563049316</v>
      </c>
      <c r="CU221">
        <v>3.3339600563049316</v>
      </c>
      <c r="CV221">
        <v>1.5590192550685706</v>
      </c>
      <c r="CW221">
        <v>2.202857494354248</v>
      </c>
      <c r="CX221">
        <v>1.6309771537780762</v>
      </c>
      <c r="CY221">
        <v>0.64294326305389404</v>
      </c>
      <c r="CZ221">
        <v>1.7336176633834839</v>
      </c>
      <c r="DA221">
        <v>1.7336176633834839</v>
      </c>
      <c r="DB221">
        <v>1.1114991655603224</v>
      </c>
      <c r="DC221">
        <v>0.88334983587265015</v>
      </c>
      <c r="DD221">
        <v>0.28463649749755859</v>
      </c>
      <c r="DE221">
        <v>0.55388041048826286</v>
      </c>
      <c r="DF221">
        <v>1.2545129060745239</v>
      </c>
      <c r="DG221">
        <v>0.50716239213943481</v>
      </c>
      <c r="DH221">
        <v>0.92585628766972872</v>
      </c>
      <c r="DI221">
        <v>53.943691066727595</v>
      </c>
      <c r="DJ221">
        <v>43.955396244640632</v>
      </c>
      <c r="DK221">
        <v>0</v>
      </c>
      <c r="DL221">
        <v>97.89908731136822</v>
      </c>
      <c r="DM221">
        <v>0.22259677012249038</v>
      </c>
      <c r="DN221">
        <v>78.152101554834744</v>
      </c>
      <c r="DO221">
        <v>49.398362735503156</v>
      </c>
      <c r="DP221">
        <v>2.7534574488170169</v>
      </c>
      <c r="DQ221">
        <v>0.16219739487923895</v>
      </c>
      <c r="DR221">
        <v>130.46611913403416</v>
      </c>
      <c r="DS221">
        <v>17.340409318465305</v>
      </c>
      <c r="DT221">
        <v>65.177158071223957</v>
      </c>
      <c r="DU221">
        <v>44.059282373526038</v>
      </c>
      <c r="DV221">
        <v>31.586038059593587</v>
      </c>
      <c r="DW221">
        <v>4.1054151824004674E-2</v>
      </c>
      <c r="DX221">
        <v>140.86353265616759</v>
      </c>
      <c r="DY221">
        <v>2.171135454844396</v>
      </c>
      <c r="DZ221">
        <v>0.7426723944381024</v>
      </c>
      <c r="EA221">
        <f t="shared" si="285"/>
        <v>1.4815325980965302</v>
      </c>
      <c r="EB221">
        <v>1.6138940325404765</v>
      </c>
      <c r="EC221">
        <v>-0.92678167740077044</v>
      </c>
      <c r="ED221">
        <v>0.3628644327241683</v>
      </c>
      <c r="EE221">
        <v>-0.38136288299836557</v>
      </c>
      <c r="EF221">
        <v>0.81483849872765324</v>
      </c>
      <c r="EG221">
        <v>0.63207977460264742</v>
      </c>
      <c r="EH221">
        <v>0.67599268942317436</v>
      </c>
      <c r="EI221">
        <v>55.1013217264831</v>
      </c>
      <c r="EJ221">
        <v>59.902219881734432</v>
      </c>
      <c r="EK221">
        <v>46.269717110044539</v>
      </c>
      <c r="EL221">
        <v>44.898678273516907</v>
      </c>
      <c r="EM221">
        <v>37.862981641044932</v>
      </c>
      <c r="EN221">
        <v>31.277990508068477</v>
      </c>
      <c r="EO221">
        <v>29.809271175691055</v>
      </c>
      <c r="EP221">
        <v>11.01656136858732</v>
      </c>
      <c r="EQ221">
        <v>48.396396862479868</v>
      </c>
      <c r="ER221">
        <v>124.06364931764307</v>
      </c>
      <c r="ES221">
        <v>7.5705643182014928</v>
      </c>
      <c r="ET221">
        <v>172.46004618012293</v>
      </c>
      <c r="EU221">
        <v>0.36956828980009199</v>
      </c>
      <c r="EV221">
        <v>17.284740341862879</v>
      </c>
      <c r="EW221">
        <v>6.3878919277809203</v>
      </c>
      <c r="EX221">
        <f t="shared" si="261"/>
        <v>4.3897496758724897</v>
      </c>
      <c r="EY221">
        <v>48.342830379143692</v>
      </c>
      <c r="EZ221">
        <v>38.381801366915838</v>
      </c>
      <c r="FA221">
        <f t="shared" si="262"/>
        <v>1.2595247918930146</v>
      </c>
      <c r="FB221">
        <v>86.724631746059529</v>
      </c>
      <c r="FC221">
        <v>55.742906491315516</v>
      </c>
      <c r="FD221">
        <v>44.257093508684484</v>
      </c>
      <c r="FE221">
        <f t="shared" si="263"/>
        <v>60.840043582270134</v>
      </c>
      <c r="FF221">
        <f t="shared" si="264"/>
        <v>35.367886895532905</v>
      </c>
      <c r="FG221">
        <f t="shared" si="265"/>
        <v>33.04272100493872</v>
      </c>
      <c r="FH221">
        <f t="shared" si="266"/>
        <v>-12.974943483610787</v>
      </c>
      <c r="FI221">
        <f t="shared" si="267"/>
        <v>5.3390803619771177</v>
      </c>
      <c r="FJ221">
        <f t="shared" si="268"/>
        <v>5.3390803619771177</v>
      </c>
      <c r="FK221">
        <f t="shared" si="269"/>
        <v>12.974943483610787</v>
      </c>
      <c r="FL221">
        <f t="shared" si="270"/>
        <v>16.602168368443721</v>
      </c>
      <c r="FM221">
        <f t="shared" si="271"/>
        <v>10.808213200434395</v>
      </c>
      <c r="FN221">
        <f t="shared" si="272"/>
        <v>13.910447586702567</v>
      </c>
      <c r="FO221">
        <v>41.993927046088771</v>
      </c>
      <c r="FP221">
        <v>24.349945379365685</v>
      </c>
      <c r="FQ221">
        <v>1.1688936067057987</v>
      </c>
      <c r="FR221">
        <v>1.0063560922455246</v>
      </c>
      <c r="FS221">
        <v>0.83656427585401905</v>
      </c>
      <c r="FT221">
        <v>2.0023307373928221</v>
      </c>
      <c r="FU221">
        <v>1.5491725713011439</v>
      </c>
      <c r="FV221">
        <v>1.328647657617978</v>
      </c>
      <c r="FW221">
        <v>53.091439452891976</v>
      </c>
      <c r="FX221">
        <v>71.937618054483721</v>
      </c>
      <c r="FY221">
        <v>40.725246703813092</v>
      </c>
      <c r="FZ221">
        <v>57.343067342035205</v>
      </c>
      <c r="GA221">
        <v>63.761415750518537</v>
      </c>
      <c r="GB221">
        <f t="shared" si="286"/>
        <v>214.13649341956668</v>
      </c>
      <c r="GC221">
        <f t="shared" si="287"/>
        <v>136.4932022793339</v>
      </c>
      <c r="GD221">
        <f t="shared" si="288"/>
        <v>123.0167734409543</v>
      </c>
      <c r="GE221">
        <f t="shared" si="289"/>
        <v>1.3860146728347273</v>
      </c>
      <c r="GF221">
        <f t="shared" si="290"/>
        <v>1.9538025388708686</v>
      </c>
      <c r="GG221">
        <f t="shared" si="291"/>
        <v>1.3258168850940595</v>
      </c>
      <c r="GH221">
        <f t="shared" si="296"/>
        <v>51.919287220065769</v>
      </c>
      <c r="GK221">
        <f t="shared" si="292"/>
        <v>61.857364571603192</v>
      </c>
      <c r="GL221">
        <f t="shared" si="293"/>
        <v>77.698529346865186</v>
      </c>
      <c r="GM221">
        <f t="shared" si="256"/>
        <v>22.301470653134814</v>
      </c>
      <c r="GN221">
        <f t="shared" si="273"/>
        <v>54.264236033249212</v>
      </c>
      <c r="GO221">
        <f t="shared" si="294"/>
        <v>41.379310344827587</v>
      </c>
      <c r="GP221">
        <f t="shared" si="295"/>
        <v>33.848695630877934</v>
      </c>
      <c r="GQ221">
        <f t="shared" si="274"/>
        <v>1.1134296867363496</v>
      </c>
      <c r="GR221">
        <v>63.871302455328397</v>
      </c>
      <c r="GS221">
        <f t="shared" si="275"/>
        <v>83.68473879323308</v>
      </c>
      <c r="GT221" s="23">
        <f t="shared" si="276"/>
        <v>186.27085917857141</v>
      </c>
      <c r="GU221">
        <v>24.56</v>
      </c>
      <c r="GV221">
        <v>31.96</v>
      </c>
      <c r="GW221">
        <v>1.5499999999999999E-3</v>
      </c>
      <c r="GX221">
        <v>56.521550000000005</v>
      </c>
      <c r="GY221">
        <v>3.6449999999999996E-2</v>
      </c>
      <c r="GZ221">
        <v>39.6</v>
      </c>
      <c r="HA221">
        <v>72.3</v>
      </c>
      <c r="HB221">
        <v>1.1160000000000001</v>
      </c>
      <c r="HC221">
        <v>6.5739999999999993E-2</v>
      </c>
      <c r="HD221">
        <v>113.08174000000001</v>
      </c>
      <c r="HE221">
        <v>10.637</v>
      </c>
      <c r="HF221">
        <v>54</v>
      </c>
      <c r="HG221">
        <v>92.6</v>
      </c>
      <c r="HH221">
        <v>24.619999999999997</v>
      </c>
      <c r="HI221">
        <v>3.2000000000000001E-2</v>
      </c>
      <c r="HJ221">
        <v>171.25200000000001</v>
      </c>
      <c r="HK221">
        <v>45.6</v>
      </c>
      <c r="HL221">
        <v>52.3</v>
      </c>
      <c r="HM221">
        <v>118.071</v>
      </c>
      <c r="HN221">
        <v>133.63358999999997</v>
      </c>
      <c r="HO221">
        <v>20.170999999999999</v>
      </c>
      <c r="HP221">
        <v>251.70459</v>
      </c>
      <c r="HQ221">
        <v>-6</v>
      </c>
      <c r="HR221">
        <v>20</v>
      </c>
      <c r="HS221">
        <v>14</v>
      </c>
      <c r="HT221">
        <v>138.62284999999997</v>
      </c>
      <c r="HU221">
        <v>55.073628176585885</v>
      </c>
      <c r="HV221">
        <v>0.72893176651000968</v>
      </c>
      <c r="HW221">
        <v>0.59396166629791258</v>
      </c>
      <c r="HX221">
        <v>0</v>
      </c>
      <c r="HY221">
        <v>1.3228934328079223</v>
      </c>
      <c r="HZ221">
        <v>3.0079116511344903E-3</v>
      </c>
      <c r="IA221">
        <v>1.0560558300018312</v>
      </c>
      <c r="IB221">
        <v>0.66751153099536897</v>
      </c>
      <c r="IC221">
        <v>3.7206994228363044E-2</v>
      </c>
      <c r="ID221">
        <v>2.1917453410148619E-3</v>
      </c>
      <c r="IE221">
        <v>1.7629661005665782</v>
      </c>
      <c r="IF221">
        <v>0.23431795167446137</v>
      </c>
      <c r="IG221">
        <v>0.88072766304016115</v>
      </c>
      <c r="IH221">
        <v>0.59536546158790582</v>
      </c>
      <c r="II221">
        <v>0.42681666872501373</v>
      </c>
      <c r="IJ221">
        <v>5.5475765228271494E-4</v>
      </c>
      <c r="IK221">
        <v>1.9034645510053634</v>
      </c>
      <c r="IL221">
        <v>0.4028075251579285</v>
      </c>
      <c r="IM221">
        <v>0.14886488819122315</v>
      </c>
      <c r="IN221">
        <v>0.6539721394675968</v>
      </c>
      <c r="IO221">
        <v>1.6764506334007141</v>
      </c>
      <c r="IP221">
        <v>0.10229972611844539</v>
      </c>
      <c r="IQ221">
        <v>2.3304227728683111</v>
      </c>
      <c r="IR221">
        <v>0.65324830484390273</v>
      </c>
      <c r="IS221">
        <v>0.51864664280414585</v>
      </c>
      <c r="IT221">
        <v>1.1718949476480485</v>
      </c>
      <c r="IU221">
        <v>55.742906491315523</v>
      </c>
      <c r="IV221">
        <v>44.257093508684484</v>
      </c>
      <c r="IW221">
        <v>0.56745667230173291</v>
      </c>
      <c r="IX221">
        <v>24.349945379365682</v>
      </c>
      <c r="IY221">
        <f t="shared" si="277"/>
        <v>1.0075293400603889</v>
      </c>
      <c r="IZ221">
        <f t="shared" si="278"/>
        <v>43.23375791682254</v>
      </c>
      <c r="JA221">
        <f t="shared" si="279"/>
        <v>0.42695822186294774</v>
      </c>
      <c r="JB221">
        <f t="shared" si="280"/>
        <v>18.321062891839262</v>
      </c>
      <c r="JC221">
        <f t="shared" si="281"/>
        <v>0.58057111819744112</v>
      </c>
      <c r="JD221">
        <f t="shared" si="282"/>
        <v>60.098956687832505</v>
      </c>
      <c r="JE221">
        <f t="shared" si="283"/>
        <v>108.00812321714446</v>
      </c>
    </row>
    <row r="222" spans="1:265" x14ac:dyDescent="0.2">
      <c r="A222" s="5">
        <v>2017</v>
      </c>
      <c r="B222">
        <v>411</v>
      </c>
      <c r="C222">
        <v>4</v>
      </c>
      <c r="D222">
        <v>3382</v>
      </c>
      <c r="E222">
        <v>1976</v>
      </c>
      <c r="F222" t="s">
        <v>118</v>
      </c>
      <c r="G222">
        <v>4</v>
      </c>
      <c r="H222">
        <v>33</v>
      </c>
      <c r="J222">
        <v>0</v>
      </c>
      <c r="K222">
        <v>0</v>
      </c>
      <c r="L222">
        <v>12.8</v>
      </c>
      <c r="M222">
        <v>11.9</v>
      </c>
      <c r="N222">
        <v>8.5</v>
      </c>
      <c r="O222">
        <v>0.90000000000000036</v>
      </c>
      <c r="P222">
        <v>3.4000000000000004</v>
      </c>
      <c r="Q222">
        <v>4.3000000000000007</v>
      </c>
      <c r="R222">
        <v>3.0060000000000002</v>
      </c>
      <c r="U222">
        <v>3.8860000000000001</v>
      </c>
      <c r="W222">
        <v>4.1059999999999999</v>
      </c>
      <c r="X222">
        <v>4.29</v>
      </c>
      <c r="AB222">
        <v>0</v>
      </c>
      <c r="AC222">
        <v>68</v>
      </c>
      <c r="AD222">
        <v>57.1</v>
      </c>
      <c r="AF222">
        <v>53.9</v>
      </c>
      <c r="AG222">
        <v>37.5</v>
      </c>
      <c r="AH222">
        <v>226.55909777510249</v>
      </c>
      <c r="AI222">
        <v>14232.895640427489</v>
      </c>
      <c r="AJ222">
        <v>218.98587737843553</v>
      </c>
      <c r="AK222">
        <v>0</v>
      </c>
      <c r="AL222">
        <v>567.6</v>
      </c>
      <c r="AM222">
        <v>567.6</v>
      </c>
      <c r="AN222">
        <v>11804.612942736845</v>
      </c>
      <c r="AO222">
        <f>AN222/AN$222</f>
        <v>1</v>
      </c>
      <c r="AP222">
        <v>1920.8086883876356</v>
      </c>
      <c r="AQ222">
        <v>2858.1896407685881</v>
      </c>
      <c r="AR222">
        <v>0.11593922305764409</v>
      </c>
      <c r="AS222">
        <v>4779.1142683792814</v>
      </c>
      <c r="AT222">
        <v>2.9585058479532163</v>
      </c>
      <c r="AU222">
        <v>3535.7351712614873</v>
      </c>
      <c r="AV222">
        <v>6635.6704260651622</v>
      </c>
      <c r="AW222">
        <v>103.85194235588972</v>
      </c>
      <c r="AX222">
        <v>8.1256127819548869</v>
      </c>
      <c r="AY222">
        <v>10283.383152464496</v>
      </c>
      <c r="AZ222">
        <v>466.88149540517963</v>
      </c>
      <c r="BA222">
        <v>3486.3993316624897</v>
      </c>
      <c r="BB222">
        <v>6890.5722639933165</v>
      </c>
      <c r="BC222">
        <v>1225.1733500417711</v>
      </c>
      <c r="BD222">
        <v>2.0556599832915623</v>
      </c>
      <c r="BE222">
        <v>11604.20060568087</v>
      </c>
      <c r="BF222">
        <v>366.95125893901428</v>
      </c>
      <c r="BG222">
        <v>94.344103801169567</v>
      </c>
      <c r="BH222">
        <f t="shared" si="284"/>
        <v>235.34780473453753</v>
      </c>
      <c r="BI222">
        <v>107.66176552492344</v>
      </c>
      <c r="BJ222">
        <v>-3.5239885427855433</v>
      </c>
      <c r="BK222">
        <v>251.83205235310496</v>
      </c>
      <c r="BL222">
        <v>18.207274137725303</v>
      </c>
      <c r="BM222">
        <v>1.4880136986301371</v>
      </c>
      <c r="BN222">
        <v>1.8767441860465113</v>
      </c>
      <c r="BO222">
        <v>1.9764150943396226</v>
      </c>
      <c r="BP222">
        <v>40.191729691347817</v>
      </c>
      <c r="BQ222">
        <v>34.382995545722906</v>
      </c>
      <c r="BR222">
        <v>30.044286979627987</v>
      </c>
      <c r="BS222">
        <v>59.80584435236517</v>
      </c>
      <c r="BT222">
        <v>64.528086989298558</v>
      </c>
      <c r="BU222">
        <v>59.379982285208143</v>
      </c>
      <c r="BV222">
        <v>3601.5162907268173</v>
      </c>
      <c r="BW222">
        <v>4349.7765246449453</v>
      </c>
      <c r="BX222">
        <v>9812.5695906432738</v>
      </c>
      <c r="BY222">
        <v>10220.444106265664</v>
      </c>
      <c r="BZ222">
        <v>1861.2767752715117</v>
      </c>
      <c r="CA222">
        <v>20033.013696908936</v>
      </c>
      <c r="CB222">
        <v>1.2077625570776254</v>
      </c>
      <c r="CC222">
        <v>17.977905597311729</v>
      </c>
      <c r="CD222">
        <v>21.713041235109369</v>
      </c>
      <c r="CE222">
        <v>-65.781119465329994</v>
      </c>
      <c r="CF222">
        <v>2285.8939014202169</v>
      </c>
      <c r="CG222">
        <v>2220.1127819548874</v>
      </c>
      <c r="CH222">
        <f t="shared" si="258"/>
        <v>-115.1169590643276</v>
      </c>
      <c r="CI222">
        <f t="shared" si="259"/>
        <v>2540.7957393483712</v>
      </c>
      <c r="CJ222">
        <f t="shared" si="260"/>
        <v>2425.6787802840436</v>
      </c>
      <c r="CK222">
        <v>9749.6305444444406</v>
      </c>
      <c r="CL222">
        <v>48.667817493424835</v>
      </c>
      <c r="CM222">
        <v>3.1855700016021729</v>
      </c>
      <c r="CN222">
        <v>1.6085830926895142</v>
      </c>
      <c r="CO222">
        <v>7.1945295333862305</v>
      </c>
      <c r="CP222">
        <v>2.2425369210064989</v>
      </c>
      <c r="CQ222">
        <v>8.2887182235717773</v>
      </c>
      <c r="CR222">
        <v>3.0282909870147705</v>
      </c>
      <c r="CS222">
        <v>0.85771095752716064</v>
      </c>
      <c r="CT222">
        <v>3.3216769695281982</v>
      </c>
      <c r="CU222">
        <v>3.3216769695281982</v>
      </c>
      <c r="CV222">
        <v>1.6308519486180506</v>
      </c>
      <c r="CW222">
        <v>2.3084993362426758</v>
      </c>
      <c r="CX222">
        <v>2.0351169109344482</v>
      </c>
      <c r="CY222">
        <v>0.43787887692451477</v>
      </c>
      <c r="CZ222">
        <v>1.8885005712509155</v>
      </c>
      <c r="DA222">
        <v>1.8885005712509155</v>
      </c>
      <c r="DB222">
        <v>1.0711714999880591</v>
      </c>
      <c r="DC222">
        <v>0.8156619668006897</v>
      </c>
      <c r="DD222">
        <v>0.29034531116485596</v>
      </c>
      <c r="DE222">
        <v>0.51608343947055224</v>
      </c>
      <c r="DF222">
        <v>1.1863358020782471</v>
      </c>
      <c r="DG222">
        <v>0.46395441889762878</v>
      </c>
      <c r="DH222" s="19">
        <v>0.85803282925115432</v>
      </c>
      <c r="DI222">
        <v>61.188705365444676</v>
      </c>
      <c r="DJ222">
        <v>45.976355318406675</v>
      </c>
      <c r="DK222">
        <v>8.3412816436607418E-3</v>
      </c>
      <c r="DL222">
        <v>107.17340196549502</v>
      </c>
      <c r="DM222">
        <v>0.24522221336473496</v>
      </c>
      <c r="DN222">
        <v>107.07234951602288</v>
      </c>
      <c r="DO222">
        <v>56.914872349750119</v>
      </c>
      <c r="DP222">
        <v>3.4496260516432891</v>
      </c>
      <c r="DQ222">
        <v>0.26990660841123504</v>
      </c>
      <c r="DR222">
        <v>167.70675452582753</v>
      </c>
      <c r="DS222">
        <v>10.77795622246845</v>
      </c>
      <c r="DT222">
        <v>70.952302381368909</v>
      </c>
      <c r="DU222">
        <v>30.172360443246042</v>
      </c>
      <c r="DV222">
        <v>23.137405714352827</v>
      </c>
      <c r="DW222">
        <v>3.8821150527437627E-2</v>
      </c>
      <c r="DX222">
        <v>124.30088968949521</v>
      </c>
      <c r="DY222">
        <v>4.0355568373555011</v>
      </c>
      <c r="DZ222">
        <v>-3.1004189168808804</v>
      </c>
      <c r="EA222">
        <f t="shared" si="285"/>
        <v>0.59060302496552375</v>
      </c>
      <c r="EB222">
        <v>3.0589096100385471</v>
      </c>
      <c r="EC222">
        <v>-2.5800033667609981</v>
      </c>
      <c r="ED222">
        <v>0.72923446875622966</v>
      </c>
      <c r="EE222">
        <v>-1.9101794218931485</v>
      </c>
      <c r="EF222">
        <v>0.75138630640763759</v>
      </c>
      <c r="EG222">
        <v>0.53155527647437184</v>
      </c>
      <c r="EH222">
        <v>0.4252485040030059</v>
      </c>
      <c r="EI222">
        <v>57.093181930666589</v>
      </c>
      <c r="EJ222">
        <v>63.844983357264418</v>
      </c>
      <c r="EK222">
        <v>57.081089732027202</v>
      </c>
      <c r="EL222">
        <v>42.899035091942849</v>
      </c>
      <c r="EM222">
        <v>33.93713777997236</v>
      </c>
      <c r="EN222">
        <v>24.273648015405911</v>
      </c>
      <c r="EO222">
        <v>29.376198611589601</v>
      </c>
      <c r="EP222">
        <v>12.629372185456225</v>
      </c>
      <c r="EQ222">
        <v>50.641046643833292</v>
      </c>
      <c r="ER222">
        <v>121.24878756402569</v>
      </c>
      <c r="ES222">
        <v>8.6354758467874664</v>
      </c>
      <c r="ET222">
        <v>171.889834207859</v>
      </c>
      <c r="EU222">
        <v>0.4299185320892282</v>
      </c>
      <c r="EV222">
        <v>17.090131447835493</v>
      </c>
      <c r="EW222">
        <v>7.3473642252653919</v>
      </c>
      <c r="EX222">
        <f t="shared" si="261"/>
        <v>5.0238432578537235</v>
      </c>
      <c r="EY222">
        <v>77.696150904433281</v>
      </c>
      <c r="EZ222">
        <v>44.285500164293893</v>
      </c>
      <c r="FA222">
        <f t="shared" si="262"/>
        <v>1.7544376966770134</v>
      </c>
      <c r="FB222">
        <v>121.98165106872717</v>
      </c>
      <c r="FC222">
        <v>63.694949382721134</v>
      </c>
      <c r="FD222">
        <v>36.305050617278873</v>
      </c>
      <c r="FE222">
        <f t="shared" si="263"/>
        <v>50.483616180781652</v>
      </c>
      <c r="FF222">
        <f t="shared" si="264"/>
        <v>41.576103769779309</v>
      </c>
      <c r="FG222">
        <f t="shared" si="265"/>
        <v>17.542988257789816</v>
      </c>
      <c r="FH222">
        <f t="shared" si="266"/>
        <v>-36.120047134653973</v>
      </c>
      <c r="FI222">
        <f t="shared" si="267"/>
        <v>26.742511906504078</v>
      </c>
      <c r="FJ222">
        <f t="shared" si="268"/>
        <v>26.742511906504078</v>
      </c>
      <c r="FK222">
        <f t="shared" si="269"/>
        <v>36.120047134653973</v>
      </c>
      <c r="FL222">
        <f t="shared" si="270"/>
        <v>33.734243525914948</v>
      </c>
      <c r="FM222">
        <f t="shared" si="271"/>
        <v>46.986860907229087</v>
      </c>
      <c r="FN222">
        <f t="shared" si="272"/>
        <v>60.386609177479237</v>
      </c>
      <c r="FO222">
        <v>4.1830796820314617</v>
      </c>
      <c r="FP222">
        <v>2.4335817771358386</v>
      </c>
      <c r="FQ222">
        <v>1.1765739491870661</v>
      </c>
      <c r="FR222">
        <v>1.1361245550919314</v>
      </c>
      <c r="FS222">
        <v>0.78034693058494276</v>
      </c>
      <c r="FT222">
        <v>1.905988928750243</v>
      </c>
      <c r="FU222">
        <v>1.435451721652198</v>
      </c>
      <c r="FV222">
        <v>1.372686247622088</v>
      </c>
      <c r="FW222">
        <v>51.018005882173703</v>
      </c>
      <c r="FX222">
        <v>70.538661069045389</v>
      </c>
      <c r="FY222">
        <v>36.77188608800094</v>
      </c>
      <c r="FZ222">
        <v>59.459270255078145</v>
      </c>
      <c r="GA222">
        <v>53.512124945381544</v>
      </c>
      <c r="GB222">
        <f t="shared" si="286"/>
        <v>156.49658491097804</v>
      </c>
      <c r="GC222">
        <f t="shared" si="287"/>
        <v>109.90642148726158</v>
      </c>
      <c r="GD222">
        <f t="shared" si="288"/>
        <v>117.77193629858957</v>
      </c>
      <c r="GE222">
        <f t="shared" si="289"/>
        <v>2.0355524073667555</v>
      </c>
      <c r="GF222">
        <f t="shared" si="290"/>
        <v>2.7553358084411448</v>
      </c>
      <c r="GG222">
        <f t="shared" si="291"/>
        <v>1.7280151578511669</v>
      </c>
      <c r="GH222">
        <f t="shared" si="296"/>
        <v>53.65733155789475</v>
      </c>
      <c r="GK222">
        <f t="shared" si="292"/>
        <v>72.564159893405929</v>
      </c>
      <c r="GL222">
        <f t="shared" si="293"/>
        <v>77.810066746970975</v>
      </c>
      <c r="GM222">
        <f t="shared" si="256"/>
        <v>22.189933253029025</v>
      </c>
      <c r="GN222">
        <f t="shared" si="273"/>
        <v>58.597258121812011</v>
      </c>
      <c r="GO222">
        <f t="shared" si="294"/>
        <v>33.593750000000007</v>
      </c>
      <c r="GP222">
        <f t="shared" si="295"/>
        <v>3.4499971225053092</v>
      </c>
      <c r="GQ222">
        <f t="shared" si="274"/>
        <v>1.2107754123527665</v>
      </c>
      <c r="GR222">
        <v>68.716923735570333</v>
      </c>
      <c r="GS222">
        <f t="shared" si="275"/>
        <v>102.83383152464495</v>
      </c>
      <c r="GT222" s="23">
        <f t="shared" si="276"/>
        <v>200.33013696908935</v>
      </c>
      <c r="GU222">
        <v>23.36</v>
      </c>
      <c r="GV222">
        <v>34.760000000000005</v>
      </c>
      <c r="GW222">
        <v>1.41E-3</v>
      </c>
      <c r="GX222">
        <v>58.121410000000004</v>
      </c>
      <c r="GY222">
        <v>3.5979999999999998E-2</v>
      </c>
      <c r="GZ222">
        <v>43</v>
      </c>
      <c r="HA222">
        <v>80.7</v>
      </c>
      <c r="HB222">
        <v>1.2630000000000001</v>
      </c>
      <c r="HC222">
        <v>9.8819999999999991E-2</v>
      </c>
      <c r="HD222">
        <v>125.06182000000001</v>
      </c>
      <c r="HE222">
        <v>5.6779999999999999</v>
      </c>
      <c r="HF222">
        <v>42.4</v>
      </c>
      <c r="HG222">
        <v>83.8</v>
      </c>
      <c r="HH222">
        <v>14.9</v>
      </c>
      <c r="HI222">
        <v>2.5000000000000001E-2</v>
      </c>
      <c r="HJ222">
        <v>141.125</v>
      </c>
      <c r="HK222">
        <v>43.8</v>
      </c>
      <c r="HL222">
        <v>52.9</v>
      </c>
      <c r="HM222">
        <v>119.33599999999998</v>
      </c>
      <c r="HN222">
        <v>124.29638400000002</v>
      </c>
      <c r="HO222">
        <v>22.635999999999999</v>
      </c>
      <c r="HP222">
        <v>243.632384</v>
      </c>
      <c r="HQ222">
        <v>-0.79999999999999716</v>
      </c>
      <c r="HR222">
        <v>27.800000000000004</v>
      </c>
      <c r="HS222">
        <v>27.000000000000014</v>
      </c>
      <c r="HT222">
        <v>118.57056399999999</v>
      </c>
      <c r="HU222">
        <v>48.667817493424842</v>
      </c>
      <c r="HV222">
        <v>0.74414915237426749</v>
      </c>
      <c r="HW222">
        <v>0.55914348301887529</v>
      </c>
      <c r="HX222">
        <v>1.0144286642074585E-4</v>
      </c>
      <c r="HY222">
        <v>1.3033940782595637</v>
      </c>
      <c r="HZ222">
        <v>2.982280816841125E-3</v>
      </c>
      <c r="IA222">
        <v>1.3021651244163512</v>
      </c>
      <c r="IB222">
        <v>0.69217274272441864</v>
      </c>
      <c r="IC222">
        <v>4.1952780125141149E-2</v>
      </c>
      <c r="ID222">
        <v>3.2824811812877655E-3</v>
      </c>
      <c r="IE222">
        <v>2.039573128447199</v>
      </c>
      <c r="IF222">
        <v>0.13107659231185911</v>
      </c>
      <c r="IG222">
        <v>0.86288957023620605</v>
      </c>
      <c r="IH222">
        <v>0.36694249886274333</v>
      </c>
      <c r="II222">
        <v>0.28138658511638642</v>
      </c>
      <c r="IJ222">
        <v>4.7212514281272892E-4</v>
      </c>
      <c r="IK222">
        <v>1.5116907793581484</v>
      </c>
      <c r="IL222">
        <v>0.35725994145870205</v>
      </c>
      <c r="IM222">
        <v>0.15359266960620879</v>
      </c>
      <c r="IN222">
        <v>0.61587333332657812</v>
      </c>
      <c r="IO222">
        <v>1.4745725040806581</v>
      </c>
      <c r="IP222">
        <v>0.10502072226166724</v>
      </c>
      <c r="IQ222">
        <v>2.0904458374072363</v>
      </c>
      <c r="IR222">
        <v>0.94490518295764914</v>
      </c>
      <c r="IS222">
        <v>0.53858007311820988</v>
      </c>
      <c r="IT222">
        <v>1.4834852560758591</v>
      </c>
      <c r="IU222">
        <v>63.694949382721113</v>
      </c>
      <c r="IV222">
        <v>36.30505061727888</v>
      </c>
      <c r="IW222">
        <v>5.0872708960037372E-2</v>
      </c>
      <c r="IX222">
        <v>2.4335817771358474</v>
      </c>
      <c r="IY222">
        <f t="shared" si="277"/>
        <v>0.78705175914767267</v>
      </c>
      <c r="IZ222">
        <f t="shared" si="278"/>
        <v>37.649947444887971</v>
      </c>
      <c r="JA222">
        <f t="shared" si="279"/>
        <v>0.57875505804908789</v>
      </c>
      <c r="JB222">
        <f t="shared" si="280"/>
        <v>27.68572367160267</v>
      </c>
      <c r="JC222">
        <f t="shared" si="281"/>
        <v>0.20829670109858478</v>
      </c>
      <c r="JD222">
        <f t="shared" si="282"/>
        <v>53.374910828028121</v>
      </c>
      <c r="JE222">
        <f t="shared" si="283"/>
        <v>116.54565721835459</v>
      </c>
    </row>
    <row r="223" spans="1:265" x14ac:dyDescent="0.2">
      <c r="A223" s="5">
        <v>2017</v>
      </c>
      <c r="B223">
        <v>412</v>
      </c>
      <c r="C223">
        <v>4</v>
      </c>
      <c r="D223">
        <v>3335</v>
      </c>
      <c r="E223">
        <v>1995</v>
      </c>
      <c r="F223" t="s">
        <v>118</v>
      </c>
      <c r="G223">
        <v>4</v>
      </c>
      <c r="H223">
        <v>33.5</v>
      </c>
      <c r="J223">
        <v>0</v>
      </c>
      <c r="K223">
        <v>0</v>
      </c>
      <c r="L223">
        <v>12.3</v>
      </c>
      <c r="M223">
        <v>11.2</v>
      </c>
      <c r="N223">
        <v>7.333333333333333</v>
      </c>
      <c r="O223">
        <v>1.1000000000000014</v>
      </c>
      <c r="P223">
        <v>3.8666666666666663</v>
      </c>
      <c r="Q223">
        <v>4.9666666666666677</v>
      </c>
      <c r="R223">
        <v>2.0019999999999998</v>
      </c>
      <c r="U223">
        <v>3.0819999999999999</v>
      </c>
      <c r="W223">
        <v>4.0060000000000002</v>
      </c>
      <c r="X223">
        <v>4.3450000000000006</v>
      </c>
      <c r="AB223">
        <v>-1</v>
      </c>
      <c r="AC223">
        <v>66</v>
      </c>
      <c r="AD223">
        <v>61.1</v>
      </c>
      <c r="AF223">
        <v>62</v>
      </c>
      <c r="AG223">
        <v>22</v>
      </c>
      <c r="AH223">
        <v>246.42957494870402</v>
      </c>
      <c r="AI223">
        <v>15481.198757427484</v>
      </c>
      <c r="AJ223">
        <v>274.41571964529334</v>
      </c>
      <c r="AK223">
        <v>0</v>
      </c>
      <c r="AL223">
        <v>586.4</v>
      </c>
      <c r="AM223">
        <v>586.4</v>
      </c>
      <c r="AN223">
        <v>15404.823859996421</v>
      </c>
      <c r="AO223">
        <f>AN223/AN$223</f>
        <v>1</v>
      </c>
      <c r="AP223">
        <v>1753.8298947368421</v>
      </c>
      <c r="AQ223">
        <v>1985.905684210526</v>
      </c>
      <c r="AR223">
        <v>0.26522947368421051</v>
      </c>
      <c r="AS223">
        <v>3740.0008084210522</v>
      </c>
      <c r="AT223">
        <v>7.4338848421052628</v>
      </c>
      <c r="AU223">
        <v>4227.0947368421048</v>
      </c>
      <c r="AV223">
        <v>6456.68</v>
      </c>
      <c r="AW223">
        <v>240.4470947368421</v>
      </c>
      <c r="AX223">
        <v>39.213348842105262</v>
      </c>
      <c r="AY223">
        <v>10963.435180421053</v>
      </c>
      <c r="AZ223">
        <v>1409.7775368421051</v>
      </c>
      <c r="BA223">
        <v>5536.6652631578945</v>
      </c>
      <c r="BB223">
        <v>7525.8863157894739</v>
      </c>
      <c r="BC223">
        <v>3069.0365473684205</v>
      </c>
      <c r="BD223">
        <v>64.235263157894735</v>
      </c>
      <c r="BE223">
        <v>16195.823389473682</v>
      </c>
      <c r="BF223">
        <v>481.56229146666669</v>
      </c>
      <c r="BG223">
        <v>373.74201493233068</v>
      </c>
      <c r="BH223">
        <f t="shared" si="284"/>
        <v>429.51112348457349</v>
      </c>
      <c r="BI223">
        <v>164.88432280701753</v>
      </c>
      <c r="BJ223">
        <v>93.540751879699272</v>
      </c>
      <c r="BK223">
        <v>298.05162105263167</v>
      </c>
      <c r="BL223">
        <v>76.371879699248112</v>
      </c>
      <c r="BM223">
        <v>1.1323251417769375</v>
      </c>
      <c r="BN223">
        <v>1.5274509803921572</v>
      </c>
      <c r="BO223">
        <v>1.3592814371257487</v>
      </c>
      <c r="BP223">
        <v>46.893837316502378</v>
      </c>
      <c r="BQ223">
        <v>38.556297978493291</v>
      </c>
      <c r="BR223">
        <v>34.185759686391712</v>
      </c>
      <c r="BS223">
        <v>53.099070987873198</v>
      </c>
      <c r="BT223">
        <v>58.892855147541724</v>
      </c>
      <c r="BU223">
        <v>46.468068555754009</v>
      </c>
      <c r="BV223">
        <v>4144.2105263157891</v>
      </c>
      <c r="BW223">
        <v>4367.9978947368418</v>
      </c>
      <c r="BX223">
        <v>10699.274084210523</v>
      </c>
      <c r="BY223">
        <v>13337.509835494737</v>
      </c>
      <c r="BZ223">
        <v>2187.065663157895</v>
      </c>
      <c r="CA223">
        <v>24036.783919705264</v>
      </c>
      <c r="CB223">
        <v>1.054</v>
      </c>
      <c r="CC223">
        <v>17.241119028899625</v>
      </c>
      <c r="CD223">
        <v>18.172139456460204</v>
      </c>
      <c r="CE223">
        <v>82.884210526315655</v>
      </c>
      <c r="CF223">
        <v>2088.6821052631585</v>
      </c>
      <c r="CG223">
        <v>2171.5663157894742</v>
      </c>
      <c r="CH223">
        <f t="shared" si="258"/>
        <v>1392.4547368421054</v>
      </c>
      <c r="CI223">
        <f t="shared" si="259"/>
        <v>3157.8884210526321</v>
      </c>
      <c r="CJ223">
        <f t="shared" si="260"/>
        <v>4550.3431578947375</v>
      </c>
      <c r="CK223">
        <v>13073.348739284211</v>
      </c>
      <c r="CL223">
        <v>54.38892650096475</v>
      </c>
      <c r="CM223">
        <v>3.1137542724609375</v>
      </c>
      <c r="CN223">
        <v>1.8375053405761719</v>
      </c>
      <c r="CO223">
        <v>7.5943217277526855</v>
      </c>
      <c r="CP223">
        <v>2.4363956943436489</v>
      </c>
      <c r="CQ223">
        <v>7.0621447563171387</v>
      </c>
      <c r="CR223">
        <v>2.4778778553009033</v>
      </c>
      <c r="CS223">
        <v>0.75466853380203247</v>
      </c>
      <c r="CT223">
        <v>3.3743319511413574</v>
      </c>
      <c r="CU223">
        <v>3.3743319511413574</v>
      </c>
      <c r="CV223">
        <v>1.4858978569819141</v>
      </c>
      <c r="CW223">
        <v>2.0698280334472656</v>
      </c>
      <c r="CX223">
        <v>1.9917300939559937</v>
      </c>
      <c r="CY223">
        <v>0.51363301277160645</v>
      </c>
      <c r="CZ223">
        <v>1.8046221733093262</v>
      </c>
      <c r="DA223">
        <v>1.8046221733093262</v>
      </c>
      <c r="DB223">
        <v>1.2686887092497796</v>
      </c>
      <c r="DC223">
        <v>0.71620184183120728</v>
      </c>
      <c r="DD223">
        <v>0.32059860229492188</v>
      </c>
      <c r="DE223">
        <v>0.49943544492154951</v>
      </c>
      <c r="DF223">
        <v>1.177376389503479</v>
      </c>
      <c r="DG223">
        <v>0.44586291909217834</v>
      </c>
      <c r="DH223">
        <v>0.87561072887180558</v>
      </c>
      <c r="DI223">
        <v>54.609953279065586</v>
      </c>
      <c r="DJ223">
        <v>36.491123006174185</v>
      </c>
      <c r="DK223">
        <v>2.0142379548404091E-2</v>
      </c>
      <c r="DL223">
        <v>91.121218664788174</v>
      </c>
      <c r="DM223">
        <v>0.52499170856739141</v>
      </c>
      <c r="DN223">
        <v>104.74224440680051</v>
      </c>
      <c r="DO223">
        <v>48.726532288289071</v>
      </c>
      <c r="DP223">
        <v>8.1134831432963921</v>
      </c>
      <c r="DQ223">
        <v>1.3231885590916772</v>
      </c>
      <c r="DR223">
        <v>162.90544839747767</v>
      </c>
      <c r="DS223">
        <v>29.179970666800244</v>
      </c>
      <c r="DT223">
        <v>110.27542824792359</v>
      </c>
      <c r="DU223">
        <v>38.655436621555531</v>
      </c>
      <c r="DV223">
        <v>55.384514040777496</v>
      </c>
      <c r="DW223">
        <v>1.1592038020309647</v>
      </c>
      <c r="DX223">
        <v>205.47458271228757</v>
      </c>
      <c r="DY223">
        <v>4.7856153155126329</v>
      </c>
      <c r="DZ223">
        <v>3.0406524510578499</v>
      </c>
      <c r="EA223">
        <f t="shared" si="285"/>
        <v>3.9432194499137725</v>
      </c>
      <c r="EB223">
        <v>3.3421527418489947</v>
      </c>
      <c r="EC223">
        <v>0.39522741722307686</v>
      </c>
      <c r="ED223">
        <v>0.8156939521409925</v>
      </c>
      <c r="EE223">
        <v>-0.71936397619525294</v>
      </c>
      <c r="EF223">
        <v>0.668213774505514</v>
      </c>
      <c r="EG223">
        <v>0.46520420260466983</v>
      </c>
      <c r="EH223">
        <v>0.35053535711191752</v>
      </c>
      <c r="EI223">
        <v>59.931105048058832</v>
      </c>
      <c r="EJ223">
        <v>64.296342103449419</v>
      </c>
      <c r="EK223">
        <v>53.668646891637664</v>
      </c>
      <c r="EL223">
        <v>40.046789914449846</v>
      </c>
      <c r="EM223">
        <v>29.91092855863225</v>
      </c>
      <c r="EN223">
        <v>18.812758303873611</v>
      </c>
      <c r="EO223">
        <v>29.680912118836449</v>
      </c>
      <c r="EP223">
        <v>14.003740198797926</v>
      </c>
      <c r="EQ223">
        <v>53.435967125852869</v>
      </c>
      <c r="ER223">
        <v>157.03269175081934</v>
      </c>
      <c r="ES223">
        <v>9.7513148082184991</v>
      </c>
      <c r="ET223">
        <v>210.46865887667221</v>
      </c>
      <c r="EU223">
        <v>0.47180963114373786</v>
      </c>
      <c r="EV223">
        <v>14.102295456839729</v>
      </c>
      <c r="EW223">
        <v>6.6535988177715639</v>
      </c>
      <c r="EX223">
        <f t="shared" si="261"/>
        <v>4.6331434144465433</v>
      </c>
      <c r="EY223">
        <v>75.061332287964063</v>
      </c>
      <c r="EZ223">
        <v>34.722792089491143</v>
      </c>
      <c r="FA223">
        <f t="shared" si="262"/>
        <v>2.1617308911826068</v>
      </c>
      <c r="FB223">
        <v>109.78412437745521</v>
      </c>
      <c r="FC223">
        <v>68.37175476291209</v>
      </c>
      <c r="FD223">
        <v>31.62824523708791</v>
      </c>
      <c r="FE223">
        <f t="shared" si="263"/>
        <v>95.49489774362624</v>
      </c>
      <c r="FF223">
        <f t="shared" si="264"/>
        <v>80.59451612908714</v>
      </c>
      <c r="FG223">
        <f t="shared" si="265"/>
        <v>24.651696422757603</v>
      </c>
      <c r="FH223">
        <f t="shared" si="266"/>
        <v>5.5331838411230763</v>
      </c>
      <c r="FI223">
        <f t="shared" si="267"/>
        <v>10.071095666733541</v>
      </c>
      <c r="FJ223">
        <f t="shared" si="268"/>
        <v>10.071095666733541</v>
      </c>
      <c r="FK223">
        <f t="shared" si="269"/>
        <v>-5.5331838411230763</v>
      </c>
      <c r="FL223">
        <f t="shared" si="270"/>
        <v>-5.2826668670886603</v>
      </c>
      <c r="FM223">
        <f t="shared" si="271"/>
        <v>20.668607417306458</v>
      </c>
      <c r="FN223">
        <f t="shared" si="272"/>
        <v>29.004279496813734</v>
      </c>
      <c r="FO223">
        <v>47.563210479194538</v>
      </c>
      <c r="FP223">
        <v>22.598714095035419</v>
      </c>
      <c r="FQ223">
        <v>1.1674315710713521</v>
      </c>
      <c r="FR223">
        <v>1.059962012370572</v>
      </c>
      <c r="FS223">
        <v>1.045575214678345</v>
      </c>
      <c r="FT223">
        <v>2.0869708809637282</v>
      </c>
      <c r="FU223">
        <v>1.4018406694205483</v>
      </c>
      <c r="FV223">
        <v>1.2133882779921021</v>
      </c>
      <c r="FW223">
        <v>55.487913358328676</v>
      </c>
      <c r="FX223">
        <v>74.61096231094217</v>
      </c>
      <c r="FY223">
        <v>41.223259631115674</v>
      </c>
      <c r="FZ223">
        <v>63.37052702611691</v>
      </c>
      <c r="GA223">
        <v>68.081858960259112</v>
      </c>
      <c r="GB223">
        <f t="shared" si="286"/>
        <v>114.15018104138288</v>
      </c>
      <c r="GC223">
        <f t="shared" si="287"/>
        <v>72.910596801585754</v>
      </c>
      <c r="GD223">
        <f t="shared" si="288"/>
        <v>72.354021953552888</v>
      </c>
      <c r="GE223">
        <f t="shared" si="289"/>
        <v>2.7277698940592203</v>
      </c>
      <c r="GF223">
        <f t="shared" si="290"/>
        <v>3.3985153928228589</v>
      </c>
      <c r="GG223">
        <f t="shared" si="291"/>
        <v>2.7527565713410782</v>
      </c>
      <c r="GH223">
        <f t="shared" si="296"/>
        <v>70.021926636347374</v>
      </c>
      <c r="GK223">
        <f t="shared" si="292"/>
        <v>71.662902311353022</v>
      </c>
      <c r="GL223">
        <f t="shared" si="293"/>
        <v>71.26054422271379</v>
      </c>
      <c r="GM223">
        <f t="shared" si="256"/>
        <v>28.739455777286217</v>
      </c>
      <c r="GN223">
        <f t="shared" si="273"/>
        <v>73.084745540858677</v>
      </c>
      <c r="GO223">
        <f t="shared" si="294"/>
        <v>40.379403794037941</v>
      </c>
      <c r="GP223">
        <f t="shared" si="295"/>
        <v>30.288731568499252</v>
      </c>
      <c r="GQ223">
        <f t="shared" si="274"/>
        <v>1.1783380193711457</v>
      </c>
      <c r="GR223">
        <v>60.549550586123978</v>
      </c>
      <c r="GS223">
        <f t="shared" si="275"/>
        <v>109.63435180421052</v>
      </c>
      <c r="GT223" s="23">
        <f t="shared" si="276"/>
        <v>240.36783919705263</v>
      </c>
      <c r="GU223">
        <v>21.16</v>
      </c>
      <c r="GV223">
        <v>23.96</v>
      </c>
      <c r="GW223">
        <v>3.2000000000000002E-3</v>
      </c>
      <c r="GX223">
        <v>45.123199999999997</v>
      </c>
      <c r="GY223">
        <v>8.9690000000000006E-2</v>
      </c>
      <c r="GZ223">
        <v>51</v>
      </c>
      <c r="HA223">
        <v>77.900000000000006</v>
      </c>
      <c r="HB223">
        <v>2.9010000000000002</v>
      </c>
      <c r="HC223">
        <v>0.47310999999999998</v>
      </c>
      <c r="HD223">
        <v>132.27411000000001</v>
      </c>
      <c r="HE223">
        <v>17.009</v>
      </c>
      <c r="HF223">
        <v>66.8</v>
      </c>
      <c r="HG223">
        <v>90.8</v>
      </c>
      <c r="HH223">
        <v>37.027999999999999</v>
      </c>
      <c r="HI223">
        <v>0.77500000000000002</v>
      </c>
      <c r="HJ223">
        <v>195.40299999999999</v>
      </c>
      <c r="HK223">
        <v>50</v>
      </c>
      <c r="HL223">
        <v>52.7</v>
      </c>
      <c r="HM223">
        <v>129.08699999999999</v>
      </c>
      <c r="HN223">
        <v>160.91737800000001</v>
      </c>
      <c r="HO223">
        <v>26.387</v>
      </c>
      <c r="HP223">
        <v>290.00437799999997</v>
      </c>
      <c r="HQ223">
        <v>1</v>
      </c>
      <c r="HR223">
        <v>25.200000000000003</v>
      </c>
      <c r="HS223">
        <v>26.200000000000003</v>
      </c>
      <c r="HT223">
        <v>157.73026799999997</v>
      </c>
      <c r="HU223">
        <v>54.38892650096475</v>
      </c>
      <c r="HV223">
        <v>0.65887040405273445</v>
      </c>
      <c r="HW223">
        <v>0.44026627960205078</v>
      </c>
      <c r="HX223">
        <v>2.4301829528808596E-4</v>
      </c>
      <c r="HY223">
        <v>1.0993797019500735</v>
      </c>
      <c r="HZ223">
        <v>6.3340376319408424E-3</v>
      </c>
      <c r="IA223">
        <v>1.2637177062034606</v>
      </c>
      <c r="IB223">
        <v>0.58788678783178328</v>
      </c>
      <c r="IC223">
        <v>9.7889369902610782E-2</v>
      </c>
      <c r="ID223">
        <v>1.5964301894044873E-2</v>
      </c>
      <c r="IE223">
        <v>1.9654581658318997</v>
      </c>
      <c r="IF223">
        <v>0.35205705020904543</v>
      </c>
      <c r="IG223">
        <v>1.3304757027626037</v>
      </c>
      <c r="IH223">
        <v>0.46637877559661867</v>
      </c>
      <c r="II223">
        <v>0.66821549833297722</v>
      </c>
      <c r="IJ223">
        <v>1.3985821843147278E-2</v>
      </c>
      <c r="IK223">
        <v>2.479055798535347</v>
      </c>
      <c r="IL223">
        <v>0.35810092091560364</v>
      </c>
      <c r="IM223">
        <v>0.16895546340942383</v>
      </c>
      <c r="IN223">
        <v>0.64470623278588057</v>
      </c>
      <c r="IO223">
        <v>1.8946032151800658</v>
      </c>
      <c r="IP223">
        <v>0.11764984846085309</v>
      </c>
      <c r="IQ223">
        <v>2.5393094479659459</v>
      </c>
      <c r="IR223">
        <v>0.90561678528785694</v>
      </c>
      <c r="IS223">
        <v>0.41893132442235947</v>
      </c>
      <c r="IT223">
        <v>1.3245481097102165</v>
      </c>
      <c r="IU223">
        <v>68.37175476291209</v>
      </c>
      <c r="IV223">
        <v>31.62824523708791</v>
      </c>
      <c r="IW223">
        <v>0.57385128213404624</v>
      </c>
      <c r="IX223">
        <v>22.598714095035415</v>
      </c>
      <c r="IY223">
        <f t="shared" si="277"/>
        <v>1.4399297460158724</v>
      </c>
      <c r="IZ223">
        <f t="shared" si="278"/>
        <v>56.705564072519564</v>
      </c>
      <c r="JA223">
        <f t="shared" si="279"/>
        <v>6.0253649430598966E-2</v>
      </c>
      <c r="JB223">
        <f t="shared" si="280"/>
        <v>2.372836027482343</v>
      </c>
      <c r="JC223">
        <f t="shared" si="281"/>
        <v>1.3796760965852735</v>
      </c>
      <c r="JD223">
        <f t="shared" si="282"/>
        <v>76.001652191803089</v>
      </c>
      <c r="JE223">
        <f t="shared" si="283"/>
        <v>114.20600125451475</v>
      </c>
    </row>
    <row r="224" spans="1:265" x14ac:dyDescent="0.2">
      <c r="A224" s="5">
        <v>2017</v>
      </c>
      <c r="B224">
        <v>413</v>
      </c>
      <c r="C224">
        <v>4</v>
      </c>
      <c r="D224" t="s">
        <v>113</v>
      </c>
      <c r="E224">
        <v>1946</v>
      </c>
      <c r="F224" t="s">
        <v>118</v>
      </c>
      <c r="G224">
        <v>4</v>
      </c>
      <c r="H224">
        <v>32.5</v>
      </c>
      <c r="J224">
        <v>2</v>
      </c>
      <c r="K224">
        <v>1</v>
      </c>
      <c r="L224">
        <v>12.8</v>
      </c>
      <c r="M224">
        <v>11.6</v>
      </c>
      <c r="N224">
        <v>7.1</v>
      </c>
      <c r="O224">
        <v>1.2000000000000011</v>
      </c>
      <c r="P224">
        <v>4.5</v>
      </c>
      <c r="Q224">
        <v>5.7000000000000011</v>
      </c>
      <c r="R224">
        <v>2.9660000000000002</v>
      </c>
      <c r="U224">
        <v>3.9380000000000011</v>
      </c>
      <c r="W224">
        <v>4.5379999999999994</v>
      </c>
      <c r="X224">
        <v>3.8600000000000003</v>
      </c>
      <c r="AB224">
        <v>3</v>
      </c>
      <c r="AC224">
        <v>67</v>
      </c>
      <c r="AD224">
        <v>55.2</v>
      </c>
      <c r="AF224">
        <v>61.1</v>
      </c>
      <c r="AG224">
        <v>42.7</v>
      </c>
      <c r="AH224">
        <v>147.72355328918837</v>
      </c>
      <c r="AI224">
        <v>9280.2890647333916</v>
      </c>
      <c r="AJ224">
        <v>326.64311588438085</v>
      </c>
      <c r="AK224">
        <v>10</v>
      </c>
      <c r="AL224">
        <v>377.1</v>
      </c>
      <c r="AM224">
        <v>419</v>
      </c>
      <c r="AN224">
        <v>11426.260846918913</v>
      </c>
      <c r="AO224">
        <f>AN224/AN$224</f>
        <v>1</v>
      </c>
      <c r="AP224">
        <v>2213.4581803345573</v>
      </c>
      <c r="AQ224">
        <v>2647.1546307629542</v>
      </c>
      <c r="AR224">
        <v>0.19034455324357405</v>
      </c>
      <c r="AS224">
        <v>4860.8031556507549</v>
      </c>
      <c r="AT224">
        <v>6.277354549163606</v>
      </c>
      <c r="AU224">
        <v>3453.5087719298244</v>
      </c>
      <c r="AV224">
        <v>6304.6613627090983</v>
      </c>
      <c r="AW224">
        <v>101.99898000815993</v>
      </c>
      <c r="AX224">
        <v>3.2655736434108529</v>
      </c>
      <c r="AY224">
        <v>9863.4346882904938</v>
      </c>
      <c r="AZ224">
        <v>791.17476540187681</v>
      </c>
      <c r="BA224">
        <v>3903.2680538555696</v>
      </c>
      <c r="BB224">
        <v>7196.1485108119132</v>
      </c>
      <c r="BC224">
        <v>1402.9277029783761</v>
      </c>
      <c r="BD224">
        <v>7.4692166462668306</v>
      </c>
      <c r="BE224">
        <v>12509.813484292126</v>
      </c>
      <c r="BF224">
        <v>333.50876884264926</v>
      </c>
      <c r="BG224">
        <v>189.02705685725945</v>
      </c>
      <c r="BH224">
        <f t="shared" si="284"/>
        <v>263.75897684970244</v>
      </c>
      <c r="BI224">
        <v>82.670039439684473</v>
      </c>
      <c r="BJ224">
        <v>32.125662994696086</v>
      </c>
      <c r="BK224">
        <v>243.83378212974293</v>
      </c>
      <c r="BL224">
        <v>63.677653435915353</v>
      </c>
      <c r="BM224">
        <v>1.195936139332366</v>
      </c>
      <c r="BN224">
        <v>1.8255813953488373</v>
      </c>
      <c r="BO224">
        <v>1.8436213991769543</v>
      </c>
      <c r="BP224">
        <v>45.536881652189095</v>
      </c>
      <c r="BQ224">
        <v>35.013247221373128</v>
      </c>
      <c r="BR224">
        <v>31.201648679708015</v>
      </c>
      <c r="BS224">
        <v>54.459202440353884</v>
      </c>
      <c r="BT224">
        <v>63.919532718088156</v>
      </c>
      <c r="BU224">
        <v>57.52402719551106</v>
      </c>
      <c r="BV224">
        <v>5027.6662586699313</v>
      </c>
      <c r="BW224">
        <v>5051.7605059159532</v>
      </c>
      <c r="BX224">
        <v>11911.954895960833</v>
      </c>
      <c r="BY224">
        <v>9892.8665341289288</v>
      </c>
      <c r="BZ224">
        <v>1832.5281313749488</v>
      </c>
      <c r="CA224">
        <v>21804.821430089763</v>
      </c>
      <c r="CB224">
        <v>1.0047923322683705</v>
      </c>
      <c r="CC224">
        <v>23.057589693130701</v>
      </c>
      <c r="CD224">
        <v>23.168089324247941</v>
      </c>
      <c r="CE224">
        <v>-1574.1574867401068</v>
      </c>
      <c r="CF224">
        <v>1252.9008567931451</v>
      </c>
      <c r="CG224">
        <v>-321.25662994696177</v>
      </c>
      <c r="CH224">
        <f t="shared" si="258"/>
        <v>-1124.3982048143616</v>
      </c>
      <c r="CI224">
        <f t="shared" si="259"/>
        <v>2144.38800489596</v>
      </c>
      <c r="CJ224">
        <f t="shared" si="260"/>
        <v>1019.9898000815983</v>
      </c>
      <c r="CK224">
        <v>11941.38674179927</v>
      </c>
      <c r="CL224">
        <v>54.76489124245083</v>
      </c>
      <c r="CM224">
        <v>2.9513320922851562</v>
      </c>
      <c r="CN224">
        <v>1.8679145574569702</v>
      </c>
      <c r="CO224">
        <v>7.8121223449707031</v>
      </c>
      <c r="CP224">
        <v>2.361501887766758</v>
      </c>
      <c r="CQ224">
        <v>6.7832822799682617</v>
      </c>
      <c r="CR224">
        <v>2.9408588409423828</v>
      </c>
      <c r="CS224">
        <v>1.0894308090209961</v>
      </c>
      <c r="CT224">
        <v>3.1179282665252686</v>
      </c>
      <c r="CU224">
        <v>3.1179282665252686</v>
      </c>
      <c r="CV224">
        <v>1.7593244147574374</v>
      </c>
      <c r="CW224">
        <v>2.2691574096679688</v>
      </c>
      <c r="CX224">
        <v>2.0520946979522705</v>
      </c>
      <c r="CY224">
        <v>0.52081590890884399</v>
      </c>
      <c r="CZ224">
        <v>2.0645146369934082</v>
      </c>
      <c r="DA224">
        <v>2.0645146369934082</v>
      </c>
      <c r="DB224">
        <v>1.1726417350874352</v>
      </c>
      <c r="DC224">
        <v>0.79168832302093506</v>
      </c>
      <c r="DD224">
        <v>0.65890336036682129</v>
      </c>
      <c r="DE224">
        <v>0.68815749966558204</v>
      </c>
      <c r="DF224">
        <v>1.3048844337463379</v>
      </c>
      <c r="DG224">
        <v>0.48475897312164307</v>
      </c>
      <c r="DH224">
        <v>0.967967048504356</v>
      </c>
      <c r="DI224">
        <v>65.326501625524827</v>
      </c>
      <c r="DJ224">
        <v>49.446586706417527</v>
      </c>
      <c r="DK224">
        <v>1.4869949376375905E-2</v>
      </c>
      <c r="DL224">
        <v>114.78795828131872</v>
      </c>
      <c r="DM224">
        <v>0.42581067878419643</v>
      </c>
      <c r="DN224">
        <v>101.56281804201895</v>
      </c>
      <c r="DO224">
        <v>68.68492328979589</v>
      </c>
      <c r="DP224">
        <v>3.1802550292418763</v>
      </c>
      <c r="DQ224">
        <v>0.10181824369210606</v>
      </c>
      <c r="DR224">
        <v>173.52981460474879</v>
      </c>
      <c r="DS224">
        <v>17.953000812539855</v>
      </c>
      <c r="DT224">
        <v>80.098756780034918</v>
      </c>
      <c r="DU224">
        <v>37.478686273015306</v>
      </c>
      <c r="DV224">
        <v>28.963647774423983</v>
      </c>
      <c r="DW224">
        <v>0.15420307093092689</v>
      </c>
      <c r="DX224">
        <v>146.69529389840511</v>
      </c>
      <c r="DY224">
        <v>3.916123754895338</v>
      </c>
      <c r="DZ224">
        <v>-1.9167514790245488</v>
      </c>
      <c r="EA224">
        <f t="shared" si="285"/>
        <v>1.1002529523133238</v>
      </c>
      <c r="EB224">
        <v>2.4157544277662746</v>
      </c>
      <c r="EC224">
        <v>-1.5331472329988591</v>
      </c>
      <c r="ED224">
        <v>1.2825557722252241</v>
      </c>
      <c r="EE224">
        <v>-2.2290169297700415</v>
      </c>
      <c r="EF224">
        <v>0.75691465907455557</v>
      </c>
      <c r="EG224">
        <v>0.67628020385747178</v>
      </c>
      <c r="EH224">
        <v>0.46790596732903461</v>
      </c>
      <c r="EI224">
        <v>56.910587664103829</v>
      </c>
      <c r="EJ224">
        <v>58.52758978239558</v>
      </c>
      <c r="EK224">
        <v>54.602131160054725</v>
      </c>
      <c r="EL224">
        <v>43.076458059507758</v>
      </c>
      <c r="EM224">
        <v>39.581050349324961</v>
      </c>
      <c r="EN224">
        <v>25.548662998672228</v>
      </c>
      <c r="EO224">
        <v>39.803446690353368</v>
      </c>
      <c r="EP224">
        <v>33.286219731164145</v>
      </c>
      <c r="EQ224">
        <v>81.973010973335946</v>
      </c>
      <c r="ER224">
        <v>129.09047545514923</v>
      </c>
      <c r="ES224">
        <v>8.8833445518184355</v>
      </c>
      <c r="ET224">
        <v>211.06348642848519</v>
      </c>
      <c r="EU224">
        <v>0.83626475842935688</v>
      </c>
      <c r="EV224">
        <v>18.858518526291849</v>
      </c>
      <c r="EW224">
        <v>15.770714439725007</v>
      </c>
      <c r="EX224">
        <f t="shared" si="261"/>
        <v>4.2088495277596891</v>
      </c>
      <c r="EY224">
        <v>61.759371351665578</v>
      </c>
      <c r="EZ224">
        <v>35.398703558631745</v>
      </c>
      <c r="FA224">
        <f t="shared" si="262"/>
        <v>1.7446789046771729</v>
      </c>
      <c r="FB224">
        <v>97.15807491029733</v>
      </c>
      <c r="FC224">
        <v>63.565865635651853</v>
      </c>
      <c r="FD224">
        <v>36.434134364348139</v>
      </c>
      <c r="FE224">
        <f t="shared" si="263"/>
        <v>35.604432079714272</v>
      </c>
      <c r="FF224">
        <f t="shared" si="264"/>
        <v>40.29531008968155</v>
      </c>
      <c r="FG224">
        <f t="shared" si="265"/>
        <v>4.1924665418511609</v>
      </c>
      <c r="FH224">
        <f t="shared" si="266"/>
        <v>-21.464061261984028</v>
      </c>
      <c r="FI224">
        <f t="shared" si="267"/>
        <v>31.206237016780584</v>
      </c>
      <c r="FJ224">
        <f t="shared" si="268"/>
        <v>31.206237016780584</v>
      </c>
      <c r="FK224">
        <f t="shared" si="269"/>
        <v>21.464061261984028</v>
      </c>
      <c r="FL224">
        <f t="shared" si="270"/>
        <v>21.133778754646052</v>
      </c>
      <c r="FM224">
        <f t="shared" si="271"/>
        <v>45.433896584720671</v>
      </c>
      <c r="FN224">
        <f t="shared" si="272"/>
        <v>88.156440433172705</v>
      </c>
      <c r="FO224">
        <v>37.533671823736398</v>
      </c>
      <c r="FP224">
        <v>17.783119410592114</v>
      </c>
      <c r="FQ224">
        <v>1.2467843799183616</v>
      </c>
      <c r="FR224">
        <v>1.2068615097783439</v>
      </c>
      <c r="FS224">
        <v>0.87835330286678637</v>
      </c>
      <c r="FT224">
        <v>1.8940740081467713</v>
      </c>
      <c r="FU224">
        <v>1.4577682696008429</v>
      </c>
      <c r="FV224">
        <v>1.335045626014207</v>
      </c>
      <c r="FW224">
        <v>45.370087371947825</v>
      </c>
      <c r="FX224">
        <v>61.161917506223453</v>
      </c>
      <c r="FY224">
        <v>38.623425508109058</v>
      </c>
      <c r="FZ224">
        <v>46.871520515136268</v>
      </c>
      <c r="GA224">
        <v>76.677042722271722</v>
      </c>
      <c r="GB224">
        <f t="shared" si="286"/>
        <v>133.99846567472528</v>
      </c>
      <c r="GC224">
        <f t="shared" si="287"/>
        <v>114.02895605791214</v>
      </c>
      <c r="GD224">
        <f t="shared" si="288"/>
        <v>116.26155153544872</v>
      </c>
      <c r="GE224">
        <f t="shared" si="289"/>
        <v>2.2025118552098726</v>
      </c>
      <c r="GF224">
        <f t="shared" si="290"/>
        <v>2.5790456587612725</v>
      </c>
      <c r="GG224">
        <f t="shared" si="291"/>
        <v>1.7650673596305628</v>
      </c>
      <c r="GH224">
        <f t="shared" si="296"/>
        <v>51.937549304176876</v>
      </c>
      <c r="GK224">
        <f t="shared" si="292"/>
        <v>60.809036754094656</v>
      </c>
      <c r="GL224">
        <f t="shared" si="293"/>
        <v>51.537807517491572</v>
      </c>
      <c r="GM224">
        <f t="shared" si="256"/>
        <v>48.462192482508435</v>
      </c>
      <c r="GN224">
        <f t="shared" si="273"/>
        <v>50.307035601488124</v>
      </c>
      <c r="GO224">
        <f t="shared" si="294"/>
        <v>44.531250000000007</v>
      </c>
      <c r="GP224">
        <f t="shared" si="295"/>
        <v>29.075477250664377</v>
      </c>
      <c r="GQ224">
        <f t="shared" si="274"/>
        <v>0.95686213787237739</v>
      </c>
      <c r="GR224">
        <v>50.371563817354215</v>
      </c>
      <c r="GS224">
        <f t="shared" si="275"/>
        <v>98.634346882904936</v>
      </c>
      <c r="GT224" s="23">
        <f t="shared" si="276"/>
        <v>218.04821430089763</v>
      </c>
      <c r="GU224">
        <v>27.560000000000002</v>
      </c>
      <c r="GV224">
        <v>32.96</v>
      </c>
      <c r="GW224">
        <v>2.3699999999999997E-3</v>
      </c>
      <c r="GX224">
        <v>60.522370000000002</v>
      </c>
      <c r="GY224">
        <v>7.8159999999999993E-2</v>
      </c>
      <c r="GZ224">
        <v>43</v>
      </c>
      <c r="HA224">
        <v>78.5</v>
      </c>
      <c r="HB224">
        <v>1.27</v>
      </c>
      <c r="HC224">
        <v>4.0660000000000002E-2</v>
      </c>
      <c r="HD224">
        <v>122.81066000000001</v>
      </c>
      <c r="HE224">
        <v>9.8510000000000009</v>
      </c>
      <c r="HF224">
        <v>48.6</v>
      </c>
      <c r="HG224">
        <v>89.6</v>
      </c>
      <c r="HH224">
        <v>17.468</v>
      </c>
      <c r="HI224">
        <v>9.2999999999999999E-2</v>
      </c>
      <c r="HJ224">
        <v>155.76100000000002</v>
      </c>
      <c r="HK224">
        <v>62.6</v>
      </c>
      <c r="HL224">
        <v>62.9</v>
      </c>
      <c r="HM224">
        <v>148.31700000000001</v>
      </c>
      <c r="HN224">
        <v>123.17711900000002</v>
      </c>
      <c r="HO224">
        <v>22.817</v>
      </c>
      <c r="HP224">
        <v>271.49411900000007</v>
      </c>
      <c r="HQ224">
        <v>-19.600000000000001</v>
      </c>
      <c r="HR224">
        <v>15.600000000000001</v>
      </c>
      <c r="HS224">
        <v>-4</v>
      </c>
      <c r="HT224">
        <v>148.68345900000006</v>
      </c>
      <c r="HU224">
        <v>54.764891242450823</v>
      </c>
      <c r="HV224">
        <v>0.81338712463378915</v>
      </c>
      <c r="HW224">
        <v>0.61566463813781735</v>
      </c>
      <c r="HX224">
        <v>1.8514729957580563E-4</v>
      </c>
      <c r="HY224">
        <v>1.4292369100711824</v>
      </c>
      <c r="HZ224">
        <v>5.3018134300231922E-3</v>
      </c>
      <c r="IA224">
        <v>1.2645693016052246</v>
      </c>
      <c r="IB224">
        <v>0.85520318508148196</v>
      </c>
      <c r="IC224">
        <v>3.9597688984870913E-2</v>
      </c>
      <c r="ID224">
        <v>1.2677496331691743E-3</v>
      </c>
      <c r="IE224">
        <v>2.160637925304747</v>
      </c>
      <c r="IF224">
        <v>0.22353469642639162</v>
      </c>
      <c r="IG224">
        <v>0.99731802320480345</v>
      </c>
      <c r="IH224">
        <v>0.46665105438232418</v>
      </c>
      <c r="II224">
        <v>0.36062941679000854</v>
      </c>
      <c r="IJ224">
        <v>1.9199986124038696E-3</v>
      </c>
      <c r="IK224">
        <v>1.8265184929895402</v>
      </c>
      <c r="IL224">
        <v>0.49559689021110537</v>
      </c>
      <c r="IM224">
        <v>0.41445021367073059</v>
      </c>
      <c r="IN224">
        <v>1.0206545587790012</v>
      </c>
      <c r="IO224">
        <v>1.607319051768203</v>
      </c>
      <c r="IP224">
        <v>0.11060745489716529</v>
      </c>
      <c r="IQ224">
        <v>2.6279736105472047</v>
      </c>
      <c r="IR224">
        <v>0.7689724113941192</v>
      </c>
      <c r="IS224">
        <v>0.44075297141075137</v>
      </c>
      <c r="IT224">
        <v>1.2097253828048706</v>
      </c>
      <c r="IU224">
        <v>63.565865635651861</v>
      </c>
      <c r="IV224">
        <v>36.434134364348132</v>
      </c>
      <c r="IW224">
        <v>0.46733568524245772</v>
      </c>
      <c r="IX224">
        <v>17.783119410592089</v>
      </c>
      <c r="IY224">
        <f t="shared" si="277"/>
        <v>1.1987367004760223</v>
      </c>
      <c r="IZ224">
        <f t="shared" si="278"/>
        <v>45.614487743140529</v>
      </c>
      <c r="JA224">
        <f t="shared" si="279"/>
        <v>0.80145511755766452</v>
      </c>
      <c r="JB224">
        <f t="shared" si="280"/>
        <v>30.497076315419434</v>
      </c>
      <c r="JC224">
        <f t="shared" si="281"/>
        <v>0.3972815829183578</v>
      </c>
      <c r="JD224">
        <f t="shared" si="282"/>
        <v>74.579885005238907</v>
      </c>
      <c r="JE224">
        <f t="shared" si="283"/>
        <v>103.3093018553823</v>
      </c>
    </row>
    <row r="225" spans="1:265" x14ac:dyDescent="0.2">
      <c r="A225" s="5">
        <v>2017</v>
      </c>
      <c r="B225">
        <v>414</v>
      </c>
      <c r="C225">
        <v>4</v>
      </c>
      <c r="D225" t="s">
        <v>115</v>
      </c>
      <c r="E225">
        <v>1958</v>
      </c>
      <c r="F225" t="s">
        <v>118</v>
      </c>
      <c r="G225">
        <v>4</v>
      </c>
      <c r="H225">
        <v>33.5</v>
      </c>
      <c r="J225">
        <v>0</v>
      </c>
      <c r="K225">
        <v>0</v>
      </c>
      <c r="L225">
        <v>12.3</v>
      </c>
      <c r="M225">
        <v>11.7</v>
      </c>
      <c r="N225">
        <v>5</v>
      </c>
      <c r="O225">
        <v>0.60000000000000142</v>
      </c>
      <c r="P225">
        <v>6.6999999999999993</v>
      </c>
      <c r="Q225">
        <v>7.3000000000000007</v>
      </c>
      <c r="R225">
        <v>2.9820000000000002</v>
      </c>
      <c r="U225">
        <v>4.0540000000000003</v>
      </c>
      <c r="W225">
        <v>5.1520000000000001</v>
      </c>
      <c r="X225">
        <v>3.9120000000000004</v>
      </c>
      <c r="AB225">
        <v>5</v>
      </c>
      <c r="AC225">
        <v>69</v>
      </c>
      <c r="AD225">
        <v>55.9</v>
      </c>
      <c r="AF225">
        <v>55.8</v>
      </c>
      <c r="AG225">
        <v>31.5</v>
      </c>
      <c r="AH225">
        <v>157.32217229691909</v>
      </c>
      <c r="AI225">
        <v>9883.2935080370517</v>
      </c>
      <c r="AJ225">
        <v>247.71834569566192</v>
      </c>
      <c r="AK225">
        <v>0</v>
      </c>
      <c r="AL225">
        <v>444.9</v>
      </c>
      <c r="AM225">
        <v>444.9</v>
      </c>
      <c r="AN225">
        <v>10466.797791324563</v>
      </c>
      <c r="AO225">
        <f>AN225/AN$225</f>
        <v>1</v>
      </c>
      <c r="AP225">
        <v>1805.6917293233082</v>
      </c>
      <c r="AQ225">
        <v>2381.2765246449458</v>
      </c>
      <c r="AR225">
        <v>0.27545843776106937</v>
      </c>
      <c r="AS225">
        <v>4187.2437124060152</v>
      </c>
      <c r="AT225">
        <v>12.76811528822055</v>
      </c>
      <c r="AU225">
        <v>3864.6407685881372</v>
      </c>
      <c r="AV225">
        <v>6240.9837092731823</v>
      </c>
      <c r="AW225">
        <v>189.61407685881369</v>
      </c>
      <c r="AX225">
        <v>37.989418755221386</v>
      </c>
      <c r="AY225">
        <v>10333.227973475354</v>
      </c>
      <c r="AZ225">
        <v>1119.8413324979115</v>
      </c>
      <c r="BA225">
        <v>4193.5463659147872</v>
      </c>
      <c r="BB225">
        <v>6611.0025062656641</v>
      </c>
      <c r="BC225">
        <v>1578.0890559732663</v>
      </c>
      <c r="BD225">
        <v>6.5781119465329994</v>
      </c>
      <c r="BE225">
        <v>12389.216040100251</v>
      </c>
      <c r="BF225">
        <v>409.73228407128926</v>
      </c>
      <c r="BG225">
        <v>146.85629047320694</v>
      </c>
      <c r="BH225">
        <f t="shared" si="284"/>
        <v>282.82663198945636</v>
      </c>
      <c r="BI225">
        <v>137.26326928432192</v>
      </c>
      <c r="BJ225">
        <v>23.493256951903568</v>
      </c>
      <c r="BK225">
        <v>257.31381230854907</v>
      </c>
      <c r="BL225">
        <v>26.429914070891559</v>
      </c>
      <c r="BM225">
        <v>1.3187613843351549</v>
      </c>
      <c r="BN225">
        <v>1.6148936170212764</v>
      </c>
      <c r="BO225">
        <v>1.5764705882352941</v>
      </c>
      <c r="BP225">
        <v>43.123635817360793</v>
      </c>
      <c r="BQ225">
        <v>37.400130709478098</v>
      </c>
      <c r="BR225">
        <v>33.848359350111501</v>
      </c>
      <c r="BS225">
        <v>56.869785668067799</v>
      </c>
      <c r="BT225">
        <v>60.397232358497597</v>
      </c>
      <c r="BU225">
        <v>53.360942975469897</v>
      </c>
      <c r="BV225">
        <v>4357.999164578112</v>
      </c>
      <c r="BW225">
        <v>4366.2218045112777</v>
      </c>
      <c r="BX225">
        <v>10477.863387635754</v>
      </c>
      <c r="BY225">
        <v>9062.1625898913935</v>
      </c>
      <c r="BZ225">
        <v>1753.6424185463657</v>
      </c>
      <c r="CA225">
        <v>19540.025977527152</v>
      </c>
      <c r="CB225">
        <v>1.0018867924528301</v>
      </c>
      <c r="CC225">
        <v>22.302934344049579</v>
      </c>
      <c r="CD225">
        <v>22.345015352245891</v>
      </c>
      <c r="CE225">
        <v>-493.35839598997472</v>
      </c>
      <c r="CF225">
        <v>1874.7619047619046</v>
      </c>
      <c r="CG225">
        <v>1381.4035087719294</v>
      </c>
      <c r="CH225">
        <f t="shared" si="258"/>
        <v>-164.45279866332476</v>
      </c>
      <c r="CI225">
        <f t="shared" si="259"/>
        <v>2244.7807017543864</v>
      </c>
      <c r="CJ225">
        <f t="shared" si="260"/>
        <v>2080.3279030910617</v>
      </c>
      <c r="CK225">
        <v>9206.7980040517978</v>
      </c>
      <c r="CL225">
        <v>47.117634411747829</v>
      </c>
      <c r="CM225">
        <v>3.1272778511047363</v>
      </c>
      <c r="CN225">
        <v>1.9897093772888184</v>
      </c>
      <c r="CO225">
        <v>7.9297895431518555</v>
      </c>
      <c r="CP225">
        <v>2.4806610321495692</v>
      </c>
      <c r="CQ225">
        <v>5.6933231353759766</v>
      </c>
      <c r="CR225">
        <v>2.4566290378570557</v>
      </c>
      <c r="CS225">
        <v>0.99072790145874023</v>
      </c>
      <c r="CT225">
        <v>3.0825128555297852</v>
      </c>
      <c r="CU225">
        <v>3.0825128555297852</v>
      </c>
      <c r="CV225">
        <v>1.5850512704803317</v>
      </c>
      <c r="CW225">
        <v>1.9511685371398926</v>
      </c>
      <c r="CX225">
        <v>1.4367004632949829</v>
      </c>
      <c r="CY225">
        <v>0.74679380655288696</v>
      </c>
      <c r="CZ225">
        <v>1.9550514221191406</v>
      </c>
      <c r="DA225">
        <v>1.9550514221191406</v>
      </c>
      <c r="DB225">
        <v>1.1348604696425104</v>
      </c>
      <c r="DC225">
        <v>0.64747500419616699</v>
      </c>
      <c r="DD225">
        <v>0.42577636241912842</v>
      </c>
      <c r="DE225">
        <v>0.55056574707903072</v>
      </c>
      <c r="DF225">
        <v>1.438912034034729</v>
      </c>
      <c r="DG225">
        <v>0.62043613195419312</v>
      </c>
      <c r="DH225">
        <v>0.96255795721106896</v>
      </c>
      <c r="DI225">
        <v>56.468997510357909</v>
      </c>
      <c r="DJ225">
        <v>47.38048231003777</v>
      </c>
      <c r="DK225">
        <v>2.1843274393306741E-2</v>
      </c>
      <c r="DL225">
        <v>103.87132309478899</v>
      </c>
      <c r="DM225">
        <v>0.72693006165573759</v>
      </c>
      <c r="DN225">
        <v>94.939887329998285</v>
      </c>
      <c r="DO225">
        <v>61.831166933264043</v>
      </c>
      <c r="DP225">
        <v>5.8448782950670601</v>
      </c>
      <c r="DQ225">
        <v>1.1710287168707425</v>
      </c>
      <c r="DR225">
        <v>163.78696127520013</v>
      </c>
      <c r="DS225">
        <v>21.849991745587381</v>
      </c>
      <c r="DT225">
        <v>60.248700067587663</v>
      </c>
      <c r="DU225">
        <v>49.370557267848113</v>
      </c>
      <c r="DV225">
        <v>30.852452531111865</v>
      </c>
      <c r="DW225">
        <v>0.1286054711592825</v>
      </c>
      <c r="DX225">
        <v>140.60031533770695</v>
      </c>
      <c r="DY225">
        <v>3.994375878694076</v>
      </c>
      <c r="DZ225">
        <v>-1.6561889955352274</v>
      </c>
      <c r="EA225">
        <f t="shared" si="285"/>
        <v>1.2665169738937225</v>
      </c>
      <c r="EB225">
        <v>2.5647259879760251</v>
      </c>
      <c r="EC225">
        <v>-2.4779419473150446</v>
      </c>
      <c r="ED225">
        <v>0.9633789748817515</v>
      </c>
      <c r="EE225">
        <v>-0.89004354752970927</v>
      </c>
      <c r="EF225">
        <v>0.83905300959782292</v>
      </c>
      <c r="EG225">
        <v>0.65126648737581938</v>
      </c>
      <c r="EH225">
        <v>0.81944601646946191</v>
      </c>
      <c r="EI225">
        <v>54.364376834621112</v>
      </c>
      <c r="EJ225">
        <v>57.965473314128602</v>
      </c>
      <c r="EK225">
        <v>42.851041921831197</v>
      </c>
      <c r="EL225">
        <v>45.614593997999002</v>
      </c>
      <c r="EM225">
        <v>37.75097019436933</v>
      </c>
      <c r="EN225">
        <v>35.114115604410486</v>
      </c>
      <c r="EO225">
        <v>28.216955273721052</v>
      </c>
      <c r="EP225">
        <v>18.590340374398945</v>
      </c>
      <c r="EQ225">
        <v>57.687526838057032</v>
      </c>
      <c r="ER225">
        <v>130.39654804974052</v>
      </c>
      <c r="ES225">
        <v>10.880231189937033</v>
      </c>
      <c r="ET225">
        <v>188.08407488779756</v>
      </c>
      <c r="EU225">
        <v>0.658835802589674</v>
      </c>
      <c r="EV225">
        <v>15.002309626986765</v>
      </c>
      <c r="EW225">
        <v>9.8840587037946204</v>
      </c>
      <c r="EX225">
        <f t="shared" si="261"/>
        <v>5.7847700271422164</v>
      </c>
      <c r="EY225">
        <v>66.72293205627723</v>
      </c>
      <c r="EZ225">
        <v>43.240826558865095</v>
      </c>
      <c r="FA225">
        <f t="shared" si="262"/>
        <v>1.5430540386513012</v>
      </c>
      <c r="FB225">
        <v>109.96375861514232</v>
      </c>
      <c r="FC225">
        <v>60.677202104193348</v>
      </c>
      <c r="FD225">
        <v>39.322797895806652</v>
      </c>
      <c r="FE225">
        <f t="shared" si="263"/>
        <v>51.931730497378744</v>
      </c>
      <c r="FF225">
        <f t="shared" si="264"/>
        <v>32.031744793866608</v>
      </c>
      <c r="FG225">
        <f t="shared" si="265"/>
        <v>30.780216893449168</v>
      </c>
      <c r="FH225">
        <f t="shared" si="266"/>
        <v>-34.691187262410622</v>
      </c>
      <c r="FI225">
        <f t="shared" si="267"/>
        <v>12.460609665415927</v>
      </c>
      <c r="FJ225">
        <f t="shared" si="268"/>
        <v>12.46060966541593</v>
      </c>
      <c r="FK225">
        <f t="shared" si="269"/>
        <v>34.691187262410622</v>
      </c>
      <c r="FL225">
        <f t="shared" si="270"/>
        <v>36.540160556362068</v>
      </c>
      <c r="FM225">
        <f t="shared" si="271"/>
        <v>20.152635448179367</v>
      </c>
      <c r="FN225">
        <f t="shared" si="272"/>
        <v>28.816770300292266</v>
      </c>
      <c r="FO225">
        <v>24.297113612597428</v>
      </c>
      <c r="FP225">
        <v>12.918219486201576</v>
      </c>
      <c r="FQ225">
        <v>1.2393727866117559</v>
      </c>
      <c r="FR225">
        <v>1.1061950776224372</v>
      </c>
      <c r="FS225">
        <v>0.84701239785271198</v>
      </c>
      <c r="FT225">
        <v>2.0015455066843075</v>
      </c>
      <c r="FU225">
        <v>1.432885846759604</v>
      </c>
      <c r="FV225">
        <v>1.3398392662486773</v>
      </c>
      <c r="FW225">
        <v>46.377433685675364</v>
      </c>
      <c r="FX225">
        <v>69.32886164207639</v>
      </c>
      <c r="FY225">
        <v>27.055338926502365</v>
      </c>
      <c r="FZ225">
        <v>48.181445426985086</v>
      </c>
      <c r="GA225">
        <v>60.501038398371577</v>
      </c>
      <c r="GB225">
        <f t="shared" si="286"/>
        <v>165.14446799385405</v>
      </c>
      <c r="GC225">
        <f t="shared" si="287"/>
        <v>104.89978869319441</v>
      </c>
      <c r="GD225">
        <f t="shared" si="288"/>
        <v>122.85544382853472</v>
      </c>
      <c r="GE225">
        <f t="shared" si="289"/>
        <v>1.8936618883419822</v>
      </c>
      <c r="GF225">
        <f t="shared" si="290"/>
        <v>2.3418817792303472</v>
      </c>
      <c r="GG225">
        <f t="shared" si="291"/>
        <v>1.1694235261565928</v>
      </c>
      <c r="GH225">
        <f t="shared" si="296"/>
        <v>47.576353596929835</v>
      </c>
      <c r="GK225">
        <f t="shared" si="292"/>
        <v>70.279135495871486</v>
      </c>
      <c r="GL225">
        <f t="shared" si="293"/>
        <v>69.933706096047032</v>
      </c>
      <c r="GM225">
        <f t="shared" si="256"/>
        <v>30.06629390395296</v>
      </c>
      <c r="GN225">
        <f t="shared" si="273"/>
        <v>53.165868737305601</v>
      </c>
      <c r="GO225">
        <f t="shared" si="294"/>
        <v>59.349593495934961</v>
      </c>
      <c r="GP225">
        <f t="shared" si="295"/>
        <v>18.633249097460123</v>
      </c>
      <c r="GQ225">
        <f t="shared" si="274"/>
        <v>1.1368553743351657</v>
      </c>
      <c r="GR225">
        <v>44.718800937523376</v>
      </c>
      <c r="GS225">
        <f t="shared" si="275"/>
        <v>103.33227973475354</v>
      </c>
      <c r="GT225" s="23">
        <f t="shared" si="276"/>
        <v>195.40025977527151</v>
      </c>
      <c r="GU225">
        <v>21.96</v>
      </c>
      <c r="GV225">
        <v>28.96</v>
      </c>
      <c r="GW225">
        <v>3.3500000000000001E-3</v>
      </c>
      <c r="GX225">
        <v>50.923350000000006</v>
      </c>
      <c r="GY225">
        <v>0.15528</v>
      </c>
      <c r="GZ225">
        <v>47</v>
      </c>
      <c r="HA225">
        <v>75.900000000000006</v>
      </c>
      <c r="HB225">
        <v>2.306</v>
      </c>
      <c r="HC225">
        <v>0.46200999999999998</v>
      </c>
      <c r="HD225">
        <v>125.66801000000001</v>
      </c>
      <c r="HE225">
        <v>13.619</v>
      </c>
      <c r="HF225">
        <v>51</v>
      </c>
      <c r="HG225">
        <v>80.400000000000006</v>
      </c>
      <c r="HH225">
        <v>19.192</v>
      </c>
      <c r="HI225">
        <v>0.08</v>
      </c>
      <c r="HJ225">
        <v>150.672</v>
      </c>
      <c r="HK225">
        <v>53</v>
      </c>
      <c r="HL225">
        <v>53.1</v>
      </c>
      <c r="HM225">
        <v>127.42699999999999</v>
      </c>
      <c r="HN225">
        <v>110.209892</v>
      </c>
      <c r="HO225">
        <v>21.326999999999998</v>
      </c>
      <c r="HP225">
        <v>237.63689199999999</v>
      </c>
      <c r="HQ225">
        <v>-6</v>
      </c>
      <c r="HR225">
        <v>22.800000000000004</v>
      </c>
      <c r="HS225">
        <v>16.800000000000011</v>
      </c>
      <c r="HT225">
        <v>111.96888199999998</v>
      </c>
      <c r="HU225">
        <v>47.117634411747808</v>
      </c>
      <c r="HV225">
        <v>0.68675021610260012</v>
      </c>
      <c r="HW225">
        <v>0.57621983566284185</v>
      </c>
      <c r="HX225">
        <v>2.6564794969558713E-4</v>
      </c>
      <c r="HY225">
        <v>1.2632356997151375</v>
      </c>
      <c r="HZ225">
        <v>8.8405921646118168E-3</v>
      </c>
      <c r="IA225">
        <v>1.1546156477928162</v>
      </c>
      <c r="IB225">
        <v>0.7519624772071839</v>
      </c>
      <c r="IC225">
        <v>7.1082746448516851E-2</v>
      </c>
      <c r="ID225">
        <v>1.4241517643833161E-2</v>
      </c>
      <c r="IE225">
        <v>1.9919023890923502</v>
      </c>
      <c r="IF225">
        <v>0.265729643073082</v>
      </c>
      <c r="IG225">
        <v>0.73271723628044128</v>
      </c>
      <c r="IH225">
        <v>0.60042222046852123</v>
      </c>
      <c r="II225">
        <v>0.37521346893310548</v>
      </c>
      <c r="IJ225">
        <v>1.5640411376953126E-3</v>
      </c>
      <c r="IK225">
        <v>1.7099169668197634</v>
      </c>
      <c r="IL225">
        <v>0.3431617522239685</v>
      </c>
      <c r="IM225">
        <v>0.22608724844455719</v>
      </c>
      <c r="IN225">
        <v>0.70156941453039645</v>
      </c>
      <c r="IO225">
        <v>1.5858233986846781</v>
      </c>
      <c r="IP225">
        <v>0.13232041386187077</v>
      </c>
      <c r="IQ225">
        <v>2.287392813215074</v>
      </c>
      <c r="IR225">
        <v>0.81145389556884773</v>
      </c>
      <c r="IS225">
        <v>0.52587522876262671</v>
      </c>
      <c r="IT225">
        <v>1.3373291243314744</v>
      </c>
      <c r="IU225">
        <v>60.677202104193341</v>
      </c>
      <c r="IV225">
        <v>39.322797895806666</v>
      </c>
      <c r="IW225">
        <v>0.29549042412272386</v>
      </c>
      <c r="IX225">
        <v>12.918219486201565</v>
      </c>
      <c r="IY225">
        <f t="shared" si="277"/>
        <v>1.0241571134999365</v>
      </c>
      <c r="IZ225">
        <f t="shared" si="278"/>
        <v>44.773993674502258</v>
      </c>
      <c r="JA225">
        <f t="shared" si="279"/>
        <v>0.57747584639531069</v>
      </c>
      <c r="JB225">
        <f t="shared" si="280"/>
        <v>25.246028712647401</v>
      </c>
      <c r="JC225">
        <f t="shared" si="281"/>
        <v>0.44668126710462586</v>
      </c>
      <c r="JD225">
        <f t="shared" si="282"/>
        <v>64.582040746113236</v>
      </c>
      <c r="JE225">
        <f t="shared" si="283"/>
        <v>103.88984813936983</v>
      </c>
    </row>
    <row r="226" spans="1:265" x14ac:dyDescent="0.2">
      <c r="A226" s="5">
        <v>2017</v>
      </c>
      <c r="B226">
        <v>415</v>
      </c>
      <c r="C226">
        <v>4</v>
      </c>
      <c r="D226">
        <v>1311</v>
      </c>
      <c r="E226">
        <v>2015</v>
      </c>
      <c r="F226" t="s">
        <v>121</v>
      </c>
      <c r="G226">
        <v>1</v>
      </c>
      <c r="H226">
        <v>33</v>
      </c>
      <c r="J226">
        <v>0</v>
      </c>
      <c r="K226">
        <v>0</v>
      </c>
      <c r="L226">
        <v>11.5</v>
      </c>
      <c r="M226">
        <v>11.1</v>
      </c>
      <c r="N226">
        <v>10.8</v>
      </c>
      <c r="O226">
        <v>0.40000000000000036</v>
      </c>
      <c r="P226">
        <v>0.29999999999999893</v>
      </c>
      <c r="Q226">
        <v>0.69999999999999929</v>
      </c>
      <c r="R226">
        <v>2.1459999999999999</v>
      </c>
      <c r="U226">
        <v>2.274</v>
      </c>
      <c r="W226">
        <v>3.7</v>
      </c>
      <c r="X226">
        <v>4.0759999999999996</v>
      </c>
      <c r="AB226">
        <v>0</v>
      </c>
      <c r="AC226">
        <v>67</v>
      </c>
      <c r="AD226">
        <v>44.1</v>
      </c>
      <c r="AF226">
        <v>49.6</v>
      </c>
      <c r="AG226">
        <v>40.5</v>
      </c>
      <c r="AH226">
        <v>270.01809125214618</v>
      </c>
      <c r="AI226">
        <v>16963.076528642327</v>
      </c>
      <c r="AJ226">
        <v>306.3262831142568</v>
      </c>
      <c r="AK226">
        <v>0</v>
      </c>
      <c r="AL226">
        <v>494.5</v>
      </c>
      <c r="AM226">
        <v>494.5</v>
      </c>
      <c r="AN226">
        <v>14161.341307988176</v>
      </c>
      <c r="AO226">
        <f>AN226/AN$220</f>
        <v>1.0428807602785597</v>
      </c>
      <c r="AP226">
        <v>1680.347861842105</v>
      </c>
      <c r="AQ226">
        <v>1809.8544407894733</v>
      </c>
      <c r="AR226">
        <v>0.10360526315789473</v>
      </c>
      <c r="AS226">
        <v>3490.3059078947363</v>
      </c>
      <c r="AT226">
        <v>2.9891737253289468</v>
      </c>
      <c r="AU226">
        <v>2881.5213815789466</v>
      </c>
      <c r="AV226">
        <v>5042.6624177631575</v>
      </c>
      <c r="AW226">
        <v>68.557545230263145</v>
      </c>
      <c r="AX226">
        <v>7.4976215049342088</v>
      </c>
      <c r="AY226">
        <v>8000.2389660773006</v>
      </c>
      <c r="AZ226">
        <v>623.73606085526308</v>
      </c>
      <c r="BA226">
        <v>4047.0805921052624</v>
      </c>
      <c r="BB226">
        <v>6345.8223684210516</v>
      </c>
      <c r="BC226">
        <v>2042.8043996710521</v>
      </c>
      <c r="BD226">
        <v>5.0993215460526304</v>
      </c>
      <c r="BE226">
        <v>12440.806681743419</v>
      </c>
      <c r="BF226">
        <v>300.6622038788376</v>
      </c>
      <c r="BG226">
        <v>317.18340826186562</v>
      </c>
      <c r="BH226">
        <f t="shared" si="284"/>
        <v>308.63795771892006</v>
      </c>
      <c r="BI226">
        <v>80.078234649122777</v>
      </c>
      <c r="BJ226">
        <v>83.25422932330828</v>
      </c>
      <c r="BK226">
        <v>215.5205317982456</v>
      </c>
      <c r="BL226">
        <v>93.082853618421012</v>
      </c>
      <c r="BM226">
        <v>1.0770712909441233</v>
      </c>
      <c r="BN226">
        <v>1.7500000000000002</v>
      </c>
      <c r="BO226">
        <v>1.5680000000000001</v>
      </c>
      <c r="BP226">
        <v>48.143283316265197</v>
      </c>
      <c r="BQ226">
        <v>36.017941386466134</v>
      </c>
      <c r="BR226">
        <v>32.530692708570534</v>
      </c>
      <c r="BS226">
        <v>51.853748311738421</v>
      </c>
      <c r="BT226">
        <v>63.031397426315749</v>
      </c>
      <c r="BU226">
        <v>51.008126167038604</v>
      </c>
      <c r="BV226">
        <v>3205.2878289473674</v>
      </c>
      <c r="BW226">
        <v>3504.7717927631575</v>
      </c>
      <c r="BX226">
        <v>7947.8996916118413</v>
      </c>
      <c r="BY226">
        <v>12260.901565357726</v>
      </c>
      <c r="BZ226">
        <v>1237.8400699013155</v>
      </c>
      <c r="CA226">
        <v>20208.801256969567</v>
      </c>
      <c r="CB226">
        <v>1.0934343434343436</v>
      </c>
      <c r="CC226">
        <v>15.860850864877177</v>
      </c>
      <c r="CD226">
        <v>17.342799051747019</v>
      </c>
      <c r="CE226">
        <v>-323.76644736842081</v>
      </c>
      <c r="CF226">
        <v>1537.890625</v>
      </c>
      <c r="CG226">
        <v>1214.1241776315792</v>
      </c>
      <c r="CH226">
        <f t="shared" si="258"/>
        <v>841.79276315789502</v>
      </c>
      <c r="CI226">
        <f t="shared" si="259"/>
        <v>2841.0505756578941</v>
      </c>
      <c r="CJ226">
        <f t="shared" si="260"/>
        <v>3682.8433388157891</v>
      </c>
      <c r="CK226">
        <v>12208.562290892267</v>
      </c>
      <c r="CL226">
        <v>60.412105278544438</v>
      </c>
      <c r="CM226">
        <v>2.3810780048370361</v>
      </c>
      <c r="CN226">
        <v>0.73040735721588135</v>
      </c>
      <c r="CO226">
        <v>6.4022526741027832</v>
      </c>
      <c r="CP226">
        <v>1.5252627651866277</v>
      </c>
      <c r="CQ226">
        <v>6.9312987327575684</v>
      </c>
      <c r="CR226">
        <v>2.1010682582855225</v>
      </c>
      <c r="CS226">
        <v>0.43663027882575989</v>
      </c>
      <c r="CT226">
        <v>3.7547328472137451</v>
      </c>
      <c r="CU226">
        <v>3.7547328472137451</v>
      </c>
      <c r="CV226">
        <v>1.0676704879514107</v>
      </c>
      <c r="CW226">
        <v>2.3236386775970459</v>
      </c>
      <c r="CX226">
        <v>2.1816284656524658</v>
      </c>
      <c r="CY226">
        <v>0.33945110440254211</v>
      </c>
      <c r="CZ226">
        <v>1.8742455244064331</v>
      </c>
      <c r="DA226">
        <v>1.8742455244064331</v>
      </c>
      <c r="DB226">
        <v>1.1913694503014927</v>
      </c>
      <c r="DC226">
        <v>0.74486607313156128</v>
      </c>
      <c r="DD226">
        <v>0.25629687309265137</v>
      </c>
      <c r="DE226">
        <v>0.51660567914484268</v>
      </c>
      <c r="DF226">
        <v>1.1470741033554077</v>
      </c>
      <c r="DG226">
        <v>0.66257178783416748</v>
      </c>
      <c r="DH226">
        <v>0.89911779310043882</v>
      </c>
      <c r="DI226">
        <v>40.01039334307179</v>
      </c>
      <c r="DJ226">
        <v>13.21930999042466</v>
      </c>
      <c r="DK226">
        <v>6.6330707310375409E-3</v>
      </c>
      <c r="DL226">
        <v>53.236336404227487</v>
      </c>
      <c r="DM226">
        <v>0.20718856054364748</v>
      </c>
      <c r="DN226">
        <v>60.542731104065702</v>
      </c>
      <c r="DO226">
        <v>22.017790974921081</v>
      </c>
      <c r="DP226">
        <v>2.5741526700041106</v>
      </c>
      <c r="DQ226">
        <v>0.28151565740552625</v>
      </c>
      <c r="DR226">
        <v>85.41619040639641</v>
      </c>
      <c r="DS226">
        <v>14.49337235615314</v>
      </c>
      <c r="DT226">
        <v>88.292262225264764</v>
      </c>
      <c r="DU226">
        <v>21.540964113028814</v>
      </c>
      <c r="DV226">
        <v>38.287170033212398</v>
      </c>
      <c r="DW226">
        <v>9.5573805851984342E-2</v>
      </c>
      <c r="DX226">
        <v>148.21597017735795</v>
      </c>
      <c r="DY226">
        <v>2.1453236001445948</v>
      </c>
      <c r="DZ226">
        <v>4.485698555068681</v>
      </c>
      <c r="EA226">
        <f t="shared" si="285"/>
        <v>3.2751597852803607</v>
      </c>
      <c r="EB226">
        <v>1.368822517399594</v>
      </c>
      <c r="EC226">
        <v>1.9821093657999331</v>
      </c>
      <c r="ED226">
        <v>0.58656539896642801</v>
      </c>
      <c r="EE226">
        <v>-3.4059061563733346E-2</v>
      </c>
      <c r="EF226">
        <v>0.33039690155192436</v>
      </c>
      <c r="EG226">
        <v>0.36367356697330244</v>
      </c>
      <c r="EH226">
        <v>0.24397340797623013</v>
      </c>
      <c r="EI226">
        <v>75.15617348134154</v>
      </c>
      <c r="EJ226">
        <v>70.879690157115633</v>
      </c>
      <c r="EK226">
        <v>59.570005930948341</v>
      </c>
      <c r="EL226">
        <v>24.831366850734149</v>
      </c>
      <c r="EM226">
        <v>25.77706974540072</v>
      </c>
      <c r="EN226">
        <v>14.533497360137712</v>
      </c>
      <c r="EO226">
        <v>23.875101584044128</v>
      </c>
      <c r="EP226">
        <v>8.982620513885232</v>
      </c>
      <c r="EQ226">
        <v>41.059301179602215</v>
      </c>
      <c r="ER226">
        <v>140.6416266941163</v>
      </c>
      <c r="ES226">
        <v>8.201579081672854</v>
      </c>
      <c r="ET226">
        <v>181.70092787371851</v>
      </c>
      <c r="EU226">
        <v>0.37623381338357825</v>
      </c>
      <c r="EV226">
        <v>13.139779671701643</v>
      </c>
      <c r="EW226">
        <v>4.9436294129043308</v>
      </c>
      <c r="EX226">
        <f t="shared" si="261"/>
        <v>4.5137794163455904</v>
      </c>
      <c r="EY226">
        <v>36.667629520021578</v>
      </c>
      <c r="EZ226">
        <v>13.035170461035849</v>
      </c>
      <c r="FA226">
        <f t="shared" si="262"/>
        <v>2.8129766027706982</v>
      </c>
      <c r="FB226">
        <v>49.702799981057424</v>
      </c>
      <c r="FC226">
        <v>73.773770359006392</v>
      </c>
      <c r="FD226">
        <v>26.226229640993608</v>
      </c>
      <c r="FE226">
        <f t="shared" si="263"/>
        <v>68.773925158691355</v>
      </c>
      <c r="FF226">
        <f t="shared" si="264"/>
        <v>64.417160641220633</v>
      </c>
      <c r="FG226">
        <f t="shared" si="265"/>
        <v>12.558343599143582</v>
      </c>
      <c r="FH226">
        <f t="shared" si="266"/>
        <v>27.749531121199055</v>
      </c>
      <c r="FI226">
        <f t="shared" si="267"/>
        <v>0.47682686189226686</v>
      </c>
      <c r="FJ226">
        <f t="shared" si="268"/>
        <v>0.47682686189226686</v>
      </c>
      <c r="FK226">
        <f t="shared" si="269"/>
        <v>-27.749531121199063</v>
      </c>
      <c r="FL226">
        <f t="shared" si="270"/>
        <v>-45.834620631006793</v>
      </c>
      <c r="FM226">
        <f t="shared" si="271"/>
        <v>2.16564351271836</v>
      </c>
      <c r="FN226">
        <f t="shared" si="272"/>
        <v>3.6580025042064204</v>
      </c>
      <c r="FO226">
        <v>96.284737467322103</v>
      </c>
      <c r="FP226">
        <v>52.990779185365334</v>
      </c>
      <c r="FQ226">
        <v>0.7124021861278016</v>
      </c>
      <c r="FR226">
        <v>0.6778075722044038</v>
      </c>
      <c r="FS226">
        <v>0.89055655134020018</v>
      </c>
      <c r="FT226">
        <v>2.1410135944094404</v>
      </c>
      <c r="FU226">
        <v>1.5751822961774724</v>
      </c>
      <c r="FV226">
        <v>1.3377807939412703</v>
      </c>
      <c r="FW226">
        <v>60.671097753159472</v>
      </c>
      <c r="FX226">
        <v>77.40281149904844</v>
      </c>
      <c r="FY226">
        <v>41.558268300357703</v>
      </c>
      <c r="FZ226">
        <v>67.47847525511267</v>
      </c>
      <c r="GA226">
        <v>64.250377865324282</v>
      </c>
      <c r="GB226">
        <f t="shared" si="286"/>
        <v>127.71165118438137</v>
      </c>
      <c r="GC226">
        <f t="shared" si="287"/>
        <v>78.916645024301303</v>
      </c>
      <c r="GD226">
        <f t="shared" si="288"/>
        <v>91.423926847853721</v>
      </c>
      <c r="GE226">
        <f t="shared" si="289"/>
        <v>1.8644172107675578</v>
      </c>
      <c r="GF226">
        <f t="shared" si="290"/>
        <v>2.6623892306097496</v>
      </c>
      <c r="GG226">
        <f t="shared" si="291"/>
        <v>2.3862773574395879</v>
      </c>
      <c r="GH226">
        <f t="shared" si="296"/>
        <v>64.369733218128076</v>
      </c>
      <c r="GK226">
        <f t="shared" si="292"/>
        <v>60.56487517385748</v>
      </c>
      <c r="GL226">
        <f t="shared" si="293"/>
        <v>59.202898582711114</v>
      </c>
      <c r="GM226">
        <f t="shared" si="256"/>
        <v>40.797101417288886</v>
      </c>
      <c r="GN226">
        <f t="shared" si="273"/>
        <v>72.959010243581361</v>
      </c>
      <c r="GO226">
        <f t="shared" si="294"/>
        <v>6.0869565217391246</v>
      </c>
      <c r="GP226">
        <f t="shared" si="295"/>
        <v>68.461052200948515</v>
      </c>
      <c r="GQ226">
        <f t="shared" si="274"/>
        <v>1.1599515954923461</v>
      </c>
      <c r="GR226">
        <v>64.681749245846163</v>
      </c>
      <c r="GS226">
        <f t="shared" si="275"/>
        <v>80.002389660773005</v>
      </c>
      <c r="GT226" s="23">
        <f t="shared" si="276"/>
        <v>202.08801256969568</v>
      </c>
      <c r="GU226">
        <v>20.759999999999998</v>
      </c>
      <c r="GV226">
        <v>22.36</v>
      </c>
      <c r="GW226">
        <v>1.2800000000000001E-3</v>
      </c>
      <c r="GX226">
        <v>43.121279999999999</v>
      </c>
      <c r="GY226">
        <v>3.6930000000000004E-2</v>
      </c>
      <c r="GZ226">
        <v>35.6</v>
      </c>
      <c r="HA226">
        <v>62.3</v>
      </c>
      <c r="HB226">
        <v>0.84700000000000009</v>
      </c>
      <c r="HC226">
        <v>9.2630000000000004E-2</v>
      </c>
      <c r="HD226">
        <v>98.83963</v>
      </c>
      <c r="HE226">
        <v>7.7060000000000004</v>
      </c>
      <c r="HF226">
        <v>50</v>
      </c>
      <c r="HG226">
        <v>78.400000000000006</v>
      </c>
      <c r="HH226">
        <v>25.238</v>
      </c>
      <c r="HI226">
        <v>6.3E-2</v>
      </c>
      <c r="HJ226">
        <v>153.70100000000002</v>
      </c>
      <c r="HK226">
        <v>39.6</v>
      </c>
      <c r="HL226">
        <v>43.3</v>
      </c>
      <c r="HM226">
        <v>98.193000000000012</v>
      </c>
      <c r="HN226">
        <v>151.47834699999999</v>
      </c>
      <c r="HO226">
        <v>15.293000000000001</v>
      </c>
      <c r="HP226">
        <v>249.67134699999997</v>
      </c>
      <c r="HQ226">
        <v>-4</v>
      </c>
      <c r="HR226">
        <v>19</v>
      </c>
      <c r="HS226">
        <v>15</v>
      </c>
      <c r="HT226">
        <v>150.83171699999997</v>
      </c>
      <c r="HU226">
        <v>60.412105278544438</v>
      </c>
      <c r="HV226">
        <v>0.49431179380416862</v>
      </c>
      <c r="HW226">
        <v>0.16331908507347107</v>
      </c>
      <c r="HX226">
        <v>8.1948834228515635E-5</v>
      </c>
      <c r="HY226">
        <v>0.65771282771186823</v>
      </c>
      <c r="HZ226">
        <v>2.5597286220073704E-3</v>
      </c>
      <c r="IA226">
        <v>0.7479802999496461</v>
      </c>
      <c r="IB226">
        <v>0.27202066370844841</v>
      </c>
      <c r="IC226">
        <v>3.1802587215900423E-2</v>
      </c>
      <c r="ID226">
        <v>3.4780090363740923E-3</v>
      </c>
      <c r="IE226">
        <v>1.0552815599103691</v>
      </c>
      <c r="IF226">
        <v>0.17905959649562836</v>
      </c>
      <c r="IG226">
        <v>1.0908142328262329</v>
      </c>
      <c r="IH226">
        <v>0.26612966585159303</v>
      </c>
      <c r="II226">
        <v>0.47302208544969554</v>
      </c>
      <c r="IJ226">
        <v>1.1807746803760527E-3</v>
      </c>
      <c r="IK226">
        <v>1.8311467588078976</v>
      </c>
      <c r="IL226">
        <v>0.29496696496009828</v>
      </c>
      <c r="IM226">
        <v>0.11097654604911804</v>
      </c>
      <c r="IN226">
        <v>0.5072706145226954</v>
      </c>
      <c r="IO226">
        <v>1.737568890627843</v>
      </c>
      <c r="IP226">
        <v>0.10132710351347925</v>
      </c>
      <c r="IQ226">
        <v>2.2448395051505381</v>
      </c>
      <c r="IR226">
        <v>0.45301333498954782</v>
      </c>
      <c r="IS226">
        <v>0.16104411765933035</v>
      </c>
      <c r="IT226">
        <v>0.61405745264887812</v>
      </c>
      <c r="IU226">
        <v>73.773770359006406</v>
      </c>
      <c r="IV226">
        <v>26.226229640993608</v>
      </c>
      <c r="IW226">
        <v>1.189557945240169</v>
      </c>
      <c r="IX226">
        <v>52.990779185365312</v>
      </c>
      <c r="IY226">
        <f t="shared" si="277"/>
        <v>1.5871266774386699</v>
      </c>
      <c r="IZ226">
        <f t="shared" si="278"/>
        <v>70.701120226955283</v>
      </c>
      <c r="JA226">
        <f t="shared" si="279"/>
        <v>0.41369274634264053</v>
      </c>
      <c r="JB226">
        <f t="shared" si="280"/>
        <v>18.428611283500128</v>
      </c>
      <c r="JC226">
        <f t="shared" si="281"/>
        <v>1.1734339310960293</v>
      </c>
      <c r="JD226">
        <f t="shared" si="282"/>
        <v>91.341798647487678</v>
      </c>
      <c r="JE226">
        <f t="shared" si="283"/>
        <v>111.22013240909045</v>
      </c>
    </row>
    <row r="227" spans="1:265" x14ac:dyDescent="0.2">
      <c r="A227" s="5">
        <v>2017</v>
      </c>
      <c r="B227">
        <v>416</v>
      </c>
      <c r="C227">
        <v>4</v>
      </c>
      <c r="D227">
        <v>3382</v>
      </c>
      <c r="E227">
        <v>1976</v>
      </c>
      <c r="F227" t="s">
        <v>121</v>
      </c>
      <c r="G227">
        <v>1</v>
      </c>
      <c r="H227">
        <v>33</v>
      </c>
      <c r="J227">
        <v>0</v>
      </c>
      <c r="K227">
        <v>0</v>
      </c>
      <c r="L227">
        <v>12.3</v>
      </c>
      <c r="M227">
        <v>12.2</v>
      </c>
      <c r="N227">
        <v>9.6999999999999993</v>
      </c>
      <c r="O227">
        <v>0.10000000000000142</v>
      </c>
      <c r="P227">
        <v>2.5</v>
      </c>
      <c r="Q227">
        <v>2.6000000000000014</v>
      </c>
      <c r="R227">
        <v>2.27</v>
      </c>
      <c r="U227">
        <v>2.8259999999999996</v>
      </c>
      <c r="W227">
        <v>4.0860000000000003</v>
      </c>
      <c r="X227">
        <v>4.13</v>
      </c>
      <c r="AB227">
        <v>0</v>
      </c>
      <c r="AC227">
        <v>68</v>
      </c>
      <c r="AD227">
        <v>50.5</v>
      </c>
      <c r="AF227">
        <v>48</v>
      </c>
      <c r="AG227">
        <v>39.799999999999997</v>
      </c>
      <c r="AH227">
        <v>203.09576899178083</v>
      </c>
      <c r="AI227">
        <v>12758.882399601656</v>
      </c>
      <c r="AJ227">
        <v>228.48157759810692</v>
      </c>
      <c r="AK227">
        <v>0</v>
      </c>
      <c r="AL227">
        <v>507.1</v>
      </c>
      <c r="AM227">
        <v>507.1</v>
      </c>
      <c r="AN227">
        <v>10831.750106555921</v>
      </c>
      <c r="AO227">
        <f>AN227/AN$222</f>
        <v>0.91758621473654434</v>
      </c>
      <c r="AP227">
        <v>1631.7828947368416</v>
      </c>
      <c r="AQ227">
        <v>2230.7508223684208</v>
      </c>
      <c r="AR227">
        <v>4.5327302631578935E-2</v>
      </c>
      <c r="AS227">
        <v>3862.5790444078943</v>
      </c>
      <c r="AT227">
        <v>1.0894740953947366</v>
      </c>
      <c r="AU227">
        <v>2525.3782894736837</v>
      </c>
      <c r="AV227">
        <v>5058.8507401315783</v>
      </c>
      <c r="AW227">
        <v>47.998375822368409</v>
      </c>
      <c r="AX227">
        <v>7.0791533717105262</v>
      </c>
      <c r="AY227">
        <v>7639.3065587993406</v>
      </c>
      <c r="AZ227">
        <v>219.67553453947363</v>
      </c>
      <c r="BA227">
        <v>3075.7812499999995</v>
      </c>
      <c r="BB227">
        <v>6313.445723684209</v>
      </c>
      <c r="BC227">
        <v>1128.4879523026311</v>
      </c>
      <c r="BD227">
        <v>5.6659128289473673</v>
      </c>
      <c r="BE227">
        <v>10523.380838815789</v>
      </c>
      <c r="BF227">
        <v>251.78183429276308</v>
      </c>
      <c r="BG227">
        <v>206.00530571546057</v>
      </c>
      <c r="BH227">
        <f t="shared" si="284"/>
        <v>229.68282049682395</v>
      </c>
      <c r="BI227">
        <v>59.57302631578947</v>
      </c>
      <c r="BJ227">
        <v>39.314497180451134</v>
      </c>
      <c r="BK227">
        <v>188.53999451754382</v>
      </c>
      <c r="BL227">
        <v>89.613927396616489</v>
      </c>
      <c r="BM227">
        <v>1.3670634920634923</v>
      </c>
      <c r="BN227">
        <v>2.0032051282051282</v>
      </c>
      <c r="BO227">
        <v>2.0526315789473681</v>
      </c>
      <c r="BP227">
        <v>42.245941791127336</v>
      </c>
      <c r="BQ227">
        <v>33.057690119331909</v>
      </c>
      <c r="BR227">
        <v>29.22807125496108</v>
      </c>
      <c r="BS227">
        <v>57.752884710489575</v>
      </c>
      <c r="BT227">
        <v>66.221334373661662</v>
      </c>
      <c r="BU227">
        <v>59.994462049656946</v>
      </c>
      <c r="BV227">
        <v>4354.6587171052624</v>
      </c>
      <c r="BW227">
        <v>5463.5587993421041</v>
      </c>
      <c r="BX227">
        <v>11506.012006578945</v>
      </c>
      <c r="BY227">
        <v>9378.1386203947368</v>
      </c>
      <c r="BZ227">
        <v>1687.7944901315789</v>
      </c>
      <c r="CA227">
        <v>20884.150626973682</v>
      </c>
      <c r="CB227">
        <v>1.2546468401486988</v>
      </c>
      <c r="CC227">
        <v>20.851500235211123</v>
      </c>
      <c r="CD227">
        <v>26.161268882467485</v>
      </c>
      <c r="CE227">
        <v>-1829.2804276315787</v>
      </c>
      <c r="CF227">
        <v>-404.70805921052579</v>
      </c>
      <c r="CG227">
        <v>-2233.988486842105</v>
      </c>
      <c r="CH227">
        <f t="shared" si="258"/>
        <v>-1278.8774671052629</v>
      </c>
      <c r="CI227">
        <f t="shared" si="259"/>
        <v>849.88692434210498</v>
      </c>
      <c r="CJ227">
        <f t="shared" si="260"/>
        <v>-428.99054276315792</v>
      </c>
      <c r="CK227">
        <v>13244.844068174341</v>
      </c>
      <c r="CL227">
        <v>63.420554202800481</v>
      </c>
      <c r="CM227">
        <v>2.4891796112060547</v>
      </c>
      <c r="CN227">
        <v>0.90249955654144287</v>
      </c>
      <c r="CO227">
        <v>6.391364574432373</v>
      </c>
      <c r="CP227">
        <v>1.5728719005887168</v>
      </c>
      <c r="CQ227">
        <v>7.5215263366699219</v>
      </c>
      <c r="CR227">
        <v>2.3958408832550049</v>
      </c>
      <c r="CS227">
        <v>0.5824698805809021</v>
      </c>
      <c r="CT227">
        <v>3.9520947933197021</v>
      </c>
      <c r="CU227">
        <v>3.9520947933197021</v>
      </c>
      <c r="CV227">
        <v>1.2062226176575626</v>
      </c>
      <c r="CW227">
        <v>2.5698285102844238</v>
      </c>
      <c r="CX227">
        <v>1.4490299224853516</v>
      </c>
      <c r="CY227">
        <v>0.2955702543258667</v>
      </c>
      <c r="CZ227">
        <v>1.6671466827392578</v>
      </c>
      <c r="DA227">
        <v>1.6671466827392578</v>
      </c>
      <c r="DB227">
        <v>0.78052546080672114</v>
      </c>
      <c r="DC227">
        <v>0.7178989052772522</v>
      </c>
      <c r="DD227">
        <v>0.35220840573310852</v>
      </c>
      <c r="DE227">
        <v>0.52854288498101032</v>
      </c>
      <c r="DF227">
        <v>1.3515224456787109</v>
      </c>
      <c r="DG227">
        <v>0.61079990863800049</v>
      </c>
      <c r="DH227" s="19">
        <v>0.8981062222615851</v>
      </c>
      <c r="DI227">
        <v>40.61800711493742</v>
      </c>
      <c r="DJ227">
        <v>20.132516279419587</v>
      </c>
      <c r="DK227">
        <v>2.897033162940489E-3</v>
      </c>
      <c r="DL227">
        <v>60.753420427519941</v>
      </c>
      <c r="DM227">
        <v>8.1945081016311497E-2</v>
      </c>
      <c r="DN227">
        <v>60.504045516056443</v>
      </c>
      <c r="DO227">
        <v>29.466281864810483</v>
      </c>
      <c r="DP227">
        <v>1.8969413117538445</v>
      </c>
      <c r="DQ227">
        <v>0.27977485181448786</v>
      </c>
      <c r="DR227">
        <v>92.147043544435277</v>
      </c>
      <c r="DS227">
        <v>5.6452845167151002</v>
      </c>
      <c r="DT227">
        <v>44.56899066269397</v>
      </c>
      <c r="DU227">
        <v>18.66066758221897</v>
      </c>
      <c r="DV227">
        <v>18.813549461925493</v>
      </c>
      <c r="DW227">
        <v>9.4459077774694061E-2</v>
      </c>
      <c r="DX227">
        <v>82.137666784613131</v>
      </c>
      <c r="DY227">
        <v>2.0929082077943559</v>
      </c>
      <c r="DZ227">
        <v>-0.71495548284443899</v>
      </c>
      <c r="EA227">
        <f t="shared" si="285"/>
        <v>0.73738780541700655</v>
      </c>
      <c r="EB227">
        <v>1.3257358934079349</v>
      </c>
      <c r="EC227">
        <v>-1.1382182038116053</v>
      </c>
      <c r="ED227">
        <v>0.62225103902605972</v>
      </c>
      <c r="EE227">
        <v>-0.77182959161367948</v>
      </c>
      <c r="EF227">
        <v>0.49565494984651232</v>
      </c>
      <c r="EG227">
        <v>0.48701341560690814</v>
      </c>
      <c r="EH227">
        <v>0.41869172500329238</v>
      </c>
      <c r="EI227">
        <v>66.85715278104469</v>
      </c>
      <c r="EJ227">
        <v>65.660322012263038</v>
      </c>
      <c r="EK227">
        <v>54.261330285368039</v>
      </c>
      <c r="EL227">
        <v>33.13807870856931</v>
      </c>
      <c r="EM227">
        <v>31.977457693041679</v>
      </c>
      <c r="EN227">
        <v>22.718769978154135</v>
      </c>
      <c r="EO227">
        <v>31.262047258659113</v>
      </c>
      <c r="EP227">
        <v>19.243113343453789</v>
      </c>
      <c r="EQ227">
        <v>60.814207805833789</v>
      </c>
      <c r="ER227">
        <v>126.74764844149867</v>
      </c>
      <c r="ES227">
        <v>10.30904720372089</v>
      </c>
      <c r="ET227">
        <v>187.56185624733246</v>
      </c>
      <c r="EU227">
        <v>0.61554232786605934</v>
      </c>
      <c r="EV227">
        <v>16.667593232514584</v>
      </c>
      <c r="EW227">
        <v>10.259609138266603</v>
      </c>
      <c r="EX227">
        <f t="shared" si="261"/>
        <v>5.4963452644266031</v>
      </c>
      <c r="EY227">
        <v>29.241998257397331</v>
      </c>
      <c r="EZ227">
        <v>10.223168521356694</v>
      </c>
      <c r="FA227">
        <f t="shared" si="262"/>
        <v>2.8603654724373739</v>
      </c>
      <c r="FB227">
        <v>39.465166778754025</v>
      </c>
      <c r="FC227">
        <v>74.095716917480985</v>
      </c>
      <c r="FD227">
        <v>25.904283082519019</v>
      </c>
      <c r="FE227">
        <f t="shared" si="263"/>
        <v>2.4154504390791516</v>
      </c>
      <c r="FF227">
        <f t="shared" si="264"/>
        <v>13.306943404034858</v>
      </c>
      <c r="FG227">
        <f t="shared" si="265"/>
        <v>-0.58244576123481906</v>
      </c>
      <c r="FH227">
        <f t="shared" si="266"/>
        <v>-15.935054853362473</v>
      </c>
      <c r="FI227">
        <f t="shared" si="267"/>
        <v>10.805614282591513</v>
      </c>
      <c r="FJ227">
        <f t="shared" si="268"/>
        <v>10.805614282591513</v>
      </c>
      <c r="FK227">
        <f t="shared" si="269"/>
        <v>15.935054853362473</v>
      </c>
      <c r="FL227">
        <f t="shared" si="270"/>
        <v>26.337172526973688</v>
      </c>
      <c r="FM227">
        <f t="shared" si="271"/>
        <v>36.67111558956443</v>
      </c>
      <c r="FN227">
        <f t="shared" si="272"/>
        <v>105.69731155285234</v>
      </c>
      <c r="FO227">
        <v>95.41481270289718</v>
      </c>
      <c r="FP227">
        <v>50.871117727197365</v>
      </c>
      <c r="FQ227">
        <v>0.76270934466976614</v>
      </c>
      <c r="FR227">
        <v>0.75279808855381358</v>
      </c>
      <c r="FS227">
        <v>0.54841031368737447</v>
      </c>
      <c r="FT227">
        <v>2.0622166380690281</v>
      </c>
      <c r="FU227">
        <v>1.6023189165833489</v>
      </c>
      <c r="FV227">
        <v>1.4232508786325739</v>
      </c>
      <c r="FW227">
        <v>44.90553045658492</v>
      </c>
      <c r="FX227">
        <v>67.576452364792218</v>
      </c>
      <c r="FY227">
        <v>33.011593740362869</v>
      </c>
      <c r="FZ227">
        <v>50.000244228912159</v>
      </c>
      <c r="GA227">
        <v>60.50856335586078</v>
      </c>
      <c r="GB227">
        <f t="shared" si="286"/>
        <v>139.11164330265171</v>
      </c>
      <c r="GC227">
        <f t="shared" si="287"/>
        <v>111.90402688497684</v>
      </c>
      <c r="GD227">
        <f t="shared" si="288"/>
        <v>132.84429768859542</v>
      </c>
      <c r="GE227">
        <f t="shared" si="289"/>
        <v>1.7893395204818248</v>
      </c>
      <c r="GF227">
        <f t="shared" si="290"/>
        <v>2.1409782560529531</v>
      </c>
      <c r="GG227">
        <f t="shared" si="291"/>
        <v>1.0907731439719521</v>
      </c>
      <c r="GH227">
        <f t="shared" si="296"/>
        <v>49.235227757072366</v>
      </c>
      <c r="GK227">
        <f t="shared" si="292"/>
        <v>48.330649641662632</v>
      </c>
      <c r="GL227">
        <f t="shared" si="293"/>
        <v>34.694463890150686</v>
      </c>
      <c r="GM227">
        <f t="shared" si="256"/>
        <v>65.305536109849314</v>
      </c>
      <c r="GN227">
        <f t="shared" si="273"/>
        <v>29.856954815836346</v>
      </c>
      <c r="GO227">
        <f t="shared" si="294"/>
        <v>21.13821138211383</v>
      </c>
      <c r="GP227">
        <f t="shared" si="295"/>
        <v>75.27935537749768</v>
      </c>
      <c r="GQ227">
        <f t="shared" si="274"/>
        <v>0.81780880550970203</v>
      </c>
      <c r="GR227">
        <v>54.556895602059299</v>
      </c>
      <c r="GS227">
        <f t="shared" si="275"/>
        <v>76.393065587993419</v>
      </c>
      <c r="GT227" s="23">
        <f t="shared" si="276"/>
        <v>208.84150626973681</v>
      </c>
      <c r="GU227">
        <v>20.16</v>
      </c>
      <c r="GV227">
        <v>27.560000000000002</v>
      </c>
      <c r="GW227">
        <v>5.5999999999999995E-4</v>
      </c>
      <c r="GX227">
        <v>47.720560000000006</v>
      </c>
      <c r="GY227">
        <v>1.346E-2</v>
      </c>
      <c r="GZ227">
        <v>31.2</v>
      </c>
      <c r="HA227">
        <v>62.5</v>
      </c>
      <c r="HB227">
        <v>0.59299999999999997</v>
      </c>
      <c r="HC227">
        <v>8.746000000000001E-2</v>
      </c>
      <c r="HD227">
        <v>94.380459999999999</v>
      </c>
      <c r="HE227">
        <v>2.714</v>
      </c>
      <c r="HF227">
        <v>38</v>
      </c>
      <c r="HG227">
        <v>78</v>
      </c>
      <c r="HH227">
        <v>13.941999999999998</v>
      </c>
      <c r="HI227">
        <v>6.9999999999999993E-2</v>
      </c>
      <c r="HJ227">
        <v>130.012</v>
      </c>
      <c r="HK227">
        <v>53.8</v>
      </c>
      <c r="HL227">
        <v>67.5</v>
      </c>
      <c r="HM227">
        <v>142.15199999999999</v>
      </c>
      <c r="HN227">
        <v>115.86300800000001</v>
      </c>
      <c r="HO227">
        <v>20.852</v>
      </c>
      <c r="HP227">
        <v>258.01500800000002</v>
      </c>
      <c r="HQ227">
        <v>-22.599999999999998</v>
      </c>
      <c r="HR227">
        <v>-5</v>
      </c>
      <c r="HS227">
        <v>-27.599999999999994</v>
      </c>
      <c r="HT227">
        <v>163.63454800000002</v>
      </c>
      <c r="HU227">
        <v>63.420554202800481</v>
      </c>
      <c r="HV227">
        <v>0.5018186096191406</v>
      </c>
      <c r="HW227">
        <v>0.24872887778282166</v>
      </c>
      <c r="HX227">
        <v>3.5791641616821288E-5</v>
      </c>
      <c r="HY227">
        <v>0.75058327904357902</v>
      </c>
      <c r="HZ227">
        <v>1.0123974449157715E-3</v>
      </c>
      <c r="IA227">
        <v>0.74750235557556155</v>
      </c>
      <c r="IB227">
        <v>0.36404367536306381</v>
      </c>
      <c r="IC227">
        <v>2.3435922124385833E-2</v>
      </c>
      <c r="ID227">
        <v>3.4565021062374118E-3</v>
      </c>
      <c r="IE227">
        <v>1.1384384551692486</v>
      </c>
      <c r="IF227">
        <v>6.9745145769119263E-2</v>
      </c>
      <c r="IG227">
        <v>0.55063137054443356</v>
      </c>
      <c r="IH227">
        <v>0.23054479837417602</v>
      </c>
      <c r="II227">
        <v>0.23243359050750728</v>
      </c>
      <c r="IJ227">
        <v>1.1670026779174803E-3</v>
      </c>
      <c r="IK227">
        <v>1.0147767621040344</v>
      </c>
      <c r="IL227">
        <v>0.38622961103916165</v>
      </c>
      <c r="IM227">
        <v>0.23774067386984826</v>
      </c>
      <c r="IN227">
        <v>0.75133428185820572</v>
      </c>
      <c r="IO227">
        <v>1.5659145593585206</v>
      </c>
      <c r="IP227">
        <v>0.12736399694919587</v>
      </c>
      <c r="IQ227">
        <v>2.3172488412167267</v>
      </c>
      <c r="IR227">
        <v>0.3612727445363999</v>
      </c>
      <c r="IS227">
        <v>0.12630300149321555</v>
      </c>
      <c r="IT227">
        <v>0.48757574602961551</v>
      </c>
      <c r="IU227">
        <v>74.095716917480985</v>
      </c>
      <c r="IV227">
        <v>25.904283082519008</v>
      </c>
      <c r="IW227">
        <v>1.1788103860474781</v>
      </c>
      <c r="IX227">
        <v>50.87111772719738</v>
      </c>
      <c r="IY227">
        <f t="shared" si="277"/>
        <v>1.5666655621731476</v>
      </c>
      <c r="IZ227">
        <f t="shared" si="278"/>
        <v>67.608861608084027</v>
      </c>
      <c r="JA227">
        <f t="shared" si="279"/>
        <v>1.3024720791126922</v>
      </c>
      <c r="JB227">
        <f t="shared" si="280"/>
        <v>56.207691463502826</v>
      </c>
      <c r="JC227">
        <f t="shared" si="281"/>
        <v>0.26419348306045543</v>
      </c>
      <c r="JD227">
        <f t="shared" si="282"/>
        <v>100.04795937365412</v>
      </c>
      <c r="JE227">
        <f t="shared" si="283"/>
        <v>111.34540383005354</v>
      </c>
    </row>
    <row r="228" spans="1:265" x14ac:dyDescent="0.2">
      <c r="A228" s="5">
        <v>2017</v>
      </c>
      <c r="B228">
        <v>417</v>
      </c>
      <c r="C228">
        <v>4</v>
      </c>
      <c r="D228" t="s">
        <v>115</v>
      </c>
      <c r="E228">
        <v>1958</v>
      </c>
      <c r="F228" t="s">
        <v>121</v>
      </c>
      <c r="G228">
        <v>1</v>
      </c>
      <c r="H228">
        <v>32.5</v>
      </c>
      <c r="J228">
        <v>0</v>
      </c>
      <c r="K228">
        <v>0</v>
      </c>
      <c r="L228">
        <v>10.7</v>
      </c>
      <c r="M228">
        <v>10.199999999999999</v>
      </c>
      <c r="N228">
        <v>4.4000000000000004</v>
      </c>
      <c r="O228">
        <v>0.5</v>
      </c>
      <c r="P228">
        <v>5.7999999999999989</v>
      </c>
      <c r="Q228">
        <v>6.2999999999999989</v>
      </c>
      <c r="R228">
        <v>2.5720000000000001</v>
      </c>
      <c r="U228">
        <v>2.3440000000000003</v>
      </c>
      <c r="W228">
        <v>4.3839999999999995</v>
      </c>
      <c r="X228">
        <v>3.4359999999999999</v>
      </c>
      <c r="AB228">
        <v>2</v>
      </c>
      <c r="AC228">
        <v>66</v>
      </c>
      <c r="AD228">
        <v>41.9</v>
      </c>
      <c r="AF228">
        <v>42.1</v>
      </c>
      <c r="AG228">
        <v>18.3</v>
      </c>
      <c r="AH228">
        <v>178.07626462543018</v>
      </c>
      <c r="AI228">
        <v>11187.107096298776</v>
      </c>
      <c r="AJ228">
        <v>208.50627807900847</v>
      </c>
      <c r="AK228">
        <v>0</v>
      </c>
      <c r="AL228">
        <v>516.4</v>
      </c>
      <c r="AM228">
        <v>516.4</v>
      </c>
      <c r="AN228">
        <v>10307.638026207787</v>
      </c>
      <c r="AO228">
        <f>AN228/AN$225</f>
        <v>0.98479384351451826</v>
      </c>
      <c r="AP228">
        <v>2101.9435789473682</v>
      </c>
      <c r="AQ228">
        <v>2516.3646315789474</v>
      </c>
      <c r="AR228">
        <v>0.21715663157894735</v>
      </c>
      <c r="AS228">
        <v>4618.5253671578948</v>
      </c>
      <c r="AT228">
        <v>7.0120042105263147</v>
      </c>
      <c r="AU228">
        <v>3166.1768421052629</v>
      </c>
      <c r="AV228">
        <v>5279.7242105263158</v>
      </c>
      <c r="AW228">
        <v>136.59317894736841</v>
      </c>
      <c r="AX228">
        <v>18.117659578947368</v>
      </c>
      <c r="AY228">
        <v>8600.6118911578942</v>
      </c>
      <c r="AZ228">
        <v>1149.3553473684208</v>
      </c>
      <c r="BA228">
        <v>3746.3663157894734</v>
      </c>
      <c r="BB228">
        <v>6166.5852631578946</v>
      </c>
      <c r="BC228">
        <v>2180.5178105263158</v>
      </c>
      <c r="BD228">
        <v>5.0559368421052628</v>
      </c>
      <c r="BE228">
        <v>12098.525326315787</v>
      </c>
      <c r="BF228">
        <v>265.47243493333332</v>
      </c>
      <c r="BG228">
        <v>249.85095965413515</v>
      </c>
      <c r="BH228">
        <f t="shared" si="284"/>
        <v>257.93103307441004</v>
      </c>
      <c r="BI228">
        <v>70.948884210526316</v>
      </c>
      <c r="BJ228">
        <v>41.442105263157892</v>
      </c>
      <c r="BK228">
        <v>184.22397192982456</v>
      </c>
      <c r="BL228">
        <v>63.347218045112768</v>
      </c>
      <c r="BM228">
        <v>1.1971608832807572</v>
      </c>
      <c r="BN228">
        <v>1.667539267015707</v>
      </c>
      <c r="BO228">
        <v>1.6460176991150444</v>
      </c>
      <c r="BP228">
        <v>45.511140718078217</v>
      </c>
      <c r="BQ228">
        <v>36.813390514230058</v>
      </c>
      <c r="BR228">
        <v>30.965478971562462</v>
      </c>
      <c r="BS228">
        <v>54.484157421169357</v>
      </c>
      <c r="BT228">
        <v>61.387774234462178</v>
      </c>
      <c r="BU228">
        <v>50.969726448766529</v>
      </c>
      <c r="BV228">
        <v>3978.4421052631574</v>
      </c>
      <c r="BW228">
        <v>3207.6189473684208</v>
      </c>
      <c r="BX228">
        <v>8737.4877052631582</v>
      </c>
      <c r="BY228">
        <v>8924.36192745263</v>
      </c>
      <c r="BZ228">
        <v>1551.4266526315787</v>
      </c>
      <c r="CA228">
        <v>17661.849632715788</v>
      </c>
      <c r="CB228">
        <v>0.80625000000000002</v>
      </c>
      <c r="CC228">
        <v>22.525625503535721</v>
      </c>
      <c r="CD228">
        <v>18.161285562225675</v>
      </c>
      <c r="CE228">
        <v>-812.26526315789442</v>
      </c>
      <c r="CF228">
        <v>2072.105263157895</v>
      </c>
      <c r="CG228">
        <v>1259.840000000002</v>
      </c>
      <c r="CH228">
        <f t="shared" si="258"/>
        <v>-232.07578947368393</v>
      </c>
      <c r="CI228">
        <f t="shared" si="259"/>
        <v>2958.9663157894738</v>
      </c>
      <c r="CJ228">
        <f t="shared" si="260"/>
        <v>2726.8905263157899</v>
      </c>
      <c r="CK228">
        <v>9061.237741557894</v>
      </c>
      <c r="CL228">
        <v>51.304013622522191</v>
      </c>
      <c r="CM228">
        <v>2.3616721630096436</v>
      </c>
      <c r="CN228">
        <v>0.88586241006851196</v>
      </c>
      <c r="CO228">
        <v>6.3337702751159668</v>
      </c>
      <c r="CP228">
        <v>1.5577764165024077</v>
      </c>
      <c r="CQ228">
        <v>5.8747396469116211</v>
      </c>
      <c r="CR228">
        <v>1.8344801664352417</v>
      </c>
      <c r="CS228">
        <v>0.41897863149642944</v>
      </c>
      <c r="CT228">
        <v>3.184237003326416</v>
      </c>
      <c r="CU228">
        <v>3.184237003326416</v>
      </c>
      <c r="CV228">
        <v>0.9898151816705919</v>
      </c>
      <c r="CW228">
        <v>2.0680336952209473</v>
      </c>
      <c r="CX228">
        <v>1.7692133188247681</v>
      </c>
      <c r="CY228">
        <v>0.42713227868080139</v>
      </c>
      <c r="CZ228">
        <v>1.9596757888793945</v>
      </c>
      <c r="DA228">
        <v>1.9596757888793945</v>
      </c>
      <c r="DB228">
        <v>1.1195649379093637</v>
      </c>
      <c r="DC228">
        <v>0.56716811656951904</v>
      </c>
      <c r="DD228">
        <v>0.26204711198806763</v>
      </c>
      <c r="DE228">
        <v>0.45018032229992239</v>
      </c>
      <c r="DF228">
        <v>1.3797826766967773</v>
      </c>
      <c r="DG228">
        <v>0.53915035724639893</v>
      </c>
      <c r="DH228">
        <v>0.91989940788665436</v>
      </c>
      <c r="DI228">
        <v>49.64101638616863</v>
      </c>
      <c r="DJ228">
        <v>22.291528371416895</v>
      </c>
      <c r="DK228">
        <v>1.3754202181390462E-2</v>
      </c>
      <c r="DL228">
        <v>71.946298959766921</v>
      </c>
      <c r="DM228">
        <v>0.41193699139890161</v>
      </c>
      <c r="DN228">
        <v>58.082886202686709</v>
      </c>
      <c r="DO228">
        <v>22.120916244048821</v>
      </c>
      <c r="DP228">
        <v>4.3494505480619727</v>
      </c>
      <c r="DQ228">
        <v>0.57690922044955495</v>
      </c>
      <c r="DR228">
        <v>85.13016221524704</v>
      </c>
      <c r="DS228">
        <v>23.769055861402705</v>
      </c>
      <c r="DT228">
        <v>66.281211830912127</v>
      </c>
      <c r="DU228">
        <v>26.339476151320806</v>
      </c>
      <c r="DV228">
        <v>42.731079605087274</v>
      </c>
      <c r="DW228">
        <v>9.9079970195770251E-2</v>
      </c>
      <c r="DX228">
        <v>135.45084755751597</v>
      </c>
      <c r="DY228">
        <v>0.87892421703200796</v>
      </c>
      <c r="DZ228">
        <v>3.5943346673049237</v>
      </c>
      <c r="EA228">
        <f t="shared" si="285"/>
        <v>2.1898120206120364</v>
      </c>
      <c r="EB228">
        <v>0.56279132110120522</v>
      </c>
      <c r="EC228">
        <v>0.58559468773038703</v>
      </c>
      <c r="ED228">
        <v>-1.1374141824538242E-2</v>
      </c>
      <c r="EE228">
        <v>0.30132570766228461</v>
      </c>
      <c r="EF228">
        <v>0.44905463252416272</v>
      </c>
      <c r="EG228">
        <v>0.38085084420315163</v>
      </c>
      <c r="EH228">
        <v>0.39738977945235215</v>
      </c>
      <c r="EI228">
        <v>68.997317588119969</v>
      </c>
      <c r="EJ228">
        <v>68.228327881987653</v>
      </c>
      <c r="EK228">
        <v>48.93377415210886</v>
      </c>
      <c r="EL228">
        <v>30.98356509468616</v>
      </c>
      <c r="EM228">
        <v>25.984816272424421</v>
      </c>
      <c r="EN228">
        <v>19.44578171807775</v>
      </c>
      <c r="EO228">
        <v>22.564455157229773</v>
      </c>
      <c r="EP228">
        <v>8.4054728151610014</v>
      </c>
      <c r="EQ228">
        <v>39.334450312469777</v>
      </c>
      <c r="ER228">
        <v>123.13679988071401</v>
      </c>
      <c r="ES228">
        <v>8.3645223400790041</v>
      </c>
      <c r="ET228">
        <v>162.47125019318378</v>
      </c>
      <c r="EU228">
        <v>0.37250945155074322</v>
      </c>
      <c r="EV228">
        <v>13.888275698254231</v>
      </c>
      <c r="EW228">
        <v>5.1735139633421987</v>
      </c>
      <c r="EX228">
        <f t="shared" si="261"/>
        <v>5.1483092117117994</v>
      </c>
      <c r="EY228">
        <v>35.518431045456936</v>
      </c>
      <c r="EZ228">
        <v>13.71544342888782</v>
      </c>
      <c r="FA228">
        <f t="shared" si="262"/>
        <v>2.5896669859500934</v>
      </c>
      <c r="FB228">
        <v>49.233874474344759</v>
      </c>
      <c r="FC228">
        <v>72.142262669100333</v>
      </c>
      <c r="FD228">
        <v>27.857737330899663</v>
      </c>
      <c r="FE228">
        <f t="shared" si="263"/>
        <v>53.28623766976316</v>
      </c>
      <c r="FF228">
        <f t="shared" si="264"/>
        <v>43.716756673682355</v>
      </c>
      <c r="FG228">
        <f t="shared" si="265"/>
        <v>17.934003336159805</v>
      </c>
      <c r="FH228">
        <f t="shared" si="266"/>
        <v>8.1983256282254189</v>
      </c>
      <c r="FI228">
        <f t="shared" si="267"/>
        <v>-4.2185599072719846</v>
      </c>
      <c r="FJ228">
        <f t="shared" si="268"/>
        <v>-4.2185599072719846</v>
      </c>
      <c r="FK228">
        <f t="shared" si="269"/>
        <v>-8.1983256282254189</v>
      </c>
      <c r="FL228">
        <f t="shared" si="270"/>
        <v>-14.114873010298501</v>
      </c>
      <c r="FM228">
        <f t="shared" si="271"/>
        <v>-19.070457393042666</v>
      </c>
      <c r="FN228">
        <f t="shared" si="272"/>
        <v>-30.757736190918518</v>
      </c>
      <c r="FO228">
        <v>77.341087977936738</v>
      </c>
      <c r="FP228">
        <v>47.602937680343807</v>
      </c>
      <c r="FQ228">
        <v>0.80703513208497413</v>
      </c>
      <c r="FR228">
        <v>0.64543283175149613</v>
      </c>
      <c r="FS228">
        <v>0.82828800853043549</v>
      </c>
      <c r="FT228">
        <v>1.9302461002879696</v>
      </c>
      <c r="FU228">
        <v>1.533568069328846</v>
      </c>
      <c r="FV228">
        <v>1.3516614104986469</v>
      </c>
      <c r="FW228">
        <v>50.529033555588988</v>
      </c>
      <c r="FX228">
        <v>75.789901126691774</v>
      </c>
      <c r="FY228">
        <v>26.440157397757883</v>
      </c>
      <c r="FZ228">
        <v>54.928868441901344</v>
      </c>
      <c r="GA228">
        <v>49.066741659704711</v>
      </c>
      <c r="GB228">
        <f t="shared" si="286"/>
        <v>122.36294188676708</v>
      </c>
      <c r="GC228">
        <f t="shared" si="287"/>
        <v>74.032504085950592</v>
      </c>
      <c r="GD228">
        <f t="shared" si="288"/>
        <v>117.02005704896365</v>
      </c>
      <c r="GE228">
        <f t="shared" si="289"/>
        <v>1.9300550694466807</v>
      </c>
      <c r="GF228">
        <f t="shared" si="290"/>
        <v>2.4779388311726409</v>
      </c>
      <c r="GG228">
        <f t="shared" si="291"/>
        <v>1.5118889559970834</v>
      </c>
      <c r="GH228">
        <f t="shared" si="296"/>
        <v>46.852900119126303</v>
      </c>
      <c r="GK228">
        <f t="shared" si="292"/>
        <v>61.1512845995831</v>
      </c>
      <c r="GL228">
        <f t="shared" si="293"/>
        <v>62.002148905462626</v>
      </c>
      <c r="GM228">
        <f t="shared" si="256"/>
        <v>37.997851094537374</v>
      </c>
      <c r="GN228">
        <f t="shared" si="273"/>
        <v>65.956483694363897</v>
      </c>
      <c r="GO228">
        <f t="shared" si="294"/>
        <v>58.878504672897193</v>
      </c>
      <c r="GP228">
        <f t="shared" si="295"/>
        <v>62.80907742677995</v>
      </c>
      <c r="GQ228">
        <f t="shared" si="274"/>
        <v>1.1375529834002127</v>
      </c>
      <c r="GR228">
        <v>53.886107989663898</v>
      </c>
      <c r="GS228">
        <f t="shared" si="275"/>
        <v>86.006118911578938</v>
      </c>
      <c r="GT228" s="23">
        <f t="shared" si="276"/>
        <v>176.61849632715789</v>
      </c>
      <c r="GU228">
        <v>25.36</v>
      </c>
      <c r="GV228">
        <v>30.360000000000003</v>
      </c>
      <c r="GW228">
        <v>2.6199999999999999E-3</v>
      </c>
      <c r="GX228">
        <v>55.722620000000006</v>
      </c>
      <c r="GY228">
        <v>8.4599999999999995E-2</v>
      </c>
      <c r="GZ228">
        <v>38.200000000000003</v>
      </c>
      <c r="HA228">
        <v>63.7</v>
      </c>
      <c r="HB228">
        <v>1.6480000000000001</v>
      </c>
      <c r="HC228">
        <v>0.21859000000000001</v>
      </c>
      <c r="HD228">
        <v>103.76658999999999</v>
      </c>
      <c r="HE228">
        <v>13.866999999999999</v>
      </c>
      <c r="HF228">
        <v>45.2</v>
      </c>
      <c r="HG228">
        <v>74.400000000000006</v>
      </c>
      <c r="HH228">
        <v>26.308</v>
      </c>
      <c r="HI228">
        <v>6.0999999999999999E-2</v>
      </c>
      <c r="HJ228">
        <v>145.96899999999999</v>
      </c>
      <c r="HK228">
        <v>48</v>
      </c>
      <c r="HL228">
        <v>38.700000000000003</v>
      </c>
      <c r="HM228">
        <v>105.41800000000001</v>
      </c>
      <c r="HN228">
        <v>107.67264199999997</v>
      </c>
      <c r="HO228">
        <v>18.718</v>
      </c>
      <c r="HP228">
        <v>213.09064199999997</v>
      </c>
      <c r="HQ228">
        <v>-9.7999999999999972</v>
      </c>
      <c r="HR228">
        <v>25</v>
      </c>
      <c r="HS228">
        <v>15.200000000000003</v>
      </c>
      <c r="HT228">
        <v>109.32405199999998</v>
      </c>
      <c r="HU228">
        <v>51.304013622522191</v>
      </c>
      <c r="HV228">
        <v>0.59892006053924562</v>
      </c>
      <c r="HW228">
        <v>0.26894782769680026</v>
      </c>
      <c r="HX228">
        <v>1.6594478120803834E-4</v>
      </c>
      <c r="HY228">
        <v>0.8680338330172539</v>
      </c>
      <c r="HZ228">
        <v>4.9700297412872312E-3</v>
      </c>
      <c r="IA228">
        <v>0.70077142357826239</v>
      </c>
      <c r="IB228">
        <v>0.26688938826322556</v>
      </c>
      <c r="IC228">
        <v>5.2476225814819338E-2</v>
      </c>
      <c r="ID228">
        <v>6.9604236655712122E-3</v>
      </c>
      <c r="IE228">
        <v>1.0270974613218784</v>
      </c>
      <c r="IF228">
        <v>0.2867742325162887</v>
      </c>
      <c r="IG228">
        <v>0.79968442010879515</v>
      </c>
      <c r="IH228">
        <v>0.31778641533851626</v>
      </c>
      <c r="II228">
        <v>0.5155515065383911</v>
      </c>
      <c r="IJ228">
        <v>1.1954022312164305E-3</v>
      </c>
      <c r="IK228">
        <v>1.6342177442169188</v>
      </c>
      <c r="IL228">
        <v>0.27224069595336914</v>
      </c>
      <c r="IM228">
        <v>0.10141223233938218</v>
      </c>
      <c r="IN228">
        <v>0.47457109216213217</v>
      </c>
      <c r="IO228">
        <v>1.4856484618577379</v>
      </c>
      <c r="IP228">
        <v>0.10091816386938095</v>
      </c>
      <c r="IQ228">
        <v>1.9602195540198701</v>
      </c>
      <c r="IR228">
        <v>0.42853072762489325</v>
      </c>
      <c r="IS228">
        <v>0.16547715592384338</v>
      </c>
      <c r="IT228">
        <v>0.59400788354873668</v>
      </c>
      <c r="IU228">
        <v>72.142262669100333</v>
      </c>
      <c r="IV228">
        <v>27.857737330899656</v>
      </c>
      <c r="IW228">
        <v>0.93312209269799173</v>
      </c>
      <c r="IX228">
        <v>47.602937680343786</v>
      </c>
      <c r="IY228">
        <f t="shared" si="277"/>
        <v>1.0921857210026162</v>
      </c>
      <c r="IZ228">
        <f t="shared" si="278"/>
        <v>55.717519946316443</v>
      </c>
      <c r="JA228">
        <f t="shared" si="279"/>
        <v>0.32600180980295135</v>
      </c>
      <c r="JB228">
        <f t="shared" si="280"/>
        <v>16.630882450611793</v>
      </c>
      <c r="JC228">
        <f t="shared" si="281"/>
        <v>0.76618391119966489</v>
      </c>
      <c r="JD228">
        <f t="shared" si="282"/>
        <v>73.515757532363082</v>
      </c>
      <c r="JE228">
        <f t="shared" si="283"/>
        <v>108.70753817500176</v>
      </c>
    </row>
    <row r="229" spans="1:265" x14ac:dyDescent="0.2">
      <c r="A229" s="5">
        <v>2017</v>
      </c>
      <c r="B229">
        <v>418</v>
      </c>
      <c r="C229">
        <v>4</v>
      </c>
      <c r="D229" t="s">
        <v>119</v>
      </c>
      <c r="E229">
        <v>2003</v>
      </c>
      <c r="F229" t="s">
        <v>121</v>
      </c>
      <c r="G229">
        <v>1</v>
      </c>
      <c r="H229">
        <v>33</v>
      </c>
      <c r="J229">
        <v>0</v>
      </c>
      <c r="K229">
        <v>0</v>
      </c>
      <c r="L229">
        <v>10.5</v>
      </c>
      <c r="M229">
        <v>10.1</v>
      </c>
      <c r="N229">
        <v>8.6999999999999993</v>
      </c>
      <c r="O229">
        <v>0.40000000000000036</v>
      </c>
      <c r="P229">
        <v>1.4000000000000004</v>
      </c>
      <c r="Q229">
        <v>1.8000000000000007</v>
      </c>
      <c r="R229">
        <v>2.0140000000000002</v>
      </c>
      <c r="U229">
        <v>3.2840000000000003</v>
      </c>
      <c r="W229">
        <v>3.6100000000000003</v>
      </c>
      <c r="X229">
        <v>4.05</v>
      </c>
      <c r="AB229">
        <v>2</v>
      </c>
      <c r="AC229">
        <v>64</v>
      </c>
      <c r="AD229">
        <v>54.4</v>
      </c>
      <c r="AF229">
        <v>47.6</v>
      </c>
      <c r="AG229">
        <v>27.2</v>
      </c>
      <c r="AH229">
        <v>232.78261828690958</v>
      </c>
      <c r="AI229">
        <v>14623.869646020234</v>
      </c>
      <c r="AJ229">
        <v>269.31625592417055</v>
      </c>
      <c r="AK229">
        <v>0</v>
      </c>
      <c r="AL229">
        <v>506.4</v>
      </c>
      <c r="AM229">
        <v>506.4</v>
      </c>
      <c r="AN229">
        <v>12749.997451803447</v>
      </c>
      <c r="AO229">
        <f>AN229/AN$219</f>
        <v>0.92225926299407202</v>
      </c>
      <c r="AP229">
        <v>1826.0427631578943</v>
      </c>
      <c r="AQ229">
        <v>2457.3873355263154</v>
      </c>
      <c r="AR229">
        <v>0.46298601973684206</v>
      </c>
      <c r="AS229">
        <v>4283.8930847039464</v>
      </c>
      <c r="AT229">
        <v>7.6044644325657886</v>
      </c>
      <c r="AU229">
        <v>3949.9506578947367</v>
      </c>
      <c r="AV229">
        <v>6192.0333059210516</v>
      </c>
      <c r="AW229">
        <v>313.0821546052631</v>
      </c>
      <c r="AX229">
        <v>17.735116570723683</v>
      </c>
      <c r="AY229">
        <v>10472.801234991775</v>
      </c>
      <c r="AZ229">
        <v>1163.4547286184211</v>
      </c>
      <c r="BA229">
        <v>3836.6324013157891</v>
      </c>
      <c r="BB229">
        <v>6200.1274671052624</v>
      </c>
      <c r="BC229">
        <v>2566.8203947368415</v>
      </c>
      <c r="BD229">
        <v>11.57465049342105</v>
      </c>
      <c r="BE229">
        <v>12615.154913651313</v>
      </c>
      <c r="BF229">
        <v>412.59387668585526</v>
      </c>
      <c r="BG229">
        <v>153.02526276139557</v>
      </c>
      <c r="BH229">
        <f t="shared" si="284"/>
        <v>287.28489065335748</v>
      </c>
      <c r="BI229">
        <v>141.59385964912283</v>
      </c>
      <c r="BJ229">
        <v>-8.0941611842105363</v>
      </c>
      <c r="BK229">
        <v>248.97639802631574</v>
      </c>
      <c r="BL229">
        <v>0.57815437030077577</v>
      </c>
      <c r="BM229">
        <v>1.3457446808510638</v>
      </c>
      <c r="BN229">
        <v>1.567622950819672</v>
      </c>
      <c r="BO229">
        <v>1.6160337552742616</v>
      </c>
      <c r="BP229">
        <v>42.625778166078796</v>
      </c>
      <c r="BQ229">
        <v>37.716276374053024</v>
      </c>
      <c r="BR229">
        <v>30.412883770170996</v>
      </c>
      <c r="BS229">
        <v>57.363414234137963</v>
      </c>
      <c r="BT229">
        <v>59.12490046342328</v>
      </c>
      <c r="BU229">
        <v>49.148246767829079</v>
      </c>
      <c r="BV229">
        <v>3852.82072368421</v>
      </c>
      <c r="BW229">
        <v>2808.673930921052</v>
      </c>
      <c r="BX229">
        <v>7751.2115748355245</v>
      </c>
      <c r="BY229">
        <v>11038.958832730259</v>
      </c>
      <c r="BZ229">
        <v>1089.716920230263</v>
      </c>
      <c r="CA229">
        <v>18790.170407565784</v>
      </c>
      <c r="CB229">
        <v>0.72899159663865543</v>
      </c>
      <c r="CC229">
        <v>20.504448017847075</v>
      </c>
      <c r="CD229">
        <v>14.947570298724653</v>
      </c>
      <c r="CE229">
        <v>97.129934210526699</v>
      </c>
      <c r="CF229">
        <v>3383.3593749999995</v>
      </c>
      <c r="CG229">
        <v>3480.4893092105267</v>
      </c>
      <c r="CH229">
        <f t="shared" si="258"/>
        <v>-16.188322368420813</v>
      </c>
      <c r="CI229">
        <f t="shared" si="259"/>
        <v>3391.4535361842104</v>
      </c>
      <c r="CJ229">
        <f t="shared" si="260"/>
        <v>3375.2652138157896</v>
      </c>
      <c r="CK229">
        <v>8317.3691725740082</v>
      </c>
      <c r="CL229">
        <v>44.264469092973499</v>
      </c>
      <c r="CM229">
        <v>2.3806068897247314</v>
      </c>
      <c r="CN229">
        <v>0.6920817494392395</v>
      </c>
      <c r="CO229">
        <v>6.3272190093994141</v>
      </c>
      <c r="CP229">
        <v>1.4124377530980969</v>
      </c>
      <c r="CQ229">
        <v>5.4822540283203125</v>
      </c>
      <c r="CR229">
        <v>2.098651647567749</v>
      </c>
      <c r="CS229">
        <v>0.49496400356292725</v>
      </c>
      <c r="CT229">
        <v>2.9292829036712646</v>
      </c>
      <c r="CU229">
        <v>2.9292829036712646</v>
      </c>
      <c r="CV229">
        <v>1.1767110968186394</v>
      </c>
      <c r="CW229">
        <v>2.0680477619171143</v>
      </c>
      <c r="CX229">
        <v>2.0453839302062988</v>
      </c>
      <c r="CY229">
        <v>0.41581624746322632</v>
      </c>
      <c r="CZ229">
        <v>1.6427814960479736</v>
      </c>
      <c r="DA229">
        <v>1.6427814960479736</v>
      </c>
      <c r="DB229">
        <v>1.1621925982744854</v>
      </c>
      <c r="DC229">
        <v>0.6905362606048584</v>
      </c>
      <c r="DD229">
        <v>0.25504961609840393</v>
      </c>
      <c r="DE229">
        <v>0.50705460500641475</v>
      </c>
      <c r="DF229">
        <v>1.1738487482070923</v>
      </c>
      <c r="DG229">
        <v>0.50786024332046509</v>
      </c>
      <c r="DH229">
        <v>0.89878671477664696</v>
      </c>
      <c r="DI229">
        <v>43.470899829056691</v>
      </c>
      <c r="DJ229">
        <v>17.007129262208839</v>
      </c>
      <c r="DK229">
        <v>2.9294139451651192E-2</v>
      </c>
      <c r="DL229">
        <v>60.507323230717176</v>
      </c>
      <c r="DM229">
        <v>0.41689605768652332</v>
      </c>
      <c r="DN229">
        <v>82.895704560021031</v>
      </c>
      <c r="DO229">
        <v>30.648335952936712</v>
      </c>
      <c r="DP229">
        <v>9.1710620292976088</v>
      </c>
      <c r="DQ229">
        <v>0.51951173765237835</v>
      </c>
      <c r="DR229">
        <v>123.23461427990773</v>
      </c>
      <c r="DS229">
        <v>24.060799476112095</v>
      </c>
      <c r="DT229">
        <v>78.473862597601183</v>
      </c>
      <c r="DU229">
        <v>25.781137371653884</v>
      </c>
      <c r="DV229">
        <v>42.167250481522387</v>
      </c>
      <c r="DW229">
        <v>0.19014621653814648</v>
      </c>
      <c r="DX229">
        <v>146.61239666731561</v>
      </c>
      <c r="DY229">
        <v>4.1818194032793707</v>
      </c>
      <c r="DZ229">
        <v>1.6698415991005626</v>
      </c>
      <c r="EA229">
        <f t="shared" si="285"/>
        <v>2.9691404633309806</v>
      </c>
      <c r="EB229">
        <v>2.6283203153976227</v>
      </c>
      <c r="EC229">
        <v>-0.31584585445856056</v>
      </c>
      <c r="ED229">
        <v>0.90941377938185819</v>
      </c>
      <c r="EE229">
        <v>-0.34765704152020199</v>
      </c>
      <c r="EF229">
        <v>0.39123020984352808</v>
      </c>
      <c r="EG229">
        <v>0.3697216413758283</v>
      </c>
      <c r="EH229">
        <v>0.32853152015537429</v>
      </c>
      <c r="EI229">
        <v>71.844030619732052</v>
      </c>
      <c r="EJ229">
        <v>67.266575259234145</v>
      </c>
      <c r="EK229">
        <v>53.52471167610031</v>
      </c>
      <c r="EL229">
        <v>28.107555175362624</v>
      </c>
      <c r="EM229">
        <v>24.869908614574729</v>
      </c>
      <c r="EN229">
        <v>17.584554892827349</v>
      </c>
      <c r="EO229">
        <v>26.605124153137986</v>
      </c>
      <c r="EP229">
        <v>7.1635120782700934</v>
      </c>
      <c r="EQ229">
        <v>39.302875233993774</v>
      </c>
      <c r="ER229">
        <v>129.58068007310041</v>
      </c>
      <c r="ES229">
        <v>5.534239002585692</v>
      </c>
      <c r="ET229">
        <v>168.88355530709418</v>
      </c>
      <c r="EU229">
        <v>0.2692530971491513</v>
      </c>
      <c r="EV229">
        <v>15.753531541161486</v>
      </c>
      <c r="EW229">
        <v>4.2416871584945728</v>
      </c>
      <c r="EX229">
        <f t="shared" si="261"/>
        <v>3.2769555286317558</v>
      </c>
      <c r="EY229">
        <v>56.290580406883045</v>
      </c>
      <c r="EZ229">
        <v>23.484823874666617</v>
      </c>
      <c r="FA229">
        <f t="shared" si="262"/>
        <v>2.3968917419731821</v>
      </c>
      <c r="FB229">
        <v>79.775404281549669</v>
      </c>
      <c r="FC229">
        <v>70.561322645533537</v>
      </c>
      <c r="FD229">
        <v>29.438677354466446</v>
      </c>
      <c r="FE229">
        <f t="shared" si="263"/>
        <v>64.952124735261293</v>
      </c>
      <c r="FF229">
        <f t="shared" si="264"/>
        <v>51.868738444463197</v>
      </c>
      <c r="FG229">
        <f t="shared" si="265"/>
        <v>18.617625293383789</v>
      </c>
      <c r="FH229">
        <f t="shared" si="266"/>
        <v>-4.4218419624198475</v>
      </c>
      <c r="FI229">
        <f t="shared" si="267"/>
        <v>4.8671985812828282</v>
      </c>
      <c r="FJ229">
        <f t="shared" si="268"/>
        <v>4.8671985812828282</v>
      </c>
      <c r="FK229">
        <f t="shared" si="269"/>
        <v>4.4218419624198475</v>
      </c>
      <c r="FL229">
        <f t="shared" si="270"/>
        <v>5.3342232699381809</v>
      </c>
      <c r="FM229">
        <f t="shared" si="271"/>
        <v>15.880792316936395</v>
      </c>
      <c r="FN229">
        <f t="shared" si="272"/>
        <v>20.724867289863468</v>
      </c>
      <c r="FO229">
        <v>45.648941027186453</v>
      </c>
      <c r="FP229">
        <v>27.029831853183932</v>
      </c>
      <c r="FQ229">
        <v>0.71165694331938245</v>
      </c>
      <c r="FR229">
        <v>0.82530445716875933</v>
      </c>
      <c r="FS229">
        <v>0.8732316048170492</v>
      </c>
      <c r="FT229">
        <v>1.9847171679518245</v>
      </c>
      <c r="FU229">
        <v>1.4257903087733161</v>
      </c>
      <c r="FV229">
        <v>1.3309099119448116</v>
      </c>
      <c r="FW229">
        <v>58.748582866951907</v>
      </c>
      <c r="FX229">
        <v>76.72782577171219</v>
      </c>
      <c r="FY229">
        <v>34.595390183711217</v>
      </c>
      <c r="FZ229">
        <v>65.364320479026247</v>
      </c>
      <c r="GA229">
        <v>56.112160150263691</v>
      </c>
      <c r="GB229">
        <f t="shared" si="286"/>
        <v>110.29314540898588</v>
      </c>
      <c r="GC229">
        <f t="shared" si="287"/>
        <v>83.140279067443387</v>
      </c>
      <c r="GD229">
        <f t="shared" si="288"/>
        <v>94.092934177429555</v>
      </c>
      <c r="GE229">
        <f t="shared" si="289"/>
        <v>2.1584359398737183</v>
      </c>
      <c r="GF229">
        <f t="shared" si="290"/>
        <v>2.524229736906852</v>
      </c>
      <c r="GG229">
        <f t="shared" si="291"/>
        <v>2.1737912076897832</v>
      </c>
      <c r="GH229">
        <f t="shared" si="296"/>
        <v>57.954533871833853</v>
      </c>
      <c r="GK229">
        <f t="shared" si="292"/>
        <v>67.905304268359984</v>
      </c>
      <c r="GL229">
        <f t="shared" si="293"/>
        <v>76.626750342105638</v>
      </c>
      <c r="GM229">
        <f t="shared" si="256"/>
        <v>23.373249657894355</v>
      </c>
      <c r="GN229">
        <f t="shared" si="273"/>
        <v>66.096833681344407</v>
      </c>
      <c r="GO229">
        <f t="shared" si="294"/>
        <v>17.142857142857149</v>
      </c>
      <c r="GP229">
        <f t="shared" si="295"/>
        <v>35.228199914859601</v>
      </c>
      <c r="GQ229">
        <f t="shared" si="274"/>
        <v>1.5329363392748931</v>
      </c>
      <c r="GR229">
        <v>61.653998154887717</v>
      </c>
      <c r="GS229">
        <f t="shared" si="275"/>
        <v>104.72801234991775</v>
      </c>
      <c r="GT229" s="23">
        <f t="shared" si="276"/>
        <v>187.90170407565782</v>
      </c>
      <c r="GU229">
        <v>22.56</v>
      </c>
      <c r="GV229">
        <v>30.360000000000003</v>
      </c>
      <c r="GW229">
        <v>5.7200000000000003E-3</v>
      </c>
      <c r="GX229">
        <v>52.925719999999998</v>
      </c>
      <c r="GY229">
        <v>9.3950000000000006E-2</v>
      </c>
      <c r="GZ229">
        <v>48.8</v>
      </c>
      <c r="HA229">
        <v>76.5</v>
      </c>
      <c r="HB229">
        <v>3.8679999999999999</v>
      </c>
      <c r="HC229">
        <v>0.21911</v>
      </c>
      <c r="HD229">
        <v>129.38711000000001</v>
      </c>
      <c r="HE229">
        <v>14.374000000000001</v>
      </c>
      <c r="HF229">
        <v>47.4</v>
      </c>
      <c r="HG229">
        <v>76.599999999999994</v>
      </c>
      <c r="HH229">
        <v>31.712</v>
      </c>
      <c r="HI229">
        <v>0.14299999999999999</v>
      </c>
      <c r="HJ229">
        <v>155.85499999999999</v>
      </c>
      <c r="HK229">
        <v>47.6</v>
      </c>
      <c r="HL229">
        <v>34.700000000000003</v>
      </c>
      <c r="HM229">
        <v>95.763000000000005</v>
      </c>
      <c r="HN229">
        <v>136.38175199999995</v>
      </c>
      <c r="HO229">
        <v>13.462999999999999</v>
      </c>
      <c r="HP229">
        <v>232.14475199999998</v>
      </c>
      <c r="HQ229">
        <v>1.1999999999999957</v>
      </c>
      <c r="HR229">
        <v>41.8</v>
      </c>
      <c r="HS229">
        <v>42.999999999999986</v>
      </c>
      <c r="HT229">
        <v>102.75764199999998</v>
      </c>
      <c r="HU229">
        <v>44.264469092973499</v>
      </c>
      <c r="HV229">
        <v>0.5370649143218994</v>
      </c>
      <c r="HW229">
        <v>0.21011601912975314</v>
      </c>
      <c r="HX229">
        <v>3.619169273376465E-4</v>
      </c>
      <c r="HY229">
        <v>0.74754285037899026</v>
      </c>
      <c r="HZ229">
        <v>5.1505776596069341E-3</v>
      </c>
      <c r="IA229">
        <v>1.0241420040130615</v>
      </c>
      <c r="IB229">
        <v>0.37864746272563932</v>
      </c>
      <c r="IC229">
        <v>0.11330466271400451</v>
      </c>
      <c r="ID229">
        <v>6.4183517702341075E-3</v>
      </c>
      <c r="IE229">
        <v>1.5225124812229394</v>
      </c>
      <c r="IF229">
        <v>0.29726118529796602</v>
      </c>
      <c r="IG229">
        <v>0.96951198291778551</v>
      </c>
      <c r="IH229">
        <v>0.31851524555683136</v>
      </c>
      <c r="II229">
        <v>0.52095886802673341</v>
      </c>
      <c r="IJ229">
        <v>2.3491775393486023E-3</v>
      </c>
      <c r="IK229">
        <v>1.8113352740406989</v>
      </c>
      <c r="IL229">
        <v>0.32869526004791261</v>
      </c>
      <c r="IM229">
        <v>8.8502216786146171E-2</v>
      </c>
      <c r="IN229">
        <v>0.48557070139229302</v>
      </c>
      <c r="IO229">
        <v>1.6009154886349006</v>
      </c>
      <c r="IP229">
        <v>6.8373224558234205E-2</v>
      </c>
      <c r="IQ229">
        <v>2.0864861900271943</v>
      </c>
      <c r="IR229">
        <v>0.69544674396514894</v>
      </c>
      <c r="IS229">
        <v>0.29014524593949315</v>
      </c>
      <c r="IT229">
        <v>0.98559198990464214</v>
      </c>
      <c r="IU229">
        <v>70.561322645533537</v>
      </c>
      <c r="IV229">
        <v>29.438677354466453</v>
      </c>
      <c r="IW229">
        <v>0.5639737088042549</v>
      </c>
      <c r="IX229">
        <v>27.029831853183957</v>
      </c>
      <c r="IY229">
        <f t="shared" si="277"/>
        <v>1.338943339648204</v>
      </c>
      <c r="IZ229">
        <f t="shared" si="278"/>
        <v>64.172163997440734</v>
      </c>
      <c r="JA229">
        <f t="shared" si="279"/>
        <v>0.27515091598649533</v>
      </c>
      <c r="JB229">
        <f t="shared" si="280"/>
        <v>13.187286707270712</v>
      </c>
      <c r="JC229">
        <f t="shared" si="281"/>
        <v>1.0637924236617087</v>
      </c>
      <c r="JD229">
        <f t="shared" si="282"/>
        <v>83.636103788958906</v>
      </c>
      <c r="JE229">
        <f t="shared" si="283"/>
        <v>111.26110161168828</v>
      </c>
    </row>
    <row r="230" spans="1:265" x14ac:dyDescent="0.2">
      <c r="A230" s="5">
        <v>2017</v>
      </c>
      <c r="B230">
        <v>419</v>
      </c>
      <c r="C230">
        <v>4</v>
      </c>
      <c r="D230">
        <v>3335</v>
      </c>
      <c r="E230">
        <v>1995</v>
      </c>
      <c r="F230" t="s">
        <v>121</v>
      </c>
      <c r="G230">
        <v>1</v>
      </c>
      <c r="H230">
        <v>31.5</v>
      </c>
      <c r="J230">
        <v>0</v>
      </c>
      <c r="K230">
        <v>0</v>
      </c>
      <c r="L230">
        <v>10.9</v>
      </c>
      <c r="M230">
        <v>10.7</v>
      </c>
      <c r="N230">
        <v>9.1</v>
      </c>
      <c r="O230">
        <v>0.20000000000000107</v>
      </c>
      <c r="P230">
        <v>1.5999999999999996</v>
      </c>
      <c r="Q230">
        <v>1.8000000000000007</v>
      </c>
      <c r="R230">
        <v>2.7660000000000005</v>
      </c>
      <c r="U230">
        <v>2.5880000000000001</v>
      </c>
      <c r="W230">
        <v>3.6700000000000004</v>
      </c>
      <c r="X230">
        <v>4.05</v>
      </c>
      <c r="AB230">
        <v>-1</v>
      </c>
      <c r="AC230">
        <v>66</v>
      </c>
      <c r="AD230">
        <v>41.1</v>
      </c>
      <c r="AF230">
        <v>47.7</v>
      </c>
      <c r="AG230">
        <v>43.2</v>
      </c>
      <c r="AH230">
        <v>238.85741006180825</v>
      </c>
      <c r="AI230">
        <v>15005.500214902919</v>
      </c>
      <c r="AJ230">
        <v>301.48454782434328</v>
      </c>
      <c r="AK230">
        <v>0</v>
      </c>
      <c r="AL230">
        <v>498.7</v>
      </c>
      <c r="AM230">
        <v>498.7</v>
      </c>
      <c r="AN230">
        <v>14055.887057953123</v>
      </c>
      <c r="AO230">
        <f>AN230/AN$223</f>
        <v>0.91243413009438912</v>
      </c>
      <c r="AP230">
        <v>1550.8412828947367</v>
      </c>
      <c r="AQ230">
        <v>2263.1274671052629</v>
      </c>
      <c r="AR230">
        <v>0.40956455592105256</v>
      </c>
      <c r="AS230">
        <v>3814.3783145559205</v>
      </c>
      <c r="AT230">
        <v>2.8143398437499996</v>
      </c>
      <c r="AU230">
        <v>3140.5345394736837</v>
      </c>
      <c r="AV230">
        <v>5123.6040296052624</v>
      </c>
      <c r="AW230">
        <v>71.633326480263136</v>
      </c>
      <c r="AX230">
        <v>21.918179070723681</v>
      </c>
      <c r="AY230">
        <v>8357.6900746299325</v>
      </c>
      <c r="AZ230">
        <v>722.56576891447355</v>
      </c>
      <c r="BA230">
        <v>4079.4572368421045</v>
      </c>
      <c r="BB230">
        <v>5665.9128289473674</v>
      </c>
      <c r="BC230">
        <v>2034.5483552631576</v>
      </c>
      <c r="BD230">
        <v>14.731373355263155</v>
      </c>
      <c r="BE230">
        <v>11794.649794407895</v>
      </c>
      <c r="BF230">
        <v>302.88745067160079</v>
      </c>
      <c r="BG230">
        <v>245.49712284128302</v>
      </c>
      <c r="BH230">
        <f t="shared" si="284"/>
        <v>275.18177516730941</v>
      </c>
      <c r="BI230">
        <v>105.97955043859648</v>
      </c>
      <c r="BJ230">
        <v>67.065906954887197</v>
      </c>
      <c r="BK230">
        <v>190.69843749999998</v>
      </c>
      <c r="BL230">
        <v>38.736342810150354</v>
      </c>
      <c r="BM230">
        <v>1.4592901878914406</v>
      </c>
      <c r="BN230">
        <v>1.6314432989690721</v>
      </c>
      <c r="BO230">
        <v>1.3888888888888888</v>
      </c>
      <c r="BP230">
        <v>40.657773167821965</v>
      </c>
      <c r="BQ230">
        <v>37.576585293667307</v>
      </c>
      <c r="BR230">
        <v>34.587353655691125</v>
      </c>
      <c r="BS230">
        <v>59.331489445318475</v>
      </c>
      <c r="BT230">
        <v>61.304068275493314</v>
      </c>
      <c r="BU230">
        <v>48.037991188459891</v>
      </c>
      <c r="BV230">
        <v>3529.0542763157891</v>
      </c>
      <c r="BW230">
        <v>3504.7717927631575</v>
      </c>
      <c r="BX230">
        <v>8759.0965254934199</v>
      </c>
      <c r="BY230">
        <v>12169.599184374998</v>
      </c>
      <c r="BZ230">
        <v>1725.2704564144733</v>
      </c>
      <c r="CA230">
        <v>20928.695709868414</v>
      </c>
      <c r="CB230">
        <v>0.99311926605504586</v>
      </c>
      <c r="CC230">
        <v>16.86227524752892</v>
      </c>
      <c r="CD230">
        <v>16.746250417844092</v>
      </c>
      <c r="CE230">
        <v>-388.51973684210543</v>
      </c>
      <c r="CF230">
        <v>1618.832236842105</v>
      </c>
      <c r="CG230">
        <v>1230.3125</v>
      </c>
      <c r="CH230">
        <f t="shared" si="258"/>
        <v>550.40296052631538</v>
      </c>
      <c r="CI230">
        <f t="shared" si="259"/>
        <v>2161.14103618421</v>
      </c>
      <c r="CJ230">
        <f t="shared" si="260"/>
        <v>2711.5439967105253</v>
      </c>
      <c r="CK230">
        <v>12571.005635238482</v>
      </c>
      <c r="CL230">
        <v>60.06588183759073</v>
      </c>
      <c r="CM230">
        <v>2.4518449306488037</v>
      </c>
      <c r="CN230">
        <v>0.68383324146270752</v>
      </c>
      <c r="CO230">
        <v>7.2390475273132324</v>
      </c>
      <c r="CP230">
        <v>1.4033712823499129</v>
      </c>
      <c r="CQ230">
        <v>6.4921207427978516</v>
      </c>
      <c r="CR230">
        <v>1.7676876783370972</v>
      </c>
      <c r="CS230">
        <v>0.37596812844276428</v>
      </c>
      <c r="CT230">
        <v>3.5858316421508789</v>
      </c>
      <c r="CU230">
        <v>3.5858316421508789</v>
      </c>
      <c r="CV230">
        <v>0.93485830483295818</v>
      </c>
      <c r="CW230">
        <v>2.7345225811004639</v>
      </c>
      <c r="CX230">
        <v>0.74674510955810547</v>
      </c>
      <c r="CY230">
        <v>0.37270450592041016</v>
      </c>
      <c r="CZ230">
        <v>1.8180454969406128</v>
      </c>
      <c r="DA230">
        <v>1.8180454969406128</v>
      </c>
      <c r="DB230">
        <v>0.75319826533235179</v>
      </c>
      <c r="DC230">
        <v>0.81619548797607422</v>
      </c>
      <c r="DD230">
        <v>0.32041814923286438</v>
      </c>
      <c r="DE230">
        <v>0.56771370415898414</v>
      </c>
      <c r="DF230">
        <v>1.1964987516403198</v>
      </c>
      <c r="DG230">
        <v>0.56180667877197266</v>
      </c>
      <c r="DH230">
        <v>0.93333906882840845</v>
      </c>
      <c r="DI230">
        <v>38.024223377063471</v>
      </c>
      <c r="DJ230">
        <v>15.476017916738789</v>
      </c>
      <c r="DK230">
        <v>2.9648572858154375E-2</v>
      </c>
      <c r="DL230">
        <v>53.529889866660419</v>
      </c>
      <c r="DM230">
        <v>0.18271034076891837</v>
      </c>
      <c r="DN230">
        <v>55.514842088197014</v>
      </c>
      <c r="DO230">
        <v>19.263118178924959</v>
      </c>
      <c r="DP230">
        <v>2.5686504872545197</v>
      </c>
      <c r="DQ230">
        <v>0.78594900050130123</v>
      </c>
      <c r="DR230">
        <v>78.132559754877789</v>
      </c>
      <c r="DS230">
        <v>19.758724114268475</v>
      </c>
      <c r="DT230">
        <v>30.463147412632633</v>
      </c>
      <c r="DU230">
        <v>21.117112415009419</v>
      </c>
      <c r="DV230">
        <v>36.989014755941135</v>
      </c>
      <c r="DW230">
        <v>0.26782306992287103</v>
      </c>
      <c r="DX230">
        <v>88.837097653506063</v>
      </c>
      <c r="DY230">
        <v>1.6401779925478246</v>
      </c>
      <c r="DZ230">
        <v>0.76460984990201963</v>
      </c>
      <c r="EA230">
        <f t="shared" si="285"/>
        <v>1.2174899236843326</v>
      </c>
      <c r="EB230">
        <v>1.1660412474089028</v>
      </c>
      <c r="EC230">
        <v>-1.7894067625403129</v>
      </c>
      <c r="ED230">
        <v>0.25247335081241135</v>
      </c>
      <c r="EE230">
        <v>0.1324281597203186</v>
      </c>
      <c r="EF230">
        <v>0.40700418160477281</v>
      </c>
      <c r="EG230">
        <v>0.34699041651458612</v>
      </c>
      <c r="EH230">
        <v>0.69320192457370489</v>
      </c>
      <c r="EI230">
        <v>71.033629009473799</v>
      </c>
      <c r="EJ230">
        <v>71.052122524030366</v>
      </c>
      <c r="EK230">
        <v>34.291020550276123</v>
      </c>
      <c r="EL230">
        <v>28.91098404141793</v>
      </c>
      <c r="EM230">
        <v>24.654405588858708</v>
      </c>
      <c r="EN230">
        <v>23.770601441047873</v>
      </c>
      <c r="EO230">
        <v>28.80398177151617</v>
      </c>
      <c r="EP230">
        <v>11.22992491320719</v>
      </c>
      <c r="EQ230">
        <v>49.72659133573957</v>
      </c>
      <c r="ER230">
        <v>145.60910232067738</v>
      </c>
      <c r="ES230">
        <v>9.6926846510162061</v>
      </c>
      <c r="ET230">
        <v>195.33569365641694</v>
      </c>
      <c r="EU230">
        <v>0.38987404596653008</v>
      </c>
      <c r="EV230">
        <v>14.745887570440939</v>
      </c>
      <c r="EW230">
        <v>5.7490388484553749</v>
      </c>
      <c r="EX230">
        <f t="shared" si="261"/>
        <v>4.9620652885207051</v>
      </c>
      <c r="EY230">
        <v>26.710860316680844</v>
      </c>
      <c r="EZ230">
        <v>8.0331932657177685</v>
      </c>
      <c r="FA230">
        <f t="shared" si="262"/>
        <v>3.3250613340365365</v>
      </c>
      <c r="FB230">
        <v>34.744053582398614</v>
      </c>
      <c r="FC230">
        <v>76.878940602983064</v>
      </c>
      <c r="FD230">
        <v>23.121059397016918</v>
      </c>
      <c r="FE230">
        <f t="shared" si="263"/>
        <v>1.8536684919024822</v>
      </c>
      <c r="FF230">
        <f t="shared" si="264"/>
        <v>1.6591656411164628</v>
      </c>
      <c r="FG230">
        <f t="shared" si="265"/>
        <v>9.8871875018022291</v>
      </c>
      <c r="FH230">
        <f t="shared" si="266"/>
        <v>-25.051694675564381</v>
      </c>
      <c r="FI230">
        <f t="shared" si="267"/>
        <v>-1.8539942360844606</v>
      </c>
      <c r="FJ230">
        <f t="shared" si="268"/>
        <v>-1.8539942360844606</v>
      </c>
      <c r="FK230">
        <f t="shared" si="269"/>
        <v>25.051694675564381</v>
      </c>
      <c r="FL230">
        <f t="shared" si="270"/>
        <v>45.126120751211886</v>
      </c>
      <c r="FM230">
        <f t="shared" si="271"/>
        <v>-9.6245800854445509</v>
      </c>
      <c r="FN230">
        <f t="shared" si="272"/>
        <v>-23.079168828123613</v>
      </c>
      <c r="FO230">
        <v>117.20313390153915</v>
      </c>
      <c r="FP230">
        <v>60.000879361911196</v>
      </c>
      <c r="FQ230">
        <v>0.67736142601698912</v>
      </c>
      <c r="FR230">
        <v>0.6031686912433788</v>
      </c>
      <c r="FS230">
        <v>0.55201879246136121</v>
      </c>
      <c r="FT230">
        <v>2.0718204911696794</v>
      </c>
      <c r="FU230">
        <v>1.5499118545192234</v>
      </c>
      <c r="FV230">
        <v>1.364443159577891</v>
      </c>
      <c r="FW230">
        <v>58.147910185519692</v>
      </c>
      <c r="FX230">
        <v>74.543008292582996</v>
      </c>
      <c r="FY230">
        <v>36.009372795759688</v>
      </c>
      <c r="FZ230">
        <v>62.300949491497185</v>
      </c>
      <c r="GA230">
        <v>61.326070915502292</v>
      </c>
      <c r="GB230">
        <f t="shared" si="286"/>
        <v>178.35480848414733</v>
      </c>
      <c r="GC230">
        <f t="shared" si="287"/>
        <v>82.406353678686742</v>
      </c>
      <c r="GD230">
        <f t="shared" si="288"/>
        <v>89.96294817986464</v>
      </c>
      <c r="GE230">
        <f t="shared" si="289"/>
        <v>1.3747007728511738</v>
      </c>
      <c r="GF230">
        <f t="shared" si="290"/>
        <v>2.1450866340107035</v>
      </c>
      <c r="GG230">
        <f t="shared" si="291"/>
        <v>0.83005851260579377</v>
      </c>
      <c r="GH230">
        <f t="shared" si="296"/>
        <v>63.890395717968744</v>
      </c>
      <c r="GK230">
        <f t="shared" si="292"/>
        <v>48.114809142832506</v>
      </c>
      <c r="GL230">
        <f t="shared" si="293"/>
        <v>41.702455392225012</v>
      </c>
      <c r="GM230">
        <f t="shared" si="256"/>
        <v>58.297544607774988</v>
      </c>
      <c r="GN230">
        <f t="shared" si="273"/>
        <v>5.4464682149961643</v>
      </c>
      <c r="GO230">
        <f t="shared" si="294"/>
        <v>16.513761467889914</v>
      </c>
      <c r="GP230">
        <f t="shared" si="295"/>
        <v>80.491625889857289</v>
      </c>
      <c r="GQ230">
        <f t="shared" si="274"/>
        <v>1.1181195415705079</v>
      </c>
      <c r="GR230">
        <v>58.717886631568085</v>
      </c>
      <c r="GS230">
        <f t="shared" si="275"/>
        <v>83.57690074629933</v>
      </c>
      <c r="GT230" s="23">
        <f t="shared" si="276"/>
        <v>209.28695709868416</v>
      </c>
      <c r="GU230">
        <v>19.16</v>
      </c>
      <c r="GV230">
        <v>27.96</v>
      </c>
      <c r="GW230">
        <v>5.0600000000000003E-3</v>
      </c>
      <c r="GX230">
        <v>47.125060000000005</v>
      </c>
      <c r="GY230">
        <v>3.4770000000000002E-2</v>
      </c>
      <c r="GZ230">
        <v>38.799999999999997</v>
      </c>
      <c r="HA230">
        <v>63.3</v>
      </c>
      <c r="HB230">
        <v>0.88500000000000001</v>
      </c>
      <c r="HC230">
        <v>0.27078999999999998</v>
      </c>
      <c r="HD230">
        <v>103.25579</v>
      </c>
      <c r="HE230">
        <v>8.9269999999999996</v>
      </c>
      <c r="HF230">
        <v>50.4</v>
      </c>
      <c r="HG230">
        <v>70</v>
      </c>
      <c r="HH230">
        <v>25.136000000000003</v>
      </c>
      <c r="HI230">
        <v>0.182</v>
      </c>
      <c r="HJ230">
        <v>145.71800000000002</v>
      </c>
      <c r="HK230">
        <v>43.6</v>
      </c>
      <c r="HL230">
        <v>43.3</v>
      </c>
      <c r="HM230">
        <v>108.215</v>
      </c>
      <c r="HN230">
        <v>150.35034400000001</v>
      </c>
      <c r="HO230">
        <v>21.315000000000001</v>
      </c>
      <c r="HP230">
        <v>258.56534399999998</v>
      </c>
      <c r="HQ230">
        <v>-4.8000000000000043</v>
      </c>
      <c r="HR230">
        <v>20</v>
      </c>
      <c r="HS230">
        <v>15.199999999999989</v>
      </c>
      <c r="HT230">
        <v>155.30955399999999</v>
      </c>
      <c r="HU230">
        <v>60.06588183759073</v>
      </c>
      <c r="HV230">
        <v>0.46977348871231078</v>
      </c>
      <c r="HW230">
        <v>0.19119977431297303</v>
      </c>
      <c r="HX230">
        <v>3.6629580488204956E-4</v>
      </c>
      <c r="HY230">
        <v>0.66133955883016582</v>
      </c>
      <c r="HZ230">
        <v>2.2573103822708133E-3</v>
      </c>
      <c r="IA230">
        <v>0.68586281919479375</v>
      </c>
      <c r="IB230">
        <v>0.23798782530426979</v>
      </c>
      <c r="IC230">
        <v>3.1734610033035279E-2</v>
      </c>
      <c r="ID230">
        <v>9.7100735037803643E-3</v>
      </c>
      <c r="IE230">
        <v>0.96529532803587914</v>
      </c>
      <c r="IF230">
        <v>0.24411083081483839</v>
      </c>
      <c r="IG230">
        <v>0.3763595352172851</v>
      </c>
      <c r="IH230">
        <v>0.2608931541442871</v>
      </c>
      <c r="II230">
        <v>0.45698391611099248</v>
      </c>
      <c r="IJ230">
        <v>3.308842804431915E-3</v>
      </c>
      <c r="IK230">
        <v>1.0975454482769966</v>
      </c>
      <c r="IL230">
        <v>0.35586123275756837</v>
      </c>
      <c r="IM230">
        <v>0.13874105861783029</v>
      </c>
      <c r="IN230">
        <v>0.61435138495564467</v>
      </c>
      <c r="IO230">
        <v>1.7989399890469264</v>
      </c>
      <c r="IP230">
        <v>0.11974909358024598</v>
      </c>
      <c r="IQ230">
        <v>2.4132913740025708</v>
      </c>
      <c r="IR230">
        <v>0.33000158643722538</v>
      </c>
      <c r="IS230">
        <v>9.9246766686439503E-2</v>
      </c>
      <c r="IT230">
        <v>0.42924835312366483</v>
      </c>
      <c r="IU230">
        <v>76.878940602983093</v>
      </c>
      <c r="IV230">
        <v>23.121059397016925</v>
      </c>
      <c r="IW230">
        <v>1.4479960459666916</v>
      </c>
      <c r="IX230">
        <v>60.000879361911196</v>
      </c>
      <c r="IY230">
        <f t="shared" si="277"/>
        <v>1.7519518151724049</v>
      </c>
      <c r="IZ230">
        <f t="shared" si="278"/>
        <v>72.59595066080648</v>
      </c>
      <c r="JA230">
        <f t="shared" si="279"/>
        <v>1.3157459257255741</v>
      </c>
      <c r="JB230">
        <f t="shared" si="280"/>
        <v>54.520806724773571</v>
      </c>
      <c r="JC230">
        <f t="shared" si="281"/>
        <v>0.43620588944683081</v>
      </c>
      <c r="JD230">
        <f t="shared" si="282"/>
        <v>97.388007706726469</v>
      </c>
      <c r="JE230">
        <f t="shared" si="283"/>
        <v>107.14219873547873</v>
      </c>
    </row>
    <row r="231" spans="1:265" x14ac:dyDescent="0.2">
      <c r="A231" s="5">
        <v>2017</v>
      </c>
      <c r="B231">
        <v>420</v>
      </c>
      <c r="C231">
        <v>4</v>
      </c>
      <c r="D231">
        <v>3390</v>
      </c>
      <c r="E231">
        <v>1967</v>
      </c>
      <c r="F231" t="s">
        <v>121</v>
      </c>
      <c r="G231">
        <v>1</v>
      </c>
      <c r="H231">
        <v>33</v>
      </c>
      <c r="J231">
        <v>0</v>
      </c>
      <c r="K231">
        <v>0</v>
      </c>
      <c r="L231">
        <v>12.5</v>
      </c>
      <c r="M231">
        <v>12</v>
      </c>
      <c r="N231">
        <v>9.2222222222222214</v>
      </c>
      <c r="O231">
        <v>0.5</v>
      </c>
      <c r="P231">
        <v>2.7777777777777786</v>
      </c>
      <c r="Q231">
        <v>3.2777777777777786</v>
      </c>
      <c r="R231">
        <v>2.468</v>
      </c>
      <c r="U231">
        <v>3.4260000000000006</v>
      </c>
      <c r="W231">
        <v>4.1920000000000002</v>
      </c>
      <c r="X231">
        <v>3.7975000000000003</v>
      </c>
      <c r="AB231">
        <v>2</v>
      </c>
      <c r="AC231">
        <v>69</v>
      </c>
      <c r="AD231">
        <v>44.1</v>
      </c>
      <c r="AF231">
        <v>46</v>
      </c>
      <c r="AG231">
        <v>45.4</v>
      </c>
      <c r="AH231">
        <v>184.26588868449863</v>
      </c>
      <c r="AI231">
        <v>11575.951658937574</v>
      </c>
      <c r="AJ231">
        <v>191.47913886733903</v>
      </c>
      <c r="AK231">
        <v>0</v>
      </c>
      <c r="AL231">
        <v>515.6</v>
      </c>
      <c r="AM231">
        <v>515.6</v>
      </c>
      <c r="AN231">
        <v>9087.717632172873</v>
      </c>
      <c r="AO231">
        <f>AN231/AN$221</f>
        <v>0.79561584202571556</v>
      </c>
      <c r="AP231">
        <v>1590.7392712550607</v>
      </c>
      <c r="AQ231">
        <v>1941.4032388663964</v>
      </c>
      <c r="AR231">
        <v>9.2447773279352219E-2</v>
      </c>
      <c r="AS231">
        <v>3532.234957894736</v>
      </c>
      <c r="AT231">
        <v>1.3715742914979756</v>
      </c>
      <c r="AU231">
        <v>2821.2510121457485</v>
      </c>
      <c r="AV231">
        <v>5921.4392712550598</v>
      </c>
      <c r="AW231">
        <v>53.874736842105257</v>
      </c>
      <c r="AX231">
        <v>1.3612137651821863</v>
      </c>
      <c r="AY231">
        <v>8797.9262340080968</v>
      </c>
      <c r="AZ231">
        <v>433.06999999999994</v>
      </c>
      <c r="BA231">
        <v>4192.0283400809712</v>
      </c>
      <c r="BB231">
        <v>7332.0647773279343</v>
      </c>
      <c r="BC231">
        <v>1767.5057894736842</v>
      </c>
      <c r="BD231">
        <v>9.4838663967611314</v>
      </c>
      <c r="BE231">
        <v>13301.08277327935</v>
      </c>
      <c r="BF231">
        <v>351.04608507422404</v>
      </c>
      <c r="BG231">
        <v>321.65403851937521</v>
      </c>
      <c r="BH231">
        <f t="shared" si="284"/>
        <v>336.85682122015908</v>
      </c>
      <c r="BI231">
        <v>82.034116059379187</v>
      </c>
      <c r="BJ231">
        <v>97.91266628108734</v>
      </c>
      <c r="BK231">
        <v>265.33573549257756</v>
      </c>
      <c r="BL231">
        <v>100.75896471949103</v>
      </c>
      <c r="BM231">
        <v>1.2204408817635268</v>
      </c>
      <c r="BN231">
        <v>2.0988700564971752</v>
      </c>
      <c r="BO231">
        <v>1.7490494296577945</v>
      </c>
      <c r="BP231">
        <v>45.034922371165386</v>
      </c>
      <c r="BQ231">
        <v>32.067227402297313</v>
      </c>
      <c r="BR231">
        <v>31.516444274013317</v>
      </c>
      <c r="BS231">
        <v>54.962460368817069</v>
      </c>
      <c r="BT231">
        <v>67.304943389567526</v>
      </c>
      <c r="BU231">
        <v>55.123818882304654</v>
      </c>
      <c r="BV231">
        <v>2518.4048582995947</v>
      </c>
      <c r="BW231">
        <v>2892.9777327935221</v>
      </c>
      <c r="BX231">
        <v>6604.755829959513</v>
      </c>
      <c r="BY231">
        <v>7868.1537940890676</v>
      </c>
      <c r="BZ231">
        <v>1193.3732388663964</v>
      </c>
      <c r="CA231">
        <v>14472.909624048581</v>
      </c>
      <c r="CB231">
        <v>1.14873417721519</v>
      </c>
      <c r="CC231">
        <v>17.400819349517281</v>
      </c>
      <c r="CD231">
        <v>19.988915898337893</v>
      </c>
      <c r="CE231">
        <v>302.84615384615381</v>
      </c>
      <c r="CF231">
        <v>3028.4615384615377</v>
      </c>
      <c r="CG231">
        <v>3331.3076923076915</v>
      </c>
      <c r="CH231">
        <f t="shared" si="258"/>
        <v>1673.6234817813765</v>
      </c>
      <c r="CI231">
        <f t="shared" si="259"/>
        <v>4439.0870445344117</v>
      </c>
      <c r="CJ231">
        <f t="shared" si="260"/>
        <v>6112.7105263157882</v>
      </c>
      <c r="CK231">
        <v>5674.9833900404847</v>
      </c>
      <c r="CL231">
        <v>39.211074603898425</v>
      </c>
      <c r="CM231">
        <v>2.3532798290252686</v>
      </c>
      <c r="CN231">
        <v>0.71705949306488037</v>
      </c>
      <c r="CO231">
        <v>6.0361881256103516</v>
      </c>
      <c r="CP231">
        <v>1.454069266612845</v>
      </c>
      <c r="CQ231">
        <v>5.9166760444641113</v>
      </c>
      <c r="CR231">
        <v>2.2140617370605469</v>
      </c>
      <c r="CS231">
        <v>0.58882838487625122</v>
      </c>
      <c r="CT231">
        <v>3.1934289932250977</v>
      </c>
      <c r="CU231">
        <v>3.1934289932250977</v>
      </c>
      <c r="CV231">
        <v>1.1263481031136484</v>
      </c>
      <c r="CW231">
        <v>2.4482214450836182</v>
      </c>
      <c r="CX231">
        <v>0.78505849838256836</v>
      </c>
      <c r="CY231">
        <v>0.40594789385795593</v>
      </c>
      <c r="CZ231">
        <v>1.9212944507598877</v>
      </c>
      <c r="DA231">
        <v>1.9212944507598877</v>
      </c>
      <c r="DB231">
        <v>0.72787638854172498</v>
      </c>
      <c r="DC231">
        <v>0.77696937322616577</v>
      </c>
      <c r="DD231">
        <v>0.27712798118591309</v>
      </c>
      <c r="DE231">
        <v>0.52718953209200436</v>
      </c>
      <c r="DF231">
        <v>1.1632463932037354</v>
      </c>
      <c r="DG231">
        <v>0.60627269744873047</v>
      </c>
      <c r="DH231">
        <v>0.8729799318811996</v>
      </c>
      <c r="DI231">
        <v>37.4345464028289</v>
      </c>
      <c r="DJ231">
        <v>13.921016222960549</v>
      </c>
      <c r="DK231">
        <v>5.5803215130794375E-3</v>
      </c>
      <c r="DL231">
        <v>51.361142947302525</v>
      </c>
      <c r="DM231">
        <v>8.1151607537089082E-2</v>
      </c>
      <c r="DN231">
        <v>62.464239166352414</v>
      </c>
      <c r="DO231">
        <v>34.867115222359224</v>
      </c>
      <c r="DP231">
        <v>1.7204514663395125</v>
      </c>
      <c r="DQ231">
        <v>4.3469395037098936E-2</v>
      </c>
      <c r="DR231">
        <v>99.09527525008825</v>
      </c>
      <c r="DS231">
        <v>10.602512612223624</v>
      </c>
      <c r="DT231">
        <v>32.909874738411375</v>
      </c>
      <c r="DU231">
        <v>29.764362539863779</v>
      </c>
      <c r="DV231">
        <v>33.958990650017633</v>
      </c>
      <c r="DW231">
        <v>0.18221299879845332</v>
      </c>
      <c r="DX231">
        <v>96.815440927091245</v>
      </c>
      <c r="DY231">
        <v>3.1822754868523817</v>
      </c>
      <c r="DZ231">
        <v>-0.16284530878550033</v>
      </c>
      <c r="EA231">
        <f t="shared" si="285"/>
        <v>1.5673895855099558</v>
      </c>
      <c r="EB231">
        <v>1.668646184234901</v>
      </c>
      <c r="EC231">
        <v>-2.111026030567217</v>
      </c>
      <c r="ED231">
        <v>1.3964065999599116</v>
      </c>
      <c r="EE231">
        <v>-0.36448233446396039</v>
      </c>
      <c r="EF231">
        <v>0.37187618284880697</v>
      </c>
      <c r="EG231">
        <v>0.55819322683979922</v>
      </c>
      <c r="EH231">
        <v>0.9044204141294937</v>
      </c>
      <c r="EI231">
        <v>72.884955931057519</v>
      </c>
      <c r="EJ231">
        <v>63.034528143456349</v>
      </c>
      <c r="EK231">
        <v>33.992382230841464</v>
      </c>
      <c r="EL231">
        <v>27.104179198745182</v>
      </c>
      <c r="EM231">
        <v>35.18544666672004</v>
      </c>
      <c r="EN231">
        <v>30.743404414465676</v>
      </c>
      <c r="EO231">
        <v>19.567234442827669</v>
      </c>
      <c r="EP231">
        <v>8.0172507870486864</v>
      </c>
      <c r="EQ231">
        <v>34.819581355782937</v>
      </c>
      <c r="ER231">
        <v>91.526015221463936</v>
      </c>
      <c r="ES231">
        <v>7.2350961259065825</v>
      </c>
      <c r="ET231">
        <v>126.34559657724688</v>
      </c>
      <c r="EU231">
        <v>0.40972835535209706</v>
      </c>
      <c r="EV231">
        <v>15.487072737722512</v>
      </c>
      <c r="EW231">
        <v>6.3454928420453429</v>
      </c>
      <c r="EX231">
        <f t="shared" si="261"/>
        <v>5.7264331499539765</v>
      </c>
      <c r="EY231">
        <v>42.897004723524745</v>
      </c>
      <c r="EZ231">
        <v>26.849864435310536</v>
      </c>
      <c r="FA231">
        <f t="shared" si="262"/>
        <v>1.597661873745271</v>
      </c>
      <c r="FB231">
        <v>69.746869158835281</v>
      </c>
      <c r="FC231">
        <v>61.503842740001623</v>
      </c>
      <c r="FD231">
        <v>38.496157259998377</v>
      </c>
      <c r="FE231">
        <f t="shared" si="263"/>
        <v>27.854655922492221</v>
      </c>
      <c r="FF231">
        <f t="shared" si="264"/>
        <v>13.342640295583706</v>
      </c>
      <c r="FG231">
        <f t="shared" si="265"/>
        <v>21.747111752815094</v>
      </c>
      <c r="FH231">
        <f t="shared" si="266"/>
        <v>-29.554364427941039</v>
      </c>
      <c r="FI231">
        <f t="shared" si="267"/>
        <v>5.1027526824954421</v>
      </c>
      <c r="FJ231">
        <f t="shared" si="268"/>
        <v>5.1027526824954457</v>
      </c>
      <c r="FK231">
        <f t="shared" si="269"/>
        <v>29.554364427941039</v>
      </c>
      <c r="FL231">
        <f t="shared" si="270"/>
        <v>47.314054925463779</v>
      </c>
      <c r="FM231">
        <f t="shared" si="271"/>
        <v>14.634857658723671</v>
      </c>
      <c r="FN231">
        <f t="shared" si="272"/>
        <v>19.004761438514969</v>
      </c>
      <c r="FO231">
        <v>27.25032132715863</v>
      </c>
      <c r="FP231">
        <v>21.568081567843134</v>
      </c>
      <c r="FQ231">
        <v>0.68215728959883226</v>
      </c>
      <c r="FR231">
        <v>0.74065239578607756</v>
      </c>
      <c r="FS231">
        <v>0.5577208789361503</v>
      </c>
      <c r="FT231">
        <v>2.1315747684349513</v>
      </c>
      <c r="FU231">
        <v>1.5207513126562155</v>
      </c>
      <c r="FV231">
        <v>1.3050908008503204</v>
      </c>
      <c r="FW231">
        <v>54.364699279370399</v>
      </c>
      <c r="FX231">
        <v>72.441001270278164</v>
      </c>
      <c r="FY231">
        <v>31.701879526008526</v>
      </c>
      <c r="FZ231">
        <v>62.274855691377653</v>
      </c>
      <c r="GA231">
        <v>43.174607892091728</v>
      </c>
      <c r="GB231">
        <f t="shared" si="286"/>
        <v>155.14798965469677</v>
      </c>
      <c r="GC231">
        <f t="shared" si="287"/>
        <v>121.43549032860781</v>
      </c>
      <c r="GD231">
        <f t="shared" si="288"/>
        <v>99.99932395302055</v>
      </c>
      <c r="GE231">
        <f t="shared" si="289"/>
        <v>1.5167968558682698</v>
      </c>
      <c r="GF231">
        <f t="shared" si="290"/>
        <v>1.8232410731568127</v>
      </c>
      <c r="GG231">
        <f t="shared" si="291"/>
        <v>0.78506380578271406</v>
      </c>
      <c r="GH231">
        <f t="shared" si="296"/>
        <v>41.307807418967606</v>
      </c>
      <c r="GK231">
        <f t="shared" si="292"/>
        <v>68.674501276295146</v>
      </c>
      <c r="GL231">
        <f t="shared" si="293"/>
        <v>77.006268697826002</v>
      </c>
      <c r="GM231">
        <f t="shared" si="256"/>
        <v>22.993731302173995</v>
      </c>
      <c r="GN231">
        <f t="shared" si="273"/>
        <v>40.542968946674826</v>
      </c>
      <c r="GO231">
        <f t="shared" si="294"/>
        <v>26.222222222222229</v>
      </c>
      <c r="GP231">
        <f t="shared" si="295"/>
        <v>29.773306814703442</v>
      </c>
      <c r="GQ231">
        <f t="shared" si="274"/>
        <v>1.6013646221628928</v>
      </c>
      <c r="GR231">
        <v>73.427139408521057</v>
      </c>
      <c r="GS231">
        <f t="shared" si="275"/>
        <v>87.979262340080979</v>
      </c>
      <c r="GT231" s="23">
        <f t="shared" si="276"/>
        <v>144.7290962404858</v>
      </c>
      <c r="GU231">
        <v>19.96</v>
      </c>
      <c r="GV231">
        <v>24.36</v>
      </c>
      <c r="GW231">
        <v>1.16E-3</v>
      </c>
      <c r="GX231">
        <v>44.321159999999999</v>
      </c>
      <c r="GY231">
        <v>1.721E-2</v>
      </c>
      <c r="GZ231">
        <v>35.4</v>
      </c>
      <c r="HA231">
        <v>74.3</v>
      </c>
      <c r="HB231">
        <v>0.67599999999999993</v>
      </c>
      <c r="HC231">
        <v>1.7080000000000001E-2</v>
      </c>
      <c r="HD231">
        <v>110.39308000000001</v>
      </c>
      <c r="HE231">
        <v>5.4340000000000002</v>
      </c>
      <c r="HF231">
        <v>52.6</v>
      </c>
      <c r="HG231">
        <v>92</v>
      </c>
      <c r="HH231">
        <v>22.178000000000001</v>
      </c>
      <c r="HI231">
        <v>0.11899999999999999</v>
      </c>
      <c r="HJ231">
        <v>166.89699999999999</v>
      </c>
      <c r="HK231">
        <v>31.6</v>
      </c>
      <c r="HL231">
        <v>36.299999999999997</v>
      </c>
      <c r="HM231">
        <v>82.873999999999995</v>
      </c>
      <c r="HN231">
        <v>98.726643999999993</v>
      </c>
      <c r="HO231">
        <v>14.973999999999998</v>
      </c>
      <c r="HP231">
        <v>181.60064400000002</v>
      </c>
      <c r="HQ231">
        <v>3.7999999999999972</v>
      </c>
      <c r="HR231">
        <v>38</v>
      </c>
      <c r="HS231">
        <v>41.799999999999983</v>
      </c>
      <c r="HT231">
        <v>71.207564000000005</v>
      </c>
      <c r="HU231">
        <v>39.211074603898432</v>
      </c>
      <c r="HV231">
        <v>0.46971465387344363</v>
      </c>
      <c r="HW231">
        <v>0.17467569251060486</v>
      </c>
      <c r="HX231">
        <v>7.001978225708007E-5</v>
      </c>
      <c r="HY231">
        <v>0.64446036616630553</v>
      </c>
      <c r="HZ231">
        <v>1.0182599472522735E-3</v>
      </c>
      <c r="IA231">
        <v>0.78377785491943353</v>
      </c>
      <c r="IB231">
        <v>0.4374994899630546</v>
      </c>
      <c r="IC231">
        <v>2.1587579994201658E-2</v>
      </c>
      <c r="ID231">
        <v>5.4543767204284668E-4</v>
      </c>
      <c r="IE231">
        <v>1.2434103625487325</v>
      </c>
      <c r="IF231">
        <v>0.13303635332584382</v>
      </c>
      <c r="IG231">
        <v>0.41294077014923092</v>
      </c>
      <c r="IH231">
        <v>0.37347206234931951</v>
      </c>
      <c r="II231">
        <v>0.42610468328952789</v>
      </c>
      <c r="IJ231">
        <v>2.2863403964042662E-3</v>
      </c>
      <c r="IK231">
        <v>1.2148038561844825</v>
      </c>
      <c r="IL231">
        <v>0.24552232193946841</v>
      </c>
      <c r="IM231">
        <v>0.10059745717048645</v>
      </c>
      <c r="IN231">
        <v>0.43690305282592767</v>
      </c>
      <c r="IO231">
        <v>1.1484341254610919</v>
      </c>
      <c r="IP231">
        <v>9.078327371597289E-2</v>
      </c>
      <c r="IQ231">
        <v>1.5853371782870198</v>
      </c>
      <c r="IR231">
        <v>0.53825553297996509</v>
      </c>
      <c r="IS231">
        <v>0.33690203279256814</v>
      </c>
      <c r="IT231">
        <v>0.87515756577253323</v>
      </c>
      <c r="IU231">
        <v>61.503842740001623</v>
      </c>
      <c r="IV231">
        <v>38.496157259998384</v>
      </c>
      <c r="IW231">
        <v>0.34192681573828732</v>
      </c>
      <c r="IX231">
        <v>21.568081567843144</v>
      </c>
      <c r="IY231">
        <f t="shared" si="277"/>
        <v>0.94087681212071428</v>
      </c>
      <c r="IZ231">
        <f t="shared" si="278"/>
        <v>59.348687774883672</v>
      </c>
      <c r="JA231">
        <f t="shared" si="279"/>
        <v>0.37053332210253731</v>
      </c>
      <c r="JB231">
        <f t="shared" si="280"/>
        <v>23.372524607219773</v>
      </c>
      <c r="JC231">
        <f t="shared" si="281"/>
        <v>0.57034349001817697</v>
      </c>
      <c r="JD231">
        <f t="shared" si="282"/>
        <v>81.926929134307628</v>
      </c>
      <c r="JE231">
        <f t="shared" si="283"/>
        <v>114.55017045409998</v>
      </c>
    </row>
    <row r="232" spans="1:265" x14ac:dyDescent="0.2">
      <c r="A232" s="5">
        <v>2017</v>
      </c>
      <c r="B232">
        <v>421</v>
      </c>
      <c r="C232">
        <v>4</v>
      </c>
      <c r="D232" t="s">
        <v>113</v>
      </c>
      <c r="E232">
        <v>1946</v>
      </c>
      <c r="F232" t="s">
        <v>121</v>
      </c>
      <c r="G232">
        <v>1</v>
      </c>
      <c r="H232">
        <v>32</v>
      </c>
      <c r="J232">
        <v>0</v>
      </c>
      <c r="K232">
        <v>0</v>
      </c>
      <c r="L232">
        <v>11</v>
      </c>
      <c r="M232">
        <v>10.7</v>
      </c>
      <c r="N232">
        <v>7.8</v>
      </c>
      <c r="O232">
        <v>0.30000000000000071</v>
      </c>
      <c r="P232">
        <v>2.8999999999999995</v>
      </c>
      <c r="Q232">
        <v>3.2</v>
      </c>
      <c r="R232">
        <v>3.1579999999999999</v>
      </c>
      <c r="U232">
        <v>3.1579999999999999</v>
      </c>
      <c r="W232">
        <v>4.1579999999999995</v>
      </c>
      <c r="X232">
        <v>4.0720000000000001</v>
      </c>
      <c r="AB232">
        <v>3</v>
      </c>
      <c r="AC232">
        <v>70</v>
      </c>
      <c r="AD232">
        <v>45.2</v>
      </c>
      <c r="AF232">
        <v>50.8</v>
      </c>
      <c r="AG232">
        <v>38.700000000000003</v>
      </c>
      <c r="AH232">
        <v>166.86160745154828</v>
      </c>
      <c r="AI232">
        <v>10482.579903321166</v>
      </c>
      <c r="AJ232">
        <v>260.52798649626237</v>
      </c>
      <c r="AK232">
        <v>10</v>
      </c>
      <c r="AL232">
        <v>414.7</v>
      </c>
      <c r="AM232">
        <v>460.77777777777777</v>
      </c>
      <c r="AN232">
        <v>9945.0934525639659</v>
      </c>
      <c r="AO232">
        <f>AN232/AN$224</f>
        <v>0.87037164526535882</v>
      </c>
      <c r="AP232">
        <v>1670.4356275303642</v>
      </c>
      <c r="AQ232">
        <v>2180.4923076923073</v>
      </c>
      <c r="AR232">
        <v>5.5787449392712546E-2</v>
      </c>
      <c r="AS232">
        <v>3850.9837226720647</v>
      </c>
      <c r="AT232">
        <v>1.1763182186234817</v>
      </c>
      <c r="AU232">
        <v>3140.036437246963</v>
      </c>
      <c r="AV232">
        <v>5188.2327935222665</v>
      </c>
      <c r="AW232">
        <v>93.563522267206466</v>
      </c>
      <c r="AX232">
        <v>5.190623684210526</v>
      </c>
      <c r="AY232">
        <v>8427.0233767206464</v>
      </c>
      <c r="AZ232">
        <v>515.87451417004047</v>
      </c>
      <c r="BA232">
        <v>3490.700404858299</v>
      </c>
      <c r="BB232">
        <v>6439.4655870445331</v>
      </c>
      <c r="BC232">
        <v>1335.7906275303642</v>
      </c>
      <c r="BD232">
        <v>0.71726720647773279</v>
      </c>
      <c r="BE232">
        <v>11266.673886639675</v>
      </c>
      <c r="BF232">
        <v>305.06931026990543</v>
      </c>
      <c r="BG232">
        <v>202.83217927993064</v>
      </c>
      <c r="BH232">
        <f t="shared" si="284"/>
        <v>255.71345392991762</v>
      </c>
      <c r="BI232">
        <v>97.973387314439918</v>
      </c>
      <c r="BJ232">
        <v>25.047426257952566</v>
      </c>
      <c r="BK232">
        <v>200.51603238866394</v>
      </c>
      <c r="BL232">
        <v>89.373770965876176</v>
      </c>
      <c r="BM232">
        <v>1.3053435114503815</v>
      </c>
      <c r="BN232">
        <v>1.6522842639593909</v>
      </c>
      <c r="BO232">
        <v>1.8447488584474885</v>
      </c>
      <c r="BP232">
        <v>43.376855053838206</v>
      </c>
      <c r="BQ232">
        <v>37.261513311108196</v>
      </c>
      <c r="BR232">
        <v>30.982528117705311</v>
      </c>
      <c r="BS232">
        <v>56.621696291651389</v>
      </c>
      <c r="BT232">
        <v>61.566612095257454</v>
      </c>
      <c r="BU232">
        <v>57.154983376954085</v>
      </c>
      <c r="BV232">
        <v>3299.4291497975705</v>
      </c>
      <c r="BW232">
        <v>3594.3056680161935</v>
      </c>
      <c r="BX232">
        <v>8729.7794736842097</v>
      </c>
      <c r="BY232">
        <v>8610.4705217004048</v>
      </c>
      <c r="BZ232">
        <v>1836.0446558704452</v>
      </c>
      <c r="CA232">
        <v>17340.249995384616</v>
      </c>
      <c r="CB232">
        <v>1.0893719806763285</v>
      </c>
      <c r="CC232">
        <v>19.027575442544173</v>
      </c>
      <c r="CD232">
        <v>20.728107547312614</v>
      </c>
      <c r="CE232">
        <v>-159.39271255060748</v>
      </c>
      <c r="CF232">
        <v>1593.927125506073</v>
      </c>
      <c r="CG232">
        <v>1434.5344129554669</v>
      </c>
      <c r="CH232">
        <f t="shared" si="258"/>
        <v>191.27125506072844</v>
      </c>
      <c r="CI232">
        <f t="shared" si="259"/>
        <v>2845.1599190283396</v>
      </c>
      <c r="CJ232">
        <f t="shared" si="260"/>
        <v>3036.431174089068</v>
      </c>
      <c r="CK232">
        <v>8913.2266186639699</v>
      </c>
      <c r="CL232">
        <v>51.40194992019358</v>
      </c>
      <c r="CM232">
        <v>2.1935281753540039</v>
      </c>
      <c r="CN232">
        <v>0.83915251493453979</v>
      </c>
      <c r="CO232">
        <v>5.6532268524169922</v>
      </c>
      <c r="CP232">
        <v>1.4267078213441777</v>
      </c>
      <c r="CQ232">
        <v>6.9096255302429199</v>
      </c>
      <c r="CR232">
        <v>2.3561677932739258</v>
      </c>
      <c r="CS232">
        <v>0.55455613136291504</v>
      </c>
      <c r="CT232">
        <v>3.5139966011047363</v>
      </c>
      <c r="CU232">
        <v>3.5139966011047363</v>
      </c>
      <c r="CV232">
        <v>1.2605448315590013</v>
      </c>
      <c r="CW232">
        <v>2.2912166118621826</v>
      </c>
      <c r="CX232">
        <v>0.76857882738113403</v>
      </c>
      <c r="CY232">
        <v>0.49632835388183594</v>
      </c>
      <c r="CZ232">
        <v>2.1122472286224365</v>
      </c>
      <c r="DA232">
        <v>2.1122472286224365</v>
      </c>
      <c r="DB232">
        <v>0.7723666241560746</v>
      </c>
      <c r="DC232">
        <v>0.75125163793563843</v>
      </c>
      <c r="DD232">
        <v>0.43403500318527222</v>
      </c>
      <c r="DE232">
        <v>0.59162020751850952</v>
      </c>
      <c r="DF232">
        <v>1.2759242057800293</v>
      </c>
      <c r="DG232">
        <v>0.61325192451477051</v>
      </c>
      <c r="DH232">
        <v>0.93141804241021142</v>
      </c>
      <c r="DI232">
        <v>36.641476141030004</v>
      </c>
      <c r="DJ232">
        <v>18.29765603795418</v>
      </c>
      <c r="DK232">
        <v>3.1537910693473659E-3</v>
      </c>
      <c r="DL232">
        <v>54.942285970053526</v>
      </c>
      <c r="DM232">
        <v>8.1279183950906816E-2</v>
      </c>
      <c r="DN232">
        <v>73.984527231478964</v>
      </c>
      <c r="DO232">
        <v>28.771663065859176</v>
      </c>
      <c r="DP232">
        <v>3.2878189923435084</v>
      </c>
      <c r="DQ232">
        <v>0.18239833983929535</v>
      </c>
      <c r="DR232">
        <v>106.22640762952093</v>
      </c>
      <c r="DS232">
        <v>11.819802565027295</v>
      </c>
      <c r="DT232">
        <v>26.828784239048414</v>
      </c>
      <c r="DU232">
        <v>31.960893546965433</v>
      </c>
      <c r="DV232">
        <v>28.215200510208373</v>
      </c>
      <c r="DW232">
        <v>1.5150456690643481E-2</v>
      </c>
      <c r="DX232">
        <v>87.020028752912864</v>
      </c>
      <c r="DY232">
        <v>3.4189414439644938</v>
      </c>
      <c r="DZ232">
        <v>-1.3718842054720051</v>
      </c>
      <c r="EA232">
        <f t="shared" si="285"/>
        <v>1.1061290614779082</v>
      </c>
      <c r="EB232">
        <v>2.4895367393632641</v>
      </c>
      <c r="EC232">
        <v>-3.3682673566021819</v>
      </c>
      <c r="ED232">
        <v>0.69826713519366634</v>
      </c>
      <c r="EE232">
        <v>0.22780217722187551</v>
      </c>
      <c r="EF232">
        <v>0.49937005724136274</v>
      </c>
      <c r="EG232">
        <v>0.3888875707192111</v>
      </c>
      <c r="EH232">
        <v>1.1912911618427868</v>
      </c>
      <c r="EI232">
        <v>66.690847484943689</v>
      </c>
      <c r="EJ232">
        <v>69.647961257910623</v>
      </c>
      <c r="EK232">
        <v>30.830585353202792</v>
      </c>
      <c r="EL232">
        <v>33.303412326031321</v>
      </c>
      <c r="EM232">
        <v>27.085226459134599</v>
      </c>
      <c r="EN232">
        <v>36.728203845710169</v>
      </c>
      <c r="EO232">
        <v>24.78701553038016</v>
      </c>
      <c r="EP232">
        <v>15.600544720662507</v>
      </c>
      <c r="EQ232">
        <v>51.647139438118764</v>
      </c>
      <c r="ER232">
        <v>109.86307761792943</v>
      </c>
      <c r="ES232">
        <v>11.259579187076101</v>
      </c>
      <c r="ET232">
        <v>161.51021705604819</v>
      </c>
      <c r="EU232">
        <v>0.62938374737134961</v>
      </c>
      <c r="EV232">
        <v>15.347026325757726</v>
      </c>
      <c r="EW232">
        <v>9.6591689399121528</v>
      </c>
      <c r="EX232">
        <f t="shared" si="261"/>
        <v>6.9714346202437074</v>
      </c>
      <c r="EY232">
        <v>49.197511701098804</v>
      </c>
      <c r="EZ232">
        <v>13.171118345196669</v>
      </c>
      <c r="FA232">
        <f t="shared" si="262"/>
        <v>3.7352569775550211</v>
      </c>
      <c r="FB232">
        <v>62.368630046295472</v>
      </c>
      <c r="FC232">
        <v>78.881821942505539</v>
      </c>
      <c r="FD232">
        <v>21.118178057494465</v>
      </c>
      <c r="FE232">
        <f t="shared" si="263"/>
        <v>7.1425383478950835</v>
      </c>
      <c r="FF232">
        <f t="shared" si="264"/>
        <v>2.0417687086682541</v>
      </c>
      <c r="FG232">
        <f t="shared" si="265"/>
        <v>16.360348826302925</v>
      </c>
      <c r="FH232">
        <f t="shared" si="266"/>
        <v>-47.155742992430547</v>
      </c>
      <c r="FI232">
        <f t="shared" si="267"/>
        <v>-3.1892304811062555</v>
      </c>
      <c r="FJ232">
        <f t="shared" si="268"/>
        <v>-3.1892304811062573</v>
      </c>
      <c r="FK232">
        <f t="shared" si="269"/>
        <v>47.155742992430547</v>
      </c>
      <c r="FL232">
        <f t="shared" si="270"/>
        <v>63.737303943150295</v>
      </c>
      <c r="FM232">
        <f t="shared" si="271"/>
        <v>-11.084623345567532</v>
      </c>
      <c r="FN232">
        <f t="shared" si="272"/>
        <v>-24.213816910006926</v>
      </c>
      <c r="FO232">
        <v>55.283809426527256</v>
      </c>
      <c r="FP232">
        <v>34.229295480014343</v>
      </c>
      <c r="FQ232">
        <v>0.69106301047417273</v>
      </c>
      <c r="FR232">
        <v>0.81579085491641712</v>
      </c>
      <c r="FS232">
        <v>0.55655616700282518</v>
      </c>
      <c r="FT232">
        <v>2.0645119181899818</v>
      </c>
      <c r="FU232">
        <v>1.5451813708896651</v>
      </c>
      <c r="FV232">
        <v>1.3877604273355468</v>
      </c>
      <c r="FW232">
        <v>49.65597683996608</v>
      </c>
      <c r="FX232">
        <v>68.022370114086414</v>
      </c>
      <c r="FY232">
        <v>32.898443309767437</v>
      </c>
      <c r="FZ232">
        <v>53.312234226719852</v>
      </c>
      <c r="GA232">
        <v>54.555047466719486</v>
      </c>
      <c r="GB232">
        <f t="shared" si="286"/>
        <v>189.05248115839748</v>
      </c>
      <c r="GC232">
        <f t="shared" si="287"/>
        <v>100.5720813472084</v>
      </c>
      <c r="GD232">
        <f t="shared" si="288"/>
        <v>119.11649576723811</v>
      </c>
      <c r="GE232">
        <f t="shared" si="289"/>
        <v>1.1602747353081064</v>
      </c>
      <c r="GF232">
        <f t="shared" si="290"/>
        <v>2.3427652701544952</v>
      </c>
      <c r="GG232">
        <f t="shared" si="291"/>
        <v>0.64523290618202067</v>
      </c>
      <c r="GH232">
        <f t="shared" si="296"/>
        <v>45.204970238927118</v>
      </c>
      <c r="GK232">
        <f t="shared" si="292"/>
        <v>66.497027881481458</v>
      </c>
      <c r="GL232">
        <f t="shared" si="293"/>
        <v>45.778091850469657</v>
      </c>
      <c r="GM232">
        <f t="shared" si="256"/>
        <v>54.221908149530343</v>
      </c>
      <c r="GN232">
        <f t="shared" si="273"/>
        <v>7.6103661294369314</v>
      </c>
      <c r="GO232">
        <f t="shared" si="294"/>
        <v>29.090909090909093</v>
      </c>
      <c r="GP232">
        <f t="shared" si="295"/>
        <v>50.320645138658527</v>
      </c>
      <c r="GQ232">
        <f t="shared" si="274"/>
        <v>1.1157680465275397</v>
      </c>
      <c r="GR232">
        <v>60.303207196064953</v>
      </c>
      <c r="GS232">
        <f t="shared" si="275"/>
        <v>84.270233767206463</v>
      </c>
      <c r="GT232" s="23">
        <f t="shared" si="276"/>
        <v>173.40249995384619</v>
      </c>
      <c r="GU232">
        <v>20.96</v>
      </c>
      <c r="GV232">
        <v>27.360000000000003</v>
      </c>
      <c r="GW232">
        <v>6.9999999999999999E-4</v>
      </c>
      <c r="GX232">
        <v>48.320700000000002</v>
      </c>
      <c r="GY232">
        <v>1.4760000000000001E-2</v>
      </c>
      <c r="GZ232">
        <v>39.4</v>
      </c>
      <c r="HA232">
        <v>65.099999999999994</v>
      </c>
      <c r="HB232">
        <v>1.1739999999999999</v>
      </c>
      <c r="HC232">
        <v>6.5129999999999993E-2</v>
      </c>
      <c r="HD232">
        <v>105.73913</v>
      </c>
      <c r="HE232">
        <v>6.4730000000000008</v>
      </c>
      <c r="HF232">
        <v>43.8</v>
      </c>
      <c r="HG232">
        <v>80.8</v>
      </c>
      <c r="HH232">
        <v>16.761000000000003</v>
      </c>
      <c r="HI232">
        <v>8.9999999999999993E-3</v>
      </c>
      <c r="HJ232">
        <v>141.37</v>
      </c>
      <c r="HK232">
        <v>41.4</v>
      </c>
      <c r="HL232">
        <v>45.1</v>
      </c>
      <c r="HM232">
        <v>109.53800000000001</v>
      </c>
      <c r="HN232">
        <v>108.04095600000001</v>
      </c>
      <c r="HO232">
        <v>23.038000000000004</v>
      </c>
      <c r="HP232">
        <v>217.57895600000001</v>
      </c>
      <c r="HQ232">
        <v>-2</v>
      </c>
      <c r="HR232">
        <v>19.999999999999993</v>
      </c>
      <c r="HS232">
        <v>18</v>
      </c>
      <c r="HT232">
        <v>111.839826</v>
      </c>
      <c r="HU232">
        <v>51.401949920193566</v>
      </c>
      <c r="HV232">
        <v>0.45976350555419926</v>
      </c>
      <c r="HW232">
        <v>0.22959212808609011</v>
      </c>
      <c r="HX232">
        <v>3.957258796691894E-5</v>
      </c>
      <c r="HY232">
        <v>0.68939520622825634</v>
      </c>
      <c r="HZ232">
        <v>1.0198607282638551E-3</v>
      </c>
      <c r="IA232">
        <v>0.92833011054992665</v>
      </c>
      <c r="IB232">
        <v>0.36101604151725769</v>
      </c>
      <c r="IC232">
        <v>4.1254320096969603E-2</v>
      </c>
      <c r="ID232">
        <v>2.2886659862995148E-3</v>
      </c>
      <c r="IE232">
        <v>1.3328891381504533</v>
      </c>
      <c r="IF232">
        <v>0.14831045128583908</v>
      </c>
      <c r="IG232">
        <v>0.3366375263929367</v>
      </c>
      <c r="IH232">
        <v>0.40103330993652342</v>
      </c>
      <c r="II232">
        <v>0.35403375798940667</v>
      </c>
      <c r="IJ232">
        <v>1.9010225057601929E-4</v>
      </c>
      <c r="IK232">
        <v>1.0918946965694427</v>
      </c>
      <c r="IL232">
        <v>0.31101817810535431</v>
      </c>
      <c r="IM232">
        <v>0.1957497864365578</v>
      </c>
      <c r="IN232">
        <v>0.64804894291162496</v>
      </c>
      <c r="IO232">
        <v>1.3785207097601511</v>
      </c>
      <c r="IP232">
        <v>0.14128097836971287</v>
      </c>
      <c r="IQ232">
        <v>2.0265696526717756</v>
      </c>
      <c r="IR232">
        <v>0.61731193244457239</v>
      </c>
      <c r="IS232">
        <v>0.16526625508069989</v>
      </c>
      <c r="IT232">
        <v>0.7825781875252722</v>
      </c>
      <c r="IU232">
        <v>78.881821942505553</v>
      </c>
      <c r="IV232">
        <v>21.118178057494461</v>
      </c>
      <c r="IW232">
        <v>0.69368051452132229</v>
      </c>
      <c r="IX232">
        <v>34.229295480014336</v>
      </c>
      <c r="IY232">
        <f t="shared" si="277"/>
        <v>1.3371744464435191</v>
      </c>
      <c r="IZ232">
        <f t="shared" si="278"/>
        <v>65.98216077501327</v>
      </c>
      <c r="JA232">
        <f t="shared" si="279"/>
        <v>0.93467495610233287</v>
      </c>
      <c r="JB232">
        <f t="shared" si="280"/>
        <v>46.121037827152016</v>
      </c>
      <c r="JC232">
        <f t="shared" si="281"/>
        <v>0.40249949034118637</v>
      </c>
      <c r="JD232">
        <f t="shared" si="282"/>
        <v>97.0006788418996</v>
      </c>
      <c r="JE232">
        <f t="shared" si="283"/>
        <v>107.36317684080076</v>
      </c>
    </row>
    <row r="233" spans="1:265" x14ac:dyDescent="0.2">
      <c r="A233" s="5">
        <v>2017</v>
      </c>
      <c r="B233">
        <v>422</v>
      </c>
      <c r="C233">
        <v>4</v>
      </c>
      <c r="D233">
        <v>3335</v>
      </c>
      <c r="E233">
        <v>1995</v>
      </c>
      <c r="F233" t="s">
        <v>114</v>
      </c>
      <c r="G233">
        <v>0</v>
      </c>
      <c r="H233">
        <v>32.5</v>
      </c>
      <c r="J233">
        <v>0</v>
      </c>
      <c r="K233">
        <v>0</v>
      </c>
      <c r="L233">
        <v>9.1999999999999993</v>
      </c>
      <c r="M233">
        <v>8</v>
      </c>
      <c r="N233">
        <v>4.5999999999999996</v>
      </c>
      <c r="O233">
        <v>1.1999999999999993</v>
      </c>
      <c r="P233">
        <v>3.4000000000000004</v>
      </c>
      <c r="Q233">
        <v>4.5999999999999996</v>
      </c>
      <c r="R233">
        <v>1.0299999999999998</v>
      </c>
      <c r="U233">
        <v>1.6659999999999999</v>
      </c>
      <c r="W233">
        <v>2.1920000000000002</v>
      </c>
      <c r="X233">
        <v>4.9879999999999995</v>
      </c>
      <c r="AB233">
        <v>1</v>
      </c>
      <c r="AC233">
        <v>69</v>
      </c>
      <c r="AD233">
        <v>32.200000000000003</v>
      </c>
      <c r="AF233">
        <v>24.6</v>
      </c>
      <c r="AG233">
        <v>8</v>
      </c>
      <c r="AH233">
        <v>54.692757204672667</v>
      </c>
      <c r="AI233">
        <v>3435.9083931119462</v>
      </c>
      <c r="AJ233">
        <v>224.12157185064939</v>
      </c>
      <c r="AK233">
        <v>0</v>
      </c>
      <c r="AL233">
        <v>215.6</v>
      </c>
      <c r="AM233">
        <v>215.6</v>
      </c>
      <c r="AN233">
        <v>4739.5421282341767</v>
      </c>
      <c r="AO233">
        <f>AN233/AN$223</f>
        <v>0.30766610324847155</v>
      </c>
      <c r="AP233">
        <v>760.90422778257107</v>
      </c>
      <c r="AQ233">
        <v>642.01294219154431</v>
      </c>
      <c r="AR233">
        <v>0</v>
      </c>
      <c r="AS233">
        <v>1402.9171699741153</v>
      </c>
      <c r="AT233">
        <v>0.68447411561691107</v>
      </c>
      <c r="AU233">
        <v>2106.0742018981878</v>
      </c>
      <c r="AV233">
        <v>3252.5258843830889</v>
      </c>
      <c r="AW233">
        <v>20.890897325280413</v>
      </c>
      <c r="AX233">
        <v>2.9179318377911989</v>
      </c>
      <c r="AY233">
        <v>5382.4089154443482</v>
      </c>
      <c r="AZ233">
        <v>177.57262726488349</v>
      </c>
      <c r="BA233">
        <v>2377.8257118205347</v>
      </c>
      <c r="BB233">
        <v>4500.8843830888691</v>
      </c>
      <c r="BC233">
        <v>573.1409188955995</v>
      </c>
      <c r="BD233">
        <v>1.5286022433132007</v>
      </c>
      <c r="BE233">
        <v>7453.3796160483162</v>
      </c>
      <c r="BF233">
        <v>265.29944969801551</v>
      </c>
      <c r="BG233">
        <v>147.92647861456913</v>
      </c>
      <c r="BH233">
        <f t="shared" si="284"/>
        <v>208.63663607152415</v>
      </c>
      <c r="BI233">
        <v>89.677998274374445</v>
      </c>
      <c r="BJ233">
        <v>19.410822137310497</v>
      </c>
      <c r="BK233">
        <v>174.03419614610297</v>
      </c>
      <c r="BL233">
        <v>89.168464193270012</v>
      </c>
      <c r="BM233">
        <v>0.84375</v>
      </c>
      <c r="BN233">
        <v>1.5443548387096777</v>
      </c>
      <c r="BO233">
        <v>1.8928571428571428</v>
      </c>
      <c r="BP233">
        <v>54.237288135593232</v>
      </c>
      <c r="BQ233">
        <v>39.128840543032574</v>
      </c>
      <c r="BR233">
        <v>31.902651338202286</v>
      </c>
      <c r="BS233">
        <v>45.762711864406782</v>
      </c>
      <c r="BT233">
        <v>60.428814225731763</v>
      </c>
      <c r="BU233">
        <v>60.387161461597181</v>
      </c>
      <c r="BV233">
        <v>2683.5461604831748</v>
      </c>
      <c r="BW233">
        <v>2199.4887834339947</v>
      </c>
      <c r="BX233">
        <v>5677.0588869715266</v>
      </c>
      <c r="BY233">
        <v>4103.4996781248274</v>
      </c>
      <c r="BZ233">
        <v>794.02394305435723</v>
      </c>
      <c r="CA233">
        <v>9780.558565096353</v>
      </c>
      <c r="CB233">
        <v>0.81962025316455689</v>
      </c>
      <c r="CC233">
        <v>27.437555254358191</v>
      </c>
      <c r="CD233">
        <v>22.488375983793585</v>
      </c>
      <c r="CE233">
        <v>-577.47195858498708</v>
      </c>
      <c r="CF233">
        <v>1053.0371009490941</v>
      </c>
      <c r="CG233">
        <v>475.56514236410658</v>
      </c>
      <c r="CH233">
        <f t="shared" si="258"/>
        <v>-305.72044866264014</v>
      </c>
      <c r="CI233">
        <f t="shared" si="259"/>
        <v>2301.3955996548743</v>
      </c>
      <c r="CJ233">
        <f t="shared" si="260"/>
        <v>1995.6751509922342</v>
      </c>
      <c r="CK233">
        <v>4398.1496496520049</v>
      </c>
      <c r="CL233">
        <v>44.968287039838167</v>
      </c>
      <c r="CM233">
        <v>1.3789671659469604</v>
      </c>
      <c r="CN233">
        <v>0.48575931787490845</v>
      </c>
      <c r="CO233">
        <v>7.2074003219604492</v>
      </c>
      <c r="CP233">
        <v>0.97021103208347914</v>
      </c>
      <c r="CQ233">
        <v>5.292142391204834</v>
      </c>
      <c r="CR233">
        <v>0.92584800720214844</v>
      </c>
      <c r="CS233">
        <v>0.3301367461681366</v>
      </c>
      <c r="CT233">
        <v>3.3849861621856689</v>
      </c>
      <c r="CU233">
        <v>3.3849861621856689</v>
      </c>
      <c r="CV233">
        <v>0.57674463630820783</v>
      </c>
      <c r="CW233">
        <v>2.4009130001068115</v>
      </c>
      <c r="CX233">
        <v>0.75389790534973145</v>
      </c>
      <c r="CY233">
        <v>0.1812443733215332</v>
      </c>
      <c r="CZ233">
        <v>1.8285620212554932</v>
      </c>
      <c r="DA233">
        <v>1.8285620212554932</v>
      </c>
      <c r="DB233">
        <v>0.49094730745803844</v>
      </c>
      <c r="DC233">
        <v>0.42637842893600464</v>
      </c>
      <c r="DD233">
        <v>0.25127682089805603</v>
      </c>
      <c r="DE233">
        <v>0.39154284158213065</v>
      </c>
      <c r="DF233">
        <v>0.87089508771896362</v>
      </c>
      <c r="DG233">
        <v>0.66235411167144775</v>
      </c>
      <c r="DH233">
        <v>0.5926583274349092</v>
      </c>
      <c r="DI233">
        <v>10.492619465423925</v>
      </c>
      <c r="DJ233">
        <v>3.1186376886582758</v>
      </c>
      <c r="DK233">
        <v>0</v>
      </c>
      <c r="DL233">
        <v>13.6112571540822</v>
      </c>
      <c r="DM233">
        <v>3.6223344829386939E-2</v>
      </c>
      <c r="DN233">
        <v>19.499046028472922</v>
      </c>
      <c r="DO233">
        <v>10.737783122978737</v>
      </c>
      <c r="DP233">
        <v>0.70715398361715798</v>
      </c>
      <c r="DQ233">
        <v>9.8771588931242049E-2</v>
      </c>
      <c r="DR233">
        <v>31.042754724000059</v>
      </c>
      <c r="DS233">
        <v>4.2633642926338</v>
      </c>
      <c r="DT233">
        <v>17.926378234282353</v>
      </c>
      <c r="DU233">
        <v>8.1575996940561755</v>
      </c>
      <c r="DV233">
        <v>10.480237171199681</v>
      </c>
      <c r="DW233">
        <v>2.7951440077284673E-2</v>
      </c>
      <c r="DX233">
        <v>36.592166539615491</v>
      </c>
      <c r="DY233">
        <v>1.162099837994524</v>
      </c>
      <c r="DZ233">
        <v>0.39638655825824515</v>
      </c>
      <c r="EA233">
        <f t="shared" si="285"/>
        <v>0.79244515122528592</v>
      </c>
      <c r="EB233">
        <v>0.6004284375365998</v>
      </c>
      <c r="EC233">
        <v>-0.11233341387075489</v>
      </c>
      <c r="ED233">
        <v>0.50794302895469745</v>
      </c>
      <c r="EE233">
        <v>-0.18429881635161152</v>
      </c>
      <c r="EF233">
        <v>0.29722203296660543</v>
      </c>
      <c r="EG233">
        <v>0.55068248504563744</v>
      </c>
      <c r="EH233">
        <v>0.45506122806533256</v>
      </c>
      <c r="EI233">
        <v>77.087805679117935</v>
      </c>
      <c r="EJ233">
        <v>62.813517040733636</v>
      </c>
      <c r="EK233">
        <v>48.989660710236599</v>
      </c>
      <c r="EL233">
        <v>22.912194320882069</v>
      </c>
      <c r="EM233">
        <v>34.590303658447695</v>
      </c>
      <c r="EN233">
        <v>22.29329516530424</v>
      </c>
      <c r="EO233">
        <v>11.442061958840634</v>
      </c>
      <c r="EP233">
        <v>5.5268054910222704</v>
      </c>
      <c r="EQ233">
        <v>22.228117684339196</v>
      </c>
      <c r="ER233">
        <v>35.737177121352609</v>
      </c>
      <c r="ES233">
        <v>5.2592502344762897</v>
      </c>
      <c r="ET233">
        <v>57.965294805691805</v>
      </c>
      <c r="EU233">
        <v>0.48302530705595603</v>
      </c>
      <c r="EV233">
        <v>19.739504469348613</v>
      </c>
      <c r="EW233">
        <v>9.5346802074395303</v>
      </c>
      <c r="EX233">
        <f t="shared" si="261"/>
        <v>9.0731018484527173</v>
      </c>
      <c r="EY233">
        <v>8.0569840696322874</v>
      </c>
      <c r="EZ233">
        <v>5.2109776319564665</v>
      </c>
      <c r="FA233">
        <f t="shared" si="262"/>
        <v>1.5461559497439803</v>
      </c>
      <c r="FB233">
        <v>13.267961701588753</v>
      </c>
      <c r="FC233">
        <v>60.725107976966164</v>
      </c>
      <c r="FD233">
        <v>39.274892023033843</v>
      </c>
      <c r="FE233">
        <f t="shared" si="263"/>
        <v>3.8558602439993308</v>
      </c>
      <c r="FF233">
        <f t="shared" si="264"/>
        <v>6.484316275441719</v>
      </c>
      <c r="FG233">
        <f t="shared" si="265"/>
        <v>2.6307942030339051</v>
      </c>
      <c r="FH233">
        <f t="shared" si="266"/>
        <v>-1.5726677941905685</v>
      </c>
      <c r="FI233">
        <f t="shared" si="267"/>
        <v>2.5801834289225614</v>
      </c>
      <c r="FJ233">
        <f t="shared" si="268"/>
        <v>2.5801834289225614</v>
      </c>
      <c r="FK233">
        <f t="shared" si="269"/>
        <v>1.5726677941905685</v>
      </c>
      <c r="FL233">
        <f t="shared" si="270"/>
        <v>8.0653576174656205</v>
      </c>
      <c r="FM233">
        <f t="shared" si="271"/>
        <v>24.029014177060414</v>
      </c>
      <c r="FN233">
        <f t="shared" si="272"/>
        <v>49.514383118812752</v>
      </c>
      <c r="FO233">
        <v>26.922540081691746</v>
      </c>
      <c r="FP233">
        <v>46.445964213483364</v>
      </c>
      <c r="FQ233">
        <v>0.32343658498161337</v>
      </c>
      <c r="FR233">
        <v>0.31620302637395331</v>
      </c>
      <c r="FS233">
        <v>0.30361740550269373</v>
      </c>
      <c r="FT233">
        <v>2.9996947690337303</v>
      </c>
      <c r="FU233">
        <v>1.8239693747463646</v>
      </c>
      <c r="FV233">
        <v>1.6169932901086026</v>
      </c>
      <c r="FW233">
        <v>41.95567820399225</v>
      </c>
      <c r="FX233">
        <v>61.652713474759139</v>
      </c>
      <c r="FZ233">
        <v>70.79235414708684</v>
      </c>
      <c r="GB233">
        <f t="shared" si="286"/>
        <v>135.36526180195216</v>
      </c>
      <c r="GC233">
        <f t="shared" si="287"/>
        <v>79.104525305824808</v>
      </c>
      <c r="GD233">
        <f t="shared" si="288"/>
        <v>92.185057512972193</v>
      </c>
      <c r="GE233">
        <f t="shared" si="289"/>
        <v>1.0187009189731968</v>
      </c>
      <c r="GF233">
        <f t="shared" si="290"/>
        <v>1.1704109260788069</v>
      </c>
      <c r="GG233">
        <f t="shared" si="291"/>
        <v>0.81780922601653072</v>
      </c>
      <c r="GK233">
        <f t="shared" si="292"/>
        <v>41.319888459503652</v>
      </c>
      <c r="GL233">
        <f t="shared" si="293"/>
        <v>48.529361901573822</v>
      </c>
      <c r="GM233">
        <f t="shared" si="256"/>
        <v>51.470638098426178</v>
      </c>
      <c r="GN233">
        <f t="shared" si="273"/>
        <v>36.171926033788196</v>
      </c>
      <c r="GO233">
        <f t="shared" si="294"/>
        <v>50</v>
      </c>
      <c r="GP233">
        <f t="shared" si="295"/>
        <v>75.33482566424027</v>
      </c>
      <c r="GQ233">
        <f t="shared" si="274"/>
        <v>1.0776218423147981</v>
      </c>
      <c r="GS233">
        <f t="shared" si="275"/>
        <v>53.824089154443477</v>
      </c>
      <c r="GT233" s="23">
        <f t="shared" si="276"/>
        <v>97.805585650963536</v>
      </c>
      <c r="GU233">
        <v>8.9599999999999991</v>
      </c>
      <c r="GV233">
        <v>7.56</v>
      </c>
      <c r="GW233">
        <v>0</v>
      </c>
      <c r="GX233">
        <v>16.52</v>
      </c>
      <c r="GY233">
        <v>8.0600000000000012E-3</v>
      </c>
      <c r="GZ233">
        <v>24.8</v>
      </c>
      <c r="HA233">
        <v>38.299999999999997</v>
      </c>
      <c r="HB233">
        <v>0.246</v>
      </c>
      <c r="HC233">
        <v>3.4360000000000002E-2</v>
      </c>
      <c r="HD233">
        <v>63.38036000000001</v>
      </c>
      <c r="HE233">
        <v>2.0910000000000002</v>
      </c>
      <c r="HF233">
        <v>28</v>
      </c>
      <c r="HG233">
        <v>53</v>
      </c>
      <c r="HH233">
        <v>6.7489999999999997</v>
      </c>
      <c r="HI233">
        <v>1.7999999999999999E-2</v>
      </c>
      <c r="HJ233">
        <v>87.766999999999996</v>
      </c>
      <c r="HK233">
        <v>31.6</v>
      </c>
      <c r="HL233">
        <v>25.9</v>
      </c>
      <c r="HM233">
        <v>66.849999999999994</v>
      </c>
      <c r="HN233">
        <v>48.320610891000008</v>
      </c>
      <c r="HO233">
        <v>9.3500000000000014</v>
      </c>
      <c r="HP233">
        <v>115.170610891</v>
      </c>
      <c r="HQ233">
        <v>-6.8000000000000007</v>
      </c>
      <c r="HR233">
        <v>12.399999999999999</v>
      </c>
      <c r="HS233">
        <v>5.5999999999999943</v>
      </c>
      <c r="HT233">
        <v>51.790250890999985</v>
      </c>
      <c r="HU233">
        <v>44.96828703983816</v>
      </c>
      <c r="HV233">
        <v>0.12355545806884764</v>
      </c>
      <c r="HW233">
        <v>3.6723404431343074E-2</v>
      </c>
      <c r="HX233">
        <v>0</v>
      </c>
      <c r="HY233">
        <v>0.16027886250019072</v>
      </c>
      <c r="HZ233">
        <v>4.2654667673110971E-4</v>
      </c>
      <c r="IA233">
        <v>0.22961030578613281</v>
      </c>
      <c r="IB233">
        <v>0.12644237378239631</v>
      </c>
      <c r="IC233">
        <v>8.327065958976745E-3</v>
      </c>
      <c r="ID233">
        <v>1.1630812453269958E-3</v>
      </c>
      <c r="IE233">
        <v>0.3655428267728329</v>
      </c>
      <c r="IF233">
        <v>5.0203090832233434E-2</v>
      </c>
      <c r="IG233">
        <v>0.21109141349792482</v>
      </c>
      <c r="IH233">
        <v>9.6059517860412599E-2</v>
      </c>
      <c r="II233">
        <v>0.12340965081453323</v>
      </c>
      <c r="IJ233">
        <v>3.2914116382598872E-4</v>
      </c>
      <c r="IK233">
        <v>0.43088972333669662</v>
      </c>
      <c r="IL233">
        <v>0.13473558354377746</v>
      </c>
      <c r="IM233">
        <v>6.5080696612596509E-2</v>
      </c>
      <c r="IN233">
        <v>0.26174638959765434</v>
      </c>
      <c r="IO233">
        <v>0.42082182660551365</v>
      </c>
      <c r="IP233">
        <v>6.1930109441280377E-2</v>
      </c>
      <c r="IQ233">
        <v>0.68256821620316799</v>
      </c>
      <c r="IR233">
        <v>9.4874722242355353E-2</v>
      </c>
      <c r="IS233">
        <v>6.1361677169799803E-2</v>
      </c>
      <c r="IT233">
        <v>0.15623639941215517</v>
      </c>
      <c r="IU233">
        <v>60.725107976966164</v>
      </c>
      <c r="IV233">
        <v>39.274892023033829</v>
      </c>
      <c r="IW233">
        <v>0.31702538943033509</v>
      </c>
      <c r="IX233">
        <v>46.445964213483357</v>
      </c>
      <c r="IY233">
        <f t="shared" si="277"/>
        <v>0.52228935370297724</v>
      </c>
      <c r="IZ233">
        <f t="shared" si="278"/>
        <v>76.518264593134319</v>
      </c>
      <c r="JA233">
        <f t="shared" si="279"/>
        <v>0.25167849286647137</v>
      </c>
      <c r="JB233">
        <f t="shared" si="280"/>
        <v>36.872284248225043</v>
      </c>
      <c r="JC233">
        <f t="shared" si="281"/>
        <v>0.27061086083650587</v>
      </c>
      <c r="JD233">
        <f t="shared" si="282"/>
        <v>124.11175482886281</v>
      </c>
      <c r="JE233">
        <f t="shared" si="283"/>
        <v>168.73128305276845</v>
      </c>
    </row>
    <row r="234" spans="1:265" x14ac:dyDescent="0.2">
      <c r="A234" s="5">
        <v>2017</v>
      </c>
      <c r="B234">
        <v>423</v>
      </c>
      <c r="C234">
        <v>4</v>
      </c>
      <c r="D234">
        <v>3390</v>
      </c>
      <c r="E234">
        <v>1967</v>
      </c>
      <c r="F234" t="s">
        <v>114</v>
      </c>
      <c r="G234">
        <v>0</v>
      </c>
      <c r="H234">
        <v>33</v>
      </c>
      <c r="J234">
        <v>0</v>
      </c>
      <c r="K234">
        <v>8</v>
      </c>
      <c r="L234">
        <v>9.6999999999999993</v>
      </c>
      <c r="M234">
        <v>8.3000000000000007</v>
      </c>
      <c r="N234">
        <v>4.7</v>
      </c>
      <c r="O234">
        <v>1.3999999999999986</v>
      </c>
      <c r="P234">
        <v>3.6000000000000005</v>
      </c>
      <c r="Q234">
        <v>4.9999999999999991</v>
      </c>
      <c r="R234">
        <v>1.216</v>
      </c>
      <c r="U234">
        <v>2.1380000000000003</v>
      </c>
      <c r="W234">
        <v>2.7159999999999997</v>
      </c>
      <c r="X234">
        <v>2.92</v>
      </c>
      <c r="AD234">
        <v>31.7</v>
      </c>
      <c r="AF234">
        <v>36.5</v>
      </c>
      <c r="AG234">
        <v>9.1999999999999993</v>
      </c>
      <c r="AH234">
        <v>29.538891300925176</v>
      </c>
      <c r="AI234">
        <v>1855.6922293067214</v>
      </c>
      <c r="AJ234">
        <v>151.32776831345825</v>
      </c>
      <c r="AK234">
        <v>30</v>
      </c>
      <c r="AL234">
        <v>58.7</v>
      </c>
      <c r="AM234">
        <v>83.857142857142861</v>
      </c>
      <c r="AN234">
        <v>885.80736120394749</v>
      </c>
      <c r="AO234">
        <f>AN234/AN$221</f>
        <v>7.7551085771174783E-2</v>
      </c>
      <c r="AP234">
        <v>963.52894736842086</v>
      </c>
      <c r="AQ234">
        <v>998.06403508771905</v>
      </c>
      <c r="AR234">
        <v>0</v>
      </c>
      <c r="AS234">
        <v>1961.5929824561399</v>
      </c>
      <c r="AT234">
        <v>0.54565438596491223</v>
      </c>
      <c r="AU234">
        <v>2123.9078947368416</v>
      </c>
      <c r="AV234">
        <v>3807.4934210526312</v>
      </c>
      <c r="AW234">
        <v>6.5616666666666656</v>
      </c>
      <c r="AY234">
        <v>5937.9629824561389</v>
      </c>
      <c r="AZ234">
        <v>103.7779385964912</v>
      </c>
      <c r="BA234">
        <v>2296.583333333333</v>
      </c>
      <c r="BB234">
        <v>5111.1929824561394</v>
      </c>
      <c r="BC234">
        <v>235.01127192982452</v>
      </c>
      <c r="BD234">
        <v>2.4174561403508772</v>
      </c>
      <c r="BE234">
        <v>7645.2050438596489</v>
      </c>
      <c r="BF234">
        <v>265.09133333333324</v>
      </c>
      <c r="BG234">
        <v>121.94586152882214</v>
      </c>
      <c r="BH234">
        <f t="shared" si="284"/>
        <v>195.98662280701754</v>
      </c>
      <c r="BI234">
        <v>77.358596491228056</v>
      </c>
      <c r="BJ234">
        <v>12.333959899749386</v>
      </c>
      <c r="BK234">
        <v>187.29529239766083</v>
      </c>
      <c r="BL234">
        <v>93.121397243107722</v>
      </c>
      <c r="BM234">
        <v>1.0358422939068099</v>
      </c>
      <c r="BN234">
        <v>1.7926829268292686</v>
      </c>
      <c r="BO234">
        <v>2.225563909774436</v>
      </c>
      <c r="BP234">
        <v>49.119718309859159</v>
      </c>
      <c r="BQ234">
        <v>35.768291264394556</v>
      </c>
      <c r="BR234">
        <v>30.039525691699602</v>
      </c>
      <c r="BS234">
        <v>50.880281690140841</v>
      </c>
      <c r="BT234">
        <v>64.121205071536593</v>
      </c>
      <c r="BU234">
        <v>66.85488424618859</v>
      </c>
      <c r="BV234">
        <v>1485.0087719298244</v>
      </c>
      <c r="BW234">
        <v>2926.8486842105258</v>
      </c>
      <c r="BX234">
        <v>4810.1333552631568</v>
      </c>
      <c r="BY234">
        <v>766.93278026315784</v>
      </c>
      <c r="BZ234">
        <v>398.27589912280695</v>
      </c>
      <c r="CA234">
        <v>5577.0661355263146</v>
      </c>
      <c r="CB234">
        <v>1.9709302325581393</v>
      </c>
      <c r="CC234">
        <v>26.627060462313889</v>
      </c>
      <c r="CD234">
        <v>52.48007846932795</v>
      </c>
      <c r="CE234">
        <v>638.89912280701719</v>
      </c>
      <c r="CF234">
        <v>880.64473684210543</v>
      </c>
      <c r="CG234">
        <v>1519.5438596491231</v>
      </c>
      <c r="CH234">
        <f t="shared" si="258"/>
        <v>811.5745614035086</v>
      </c>
      <c r="CI234">
        <f t="shared" si="259"/>
        <v>2184.3442982456136</v>
      </c>
      <c r="CJ234">
        <f t="shared" si="260"/>
        <v>2995.9188596491222</v>
      </c>
      <c r="CK234">
        <v>-360.89684692982428</v>
      </c>
      <c r="CL234">
        <v>-6.471087811401147</v>
      </c>
      <c r="CM234">
        <v>1.3968684673309326</v>
      </c>
      <c r="CN234">
        <v>0.5595473051071167</v>
      </c>
      <c r="CP234">
        <v>0.97083710134029388</v>
      </c>
      <c r="CQ234">
        <v>6.9399838447570801</v>
      </c>
      <c r="CR234">
        <v>1.0929450988769531</v>
      </c>
      <c r="CS234">
        <v>0.30470174551010132</v>
      </c>
      <c r="CT234">
        <v>3.804023265838623</v>
      </c>
      <c r="CU234">
        <v>3.804023265838623</v>
      </c>
      <c r="CV234">
        <v>0.59050980251210095</v>
      </c>
      <c r="CW234">
        <v>2.146946907043457</v>
      </c>
      <c r="CX234">
        <v>0.71772223711013794</v>
      </c>
      <c r="CY234">
        <v>0.19763368368148804</v>
      </c>
      <c r="CZ234">
        <v>1.8644537925720215</v>
      </c>
      <c r="DA234">
        <v>1.8644537925720215</v>
      </c>
      <c r="DB234">
        <v>0.4056304179632616</v>
      </c>
      <c r="DC234">
        <v>0.41558957099914551</v>
      </c>
      <c r="DD234">
        <v>0.4061291515827179</v>
      </c>
      <c r="DE234">
        <v>0.45195003166882236</v>
      </c>
      <c r="DF234">
        <v>1.0294351577758789</v>
      </c>
      <c r="DG234">
        <v>0.9242517352104187</v>
      </c>
      <c r="DH234">
        <v>0.53136316082371071</v>
      </c>
      <c r="DI234">
        <v>13.459232039395129</v>
      </c>
      <c r="DJ234">
        <v>5.5846404115766797</v>
      </c>
      <c r="DK234">
        <v>0</v>
      </c>
      <c r="DL234">
        <v>19.043872450971808</v>
      </c>
      <c r="DM234">
        <v>3.7868326234173355E-2</v>
      </c>
      <c r="DN234">
        <v>23.213147240186988</v>
      </c>
      <c r="DO234">
        <v>11.601498914129639</v>
      </c>
      <c r="DP234">
        <v>0.24960732662677759</v>
      </c>
      <c r="DQ234">
        <v>0</v>
      </c>
      <c r="DR234">
        <v>35.064253480943407</v>
      </c>
      <c r="DS234">
        <v>2.2280572428908259</v>
      </c>
      <c r="DT234">
        <v>16.483089277098575</v>
      </c>
      <c r="DU234">
        <v>10.101438971297782</v>
      </c>
      <c r="DV234">
        <v>4.3816765724673594</v>
      </c>
      <c r="DW234">
        <v>4.5072352692537142E-2</v>
      </c>
      <c r="DX234">
        <v>31.011277173556252</v>
      </c>
      <c r="DY234">
        <v>1.0680254019981066</v>
      </c>
      <c r="DZ234">
        <v>-0.28949830767051105</v>
      </c>
      <c r="EA234">
        <f t="shared" si="285"/>
        <v>0.41266912836498082</v>
      </c>
      <c r="EB234">
        <v>0.65026101338612396</v>
      </c>
      <c r="EC234">
        <v>-0.48071842593488662</v>
      </c>
      <c r="ED234">
        <v>0.40112390017019728</v>
      </c>
      <c r="EE234">
        <v>-0.10714713877370409</v>
      </c>
      <c r="EF234">
        <v>0.41493009372529244</v>
      </c>
      <c r="EG234">
        <v>0.49978138656032517</v>
      </c>
      <c r="EH234">
        <v>0.61283651392537264</v>
      </c>
      <c r="EI234">
        <v>70.674869693890983</v>
      </c>
      <c r="EJ234">
        <v>66.201743758220275</v>
      </c>
      <c r="EK234">
        <v>53.151920138116516</v>
      </c>
      <c r="EL234">
        <v>29.325130306109017</v>
      </c>
      <c r="EM234">
        <v>33.086399288194684</v>
      </c>
      <c r="EN234">
        <v>32.573437445883137</v>
      </c>
      <c r="EO234">
        <v>6.1715415845628367</v>
      </c>
      <c r="EP234">
        <v>11.88678572929415</v>
      </c>
      <c r="EQ234">
        <v>21.739399222424424</v>
      </c>
      <c r="ER234">
        <v>7.8950756765369734</v>
      </c>
      <c r="ES234">
        <v>3.6810719085674397</v>
      </c>
      <c r="ET234">
        <v>29.634474898961397</v>
      </c>
      <c r="EU234">
        <v>1.9260642687763976</v>
      </c>
      <c r="EV234">
        <v>20.825547291135337</v>
      </c>
      <c r="EW234">
        <v>40.111342515168872</v>
      </c>
      <c r="EX234">
        <f t="shared" si="261"/>
        <v>12.421586416219748</v>
      </c>
      <c r="EY234">
        <v>17.041605655624153</v>
      </c>
      <c r="EZ234">
        <v>-0.28528681516451115</v>
      </c>
      <c r="FA234">
        <f t="shared" si="262"/>
        <v>-59.734992119411757</v>
      </c>
      <c r="FB234">
        <v>16.756318840459642</v>
      </c>
      <c r="FC234">
        <v>101.70256258478241</v>
      </c>
      <c r="FD234">
        <v>-1.7025625847824071</v>
      </c>
      <c r="FE234">
        <f t="shared" si="263"/>
        <v>4.8451290259719322</v>
      </c>
      <c r="FF234">
        <f t="shared" si="264"/>
        <v>10.311547692535738</v>
      </c>
      <c r="FG234">
        <f t="shared" si="265"/>
        <v>-1.7853467579963684</v>
      </c>
      <c r="FH234">
        <f t="shared" si="266"/>
        <v>-6.7300579630884148</v>
      </c>
      <c r="FI234">
        <f t="shared" si="267"/>
        <v>1.5000599428318573</v>
      </c>
      <c r="FJ234">
        <f t="shared" si="268"/>
        <v>1.5000599428318573</v>
      </c>
      <c r="FK234">
        <f t="shared" si="269"/>
        <v>6.730057963088413</v>
      </c>
      <c r="FL234">
        <f t="shared" si="270"/>
        <v>28.992440764073663</v>
      </c>
      <c r="FM234">
        <f t="shared" si="271"/>
        <v>12.92988047436622</v>
      </c>
      <c r="FN234">
        <f t="shared" si="272"/>
        <v>-525.80766551263332</v>
      </c>
      <c r="FO234">
        <v>0</v>
      </c>
      <c r="FP234">
        <v>0</v>
      </c>
      <c r="FQ234">
        <v>0.36638082863035693</v>
      </c>
      <c r="FR234">
        <v>0.33573302540914707</v>
      </c>
      <c r="FS234">
        <v>0.25322441639970206</v>
      </c>
      <c r="FT234">
        <v>2.6498032251566723</v>
      </c>
      <c r="FU234">
        <v>1.758867188571829</v>
      </c>
      <c r="FV234">
        <v>1.6018613991906463</v>
      </c>
      <c r="FW234">
        <v>13.751545375762008</v>
      </c>
      <c r="FX234">
        <v>26.641523777476056</v>
      </c>
      <c r="FZ234">
        <v>25.879749274384363</v>
      </c>
      <c r="GB234">
        <f t="shared" si="286"/>
        <v>126.20274702914999</v>
      </c>
      <c r="GC234">
        <f t="shared" si="287"/>
        <v>100.66349888797343</v>
      </c>
      <c r="GD234">
        <f t="shared" si="288"/>
        <v>118.26263652527305</v>
      </c>
      <c r="GE234">
        <f t="shared" si="289"/>
        <v>1.1068447400818362</v>
      </c>
      <c r="GF234">
        <f t="shared" si="290"/>
        <v>1.0857412179694568</v>
      </c>
      <c r="GG234">
        <f t="shared" si="291"/>
        <v>0.6068884122643069</v>
      </c>
      <c r="GK234">
        <f t="shared" si="292"/>
        <v>73.413593940081682</v>
      </c>
      <c r="GL234">
        <f t="shared" si="293"/>
        <v>-2.4590513456589309</v>
      </c>
      <c r="GM234">
        <f t="shared" si="256"/>
        <v>102.45905134565893</v>
      </c>
      <c r="GN234">
        <f t="shared" si="273"/>
        <v>62.558344004497322</v>
      </c>
      <c r="GO234">
        <f t="shared" si="294"/>
        <v>51.546391752577314</v>
      </c>
      <c r="GP234">
        <v>0</v>
      </c>
      <c r="GQ234">
        <f t="shared" si="274"/>
        <v>-2.4544613474447758</v>
      </c>
      <c r="GS234">
        <f t="shared" si="275"/>
        <v>59.379629824561391</v>
      </c>
      <c r="GT234" s="23">
        <f t="shared" si="276"/>
        <v>55.770661355263144</v>
      </c>
      <c r="GU234">
        <v>11.16</v>
      </c>
      <c r="GV234">
        <v>11.559999999999999</v>
      </c>
      <c r="GW234">
        <v>0</v>
      </c>
      <c r="GX234">
        <v>22.72</v>
      </c>
      <c r="GY234">
        <v>6.320000000000001E-3</v>
      </c>
      <c r="GZ234">
        <v>24.6</v>
      </c>
      <c r="HA234">
        <v>44.1</v>
      </c>
      <c r="HB234">
        <v>7.5999999999999998E-2</v>
      </c>
      <c r="HC234">
        <v>0</v>
      </c>
      <c r="HD234">
        <v>68.775999999999996</v>
      </c>
      <c r="HE234">
        <v>1.202</v>
      </c>
      <c r="HF234">
        <v>26.6</v>
      </c>
      <c r="HG234">
        <v>59.2</v>
      </c>
      <c r="HH234">
        <v>2.722</v>
      </c>
      <c r="HI234">
        <v>2.8000000000000004E-2</v>
      </c>
      <c r="HJ234">
        <v>88.55</v>
      </c>
      <c r="HK234">
        <v>17.2</v>
      </c>
      <c r="HL234">
        <v>33.9</v>
      </c>
      <c r="HM234">
        <v>55.713000000000001</v>
      </c>
      <c r="HN234">
        <v>8.8829400000000014</v>
      </c>
      <c r="HO234">
        <v>4.6129999999999995</v>
      </c>
      <c r="HP234">
        <v>64.595939999999999</v>
      </c>
      <c r="HQ234">
        <v>7.4000000000000021</v>
      </c>
      <c r="HR234">
        <v>10.200000000000003</v>
      </c>
      <c r="HS234">
        <v>17.600000000000009</v>
      </c>
      <c r="HT234">
        <v>-4.1800599999999974</v>
      </c>
      <c r="HU234">
        <v>-6.471087811401147</v>
      </c>
      <c r="HV234">
        <v>0.15589052095413208</v>
      </c>
      <c r="HW234">
        <v>6.4683668470382691E-2</v>
      </c>
      <c r="HX234">
        <v>0</v>
      </c>
      <c r="HY234">
        <v>0.22057418942451479</v>
      </c>
      <c r="HZ234">
        <v>4.3860697898864755E-4</v>
      </c>
      <c r="IA234">
        <v>0.2688644943237305</v>
      </c>
      <c r="IB234">
        <v>0.13437346976995468</v>
      </c>
      <c r="IC234">
        <v>2.8910576820373531E-3</v>
      </c>
      <c r="ID234">
        <v>0</v>
      </c>
      <c r="IE234">
        <v>0.40612902177572252</v>
      </c>
      <c r="IF234">
        <v>2.5806301822662352E-2</v>
      </c>
      <c r="IG234">
        <v>0.19091411507129669</v>
      </c>
      <c r="IH234">
        <v>0.11699914073944093</v>
      </c>
      <c r="II234">
        <v>5.0750432233810427E-2</v>
      </c>
      <c r="IJ234">
        <v>5.2204706192016614E-4</v>
      </c>
      <c r="IK234">
        <v>0.35918573510646817</v>
      </c>
      <c r="IL234">
        <v>7.1481406211853019E-2</v>
      </c>
      <c r="IM234">
        <v>0.13767778238654135</v>
      </c>
      <c r="IN234">
        <v>0.25179492114365098</v>
      </c>
      <c r="IO234">
        <v>9.1444107404136665E-2</v>
      </c>
      <c r="IP234">
        <v>4.2635732545256606E-2</v>
      </c>
      <c r="IQ234">
        <v>0.34323902854778771</v>
      </c>
      <c r="IR234">
        <v>0.19738308811187749</v>
      </c>
      <c r="IS234">
        <v>-3.3043126165866743E-3</v>
      </c>
      <c r="IT234">
        <v>0.19407877549529079</v>
      </c>
      <c r="IU234">
        <v>101.70256258478243</v>
      </c>
      <c r="IV234">
        <v>-1.7025625847824104</v>
      </c>
      <c r="IW234">
        <v>-6.2889993227934815E-2</v>
      </c>
      <c r="IX234">
        <v>-18.322506474283099</v>
      </c>
      <c r="IY234">
        <f t="shared" si="277"/>
        <v>0.12266483912327292</v>
      </c>
      <c r="IZ234">
        <f t="shared" si="278"/>
        <v>35.737439195727944</v>
      </c>
      <c r="JA234">
        <f t="shared" si="279"/>
        <v>-1.5946706558680468E-2</v>
      </c>
      <c r="JB234">
        <f t="shared" si="280"/>
        <v>-4.6459479349272996</v>
      </c>
      <c r="JC234">
        <f t="shared" si="281"/>
        <v>0.13861154568195339</v>
      </c>
      <c r="JD234">
        <f t="shared" si="282"/>
        <v>134.14187376902967</v>
      </c>
      <c r="JE234">
        <f t="shared" si="283"/>
        <v>188.19520691833736</v>
      </c>
    </row>
    <row r="235" spans="1:265" x14ac:dyDescent="0.2">
      <c r="A235" s="5">
        <v>2017</v>
      </c>
      <c r="B235">
        <v>424</v>
      </c>
      <c r="C235">
        <v>4</v>
      </c>
      <c r="D235" t="s">
        <v>113</v>
      </c>
      <c r="E235">
        <v>1946</v>
      </c>
      <c r="F235" t="s">
        <v>114</v>
      </c>
      <c r="G235">
        <v>0</v>
      </c>
      <c r="H235">
        <v>33</v>
      </c>
      <c r="J235">
        <v>0</v>
      </c>
      <c r="K235">
        <v>6</v>
      </c>
      <c r="L235">
        <v>9.6</v>
      </c>
      <c r="M235">
        <v>9.1</v>
      </c>
      <c r="N235">
        <v>6.1</v>
      </c>
      <c r="O235">
        <v>0.5</v>
      </c>
      <c r="P235">
        <v>3</v>
      </c>
      <c r="Q235">
        <v>3.5</v>
      </c>
      <c r="R235">
        <v>2.044</v>
      </c>
      <c r="U235">
        <v>2.0179999999999998</v>
      </c>
      <c r="W235">
        <v>2.88</v>
      </c>
      <c r="X235">
        <v>2.702</v>
      </c>
      <c r="AD235">
        <v>32.1</v>
      </c>
      <c r="AF235">
        <v>40</v>
      </c>
      <c r="AG235">
        <v>8.6</v>
      </c>
      <c r="AH235">
        <v>40.67543017608206</v>
      </c>
      <c r="AI235">
        <v>2555.3118745218271</v>
      </c>
      <c r="AJ235">
        <v>160.23770114942528</v>
      </c>
      <c r="AK235">
        <v>40</v>
      </c>
      <c r="AL235">
        <v>95.7</v>
      </c>
      <c r="AM235">
        <v>159.5</v>
      </c>
      <c r="AN235">
        <v>1433.6081994609372</v>
      </c>
      <c r="AO235">
        <f>AN235/AN$224</f>
        <v>0.12546608367053944</v>
      </c>
      <c r="AP235">
        <v>1113.7565789473681</v>
      </c>
      <c r="AQ235">
        <v>1356.5814144736839</v>
      </c>
      <c r="AR235">
        <v>0</v>
      </c>
      <c r="AS235">
        <v>2470.337993421052</v>
      </c>
      <c r="AT235">
        <v>5.6092537006578933</v>
      </c>
      <c r="AU235">
        <v>2233.988486842105</v>
      </c>
      <c r="AV235">
        <v>4994.0974506578932</v>
      </c>
      <c r="AW235">
        <v>52.450164473684204</v>
      </c>
      <c r="AX235">
        <v>3.2400927220394733</v>
      </c>
      <c r="AY235">
        <v>7283.7761946957216</v>
      </c>
      <c r="AZ235">
        <v>176.45271381578942</v>
      </c>
      <c r="BA235">
        <v>2428.2483552631575</v>
      </c>
      <c r="BB235">
        <v>5261.2047697368416</v>
      </c>
      <c r="BC235">
        <v>440.40331003289464</v>
      </c>
      <c r="BE235">
        <v>8129.8564350328934</v>
      </c>
      <c r="BF235">
        <v>320.89588008497799</v>
      </c>
      <c r="BG235">
        <v>60.43430288122655</v>
      </c>
      <c r="BH235">
        <f t="shared" si="284"/>
        <v>195.15580833144278</v>
      </c>
      <c r="BI235">
        <v>74.682127192982463</v>
      </c>
      <c r="BJ235">
        <v>13.875704887218035</v>
      </c>
      <c r="BK235">
        <v>242.50106907894727</v>
      </c>
      <c r="BL235">
        <v>19.079094219924887</v>
      </c>
      <c r="BM235">
        <v>1.2180232558139537</v>
      </c>
      <c r="BN235">
        <v>2.2355072463768111</v>
      </c>
      <c r="BO235">
        <v>2.166666666666667</v>
      </c>
      <c r="BP235">
        <v>45.085190039318476</v>
      </c>
      <c r="BQ235">
        <v>30.67074587586816</v>
      </c>
      <c r="BR235">
        <v>29.868280881313407</v>
      </c>
      <c r="BS235">
        <v>54.914809960681524</v>
      </c>
      <c r="BT235">
        <v>68.564674657284968</v>
      </c>
      <c r="BU235">
        <v>64.71460857617906</v>
      </c>
      <c r="BV235">
        <v>2913.8980263157891</v>
      </c>
      <c r="BW235">
        <v>4265.6229440789466</v>
      </c>
      <c r="BX235">
        <v>7568.3644736842089</v>
      </c>
      <c r="BY235">
        <v>1241.2192203124996</v>
      </c>
      <c r="BZ235">
        <v>388.84350328947357</v>
      </c>
      <c r="CA235">
        <v>8809.5836939967085</v>
      </c>
      <c r="CB235">
        <v>1.4638888888888888</v>
      </c>
      <c r="CC235">
        <v>33.076455455000279</v>
      </c>
      <c r="CD235">
        <v>48.420255624403183</v>
      </c>
      <c r="CE235">
        <v>-679.90953947368416</v>
      </c>
      <c r="CF235">
        <v>728.4745065789466</v>
      </c>
      <c r="CG235">
        <v>48.56496710526244</v>
      </c>
      <c r="CH235">
        <f t="shared" si="258"/>
        <v>-485.64967105263167</v>
      </c>
      <c r="CI235">
        <f t="shared" si="259"/>
        <v>995.58182565789502</v>
      </c>
      <c r="CJ235">
        <f t="shared" si="260"/>
        <v>509.93215460526335</v>
      </c>
      <c r="CK235">
        <v>1525.8074993009868</v>
      </c>
      <c r="CL235">
        <v>17.319859283938111</v>
      </c>
      <c r="CM235">
        <v>1.3812142610549927</v>
      </c>
      <c r="CN235">
        <v>0.67409998178482056</v>
      </c>
      <c r="CO235">
        <v>7.2494478225708008</v>
      </c>
      <c r="CP235">
        <v>0.99290379838893483</v>
      </c>
      <c r="CQ235">
        <v>5.6735324859619141</v>
      </c>
      <c r="CR235">
        <v>1.0388146638870239</v>
      </c>
      <c r="CS235">
        <v>0.28477692604064941</v>
      </c>
      <c r="CT235">
        <v>2.5765922069549561</v>
      </c>
      <c r="CU235">
        <v>2.5765922069549561</v>
      </c>
      <c r="CV235">
        <v>0.53356867347958559</v>
      </c>
      <c r="CW235">
        <v>2.0443847179412842</v>
      </c>
      <c r="CX235">
        <v>0.66026675701141357</v>
      </c>
      <c r="CY235">
        <v>0.17721769213676453</v>
      </c>
      <c r="CZ235">
        <v>1.4138318300247192</v>
      </c>
      <c r="DA235">
        <v>1.4138318300247192</v>
      </c>
      <c r="DB235">
        <v>0.38848489846174966</v>
      </c>
      <c r="DC235">
        <v>0.39104524254798889</v>
      </c>
      <c r="DD235">
        <v>0.29993787407875061</v>
      </c>
      <c r="DE235">
        <v>0.34848104691557447</v>
      </c>
      <c r="DF235">
        <v>1.0419267416000366</v>
      </c>
      <c r="DG235">
        <v>0.5620352029800415</v>
      </c>
      <c r="DH235">
        <v>0.44618352121885446</v>
      </c>
      <c r="DI235">
        <v>15.383364701859255</v>
      </c>
      <c r="DJ235">
        <v>9.1447150678633644</v>
      </c>
      <c r="DK235">
        <v>0</v>
      </c>
      <c r="DL235">
        <v>24.52807976972262</v>
      </c>
      <c r="DM235">
        <v>0.31824283092684647</v>
      </c>
      <c r="DN235">
        <v>23.206999990863622</v>
      </c>
      <c r="DO235">
        <v>14.222037203457987</v>
      </c>
      <c r="DP235">
        <v>1.3514268503640041</v>
      </c>
      <c r="DQ235">
        <v>8.3483976574183771E-2</v>
      </c>
      <c r="DR235">
        <v>38.863948021259802</v>
      </c>
      <c r="DS235">
        <v>3.6073723156426682</v>
      </c>
      <c r="DT235">
        <v>16.032916667479039</v>
      </c>
      <c r="DU235">
        <v>9.3237856715170064</v>
      </c>
      <c r="DV235">
        <v>6.2265621777275122</v>
      </c>
      <c r="DW235">
        <v>0</v>
      </c>
      <c r="DX235">
        <v>31.583264516723556</v>
      </c>
      <c r="DY235">
        <v>0.95572455010247881</v>
      </c>
      <c r="DZ235">
        <v>-0.52004882175258893</v>
      </c>
      <c r="EA235">
        <f t="shared" si="285"/>
        <v>0.24328223265520471</v>
      </c>
      <c r="EB235">
        <v>0.52157568593362447</v>
      </c>
      <c r="EC235">
        <v>-0.51243452309889881</v>
      </c>
      <c r="ED235">
        <v>0.33848814237297481</v>
      </c>
      <c r="EE235">
        <v>-0.34987510942435573</v>
      </c>
      <c r="EF235">
        <v>0.59445480524544292</v>
      </c>
      <c r="EG235">
        <v>0.61283393842621059</v>
      </c>
      <c r="EH235">
        <v>0.58154020661937655</v>
      </c>
      <c r="EI235">
        <v>62.71736249344896</v>
      </c>
      <c r="EJ235">
        <v>59.713439247522317</v>
      </c>
      <c r="EK235">
        <v>50.763962854408227</v>
      </c>
      <c r="EL235">
        <v>37.28263750655104</v>
      </c>
      <c r="EM235">
        <v>36.594422151033356</v>
      </c>
      <c r="EN235">
        <v>29.521285447170914</v>
      </c>
      <c r="EO235">
        <v>11.394659604607639</v>
      </c>
      <c r="EP235">
        <v>12.794218774685804</v>
      </c>
      <c r="EQ235">
        <v>26.374315752281138</v>
      </c>
      <c r="ER235">
        <v>12.932594978315405</v>
      </c>
      <c r="ES235">
        <v>2.185437372987697</v>
      </c>
      <c r="ET235">
        <v>39.306910730596542</v>
      </c>
      <c r="EU235">
        <v>1.122825886743666</v>
      </c>
      <c r="EV235">
        <v>28.988947217716664</v>
      </c>
      <c r="EW235">
        <v>32.549540365498046</v>
      </c>
      <c r="EX235">
        <f t="shared" si="261"/>
        <v>5.5599316567164108</v>
      </c>
      <c r="EY235">
        <v>11.812340386255983</v>
      </c>
      <c r="EZ235">
        <v>1.4278184287721825</v>
      </c>
      <c r="FA235">
        <f t="shared" si="262"/>
        <v>8.2729989669720929</v>
      </c>
      <c r="FB235">
        <v>13.240158815028165</v>
      </c>
      <c r="FC235">
        <v>89.216002249523285</v>
      </c>
      <c r="FD235">
        <v>10.78399775047672</v>
      </c>
      <c r="FE235">
        <f t="shared" si="263"/>
        <v>-1.017613413285094</v>
      </c>
      <c r="FF235">
        <f t="shared" si="264"/>
        <v>4.6382570628713999</v>
      </c>
      <c r="FG235">
        <f t="shared" si="265"/>
        <v>-3.4704331031687978</v>
      </c>
      <c r="FH235">
        <f t="shared" si="266"/>
        <v>-7.1740833233845827</v>
      </c>
      <c r="FI235">
        <f t="shared" si="267"/>
        <v>4.8982515319409803</v>
      </c>
      <c r="FJ235">
        <f t="shared" si="268"/>
        <v>4.8982515319409803</v>
      </c>
      <c r="FK235">
        <f t="shared" si="269"/>
        <v>7.1740833233845827</v>
      </c>
      <c r="FL235">
        <f t="shared" si="270"/>
        <v>30.913445625065506</v>
      </c>
      <c r="FM235">
        <f t="shared" si="271"/>
        <v>34.441279135101723</v>
      </c>
      <c r="FN235">
        <f t="shared" si="272"/>
        <v>343.05843328784545</v>
      </c>
      <c r="FO235">
        <v>0.44296270933674009</v>
      </c>
      <c r="FP235">
        <v>1.1269334096814112</v>
      </c>
      <c r="FQ235">
        <v>0.4080826350676483</v>
      </c>
      <c r="FR235">
        <v>0.32717743703237723</v>
      </c>
      <c r="FS235">
        <v>0.24809949965386235</v>
      </c>
      <c r="FT235">
        <v>2.4330949495666241</v>
      </c>
      <c r="FU235">
        <v>1.6308235626492302</v>
      </c>
      <c r="FV235">
        <v>1.5658431355312965</v>
      </c>
      <c r="FW235">
        <v>14.089419698212623</v>
      </c>
      <c r="FX235">
        <v>32.901580760068889</v>
      </c>
      <c r="FZ235">
        <v>31.577633480779582</v>
      </c>
      <c r="GB235">
        <f t="shared" si="286"/>
        <v>183.52304611585973</v>
      </c>
      <c r="GC235">
        <f t="shared" si="287"/>
        <v>90.331709938782197</v>
      </c>
      <c r="GD235">
        <f t="shared" si="288"/>
        <v>118.60401320802643</v>
      </c>
      <c r="GE235">
        <f t="shared" si="289"/>
        <v>0.75261079754693028</v>
      </c>
      <c r="GF235">
        <f t="shared" si="290"/>
        <v>1.1499999995472561</v>
      </c>
      <c r="GG235">
        <f t="shared" si="291"/>
        <v>0.55669849539857785</v>
      </c>
      <c r="GK235">
        <f t="shared" si="292"/>
        <v>50.899902576405353</v>
      </c>
      <c r="GL235">
        <f t="shared" si="293"/>
        <v>10.039478932209645</v>
      </c>
      <c r="GM235">
        <f t="shared" si="256"/>
        <v>89.960521067790353</v>
      </c>
      <c r="GN235">
        <f t="shared" si="273"/>
        <v>28.92959003697425</v>
      </c>
      <c r="GO235">
        <f t="shared" si="294"/>
        <v>36.458333333333336</v>
      </c>
      <c r="GP235">
        <f t="shared" si="295"/>
        <v>3.4251649423760133</v>
      </c>
      <c r="GQ235">
        <f t="shared" si="274"/>
        <v>0.93957343905945634</v>
      </c>
      <c r="GS235">
        <f t="shared" si="275"/>
        <v>72.837761946957215</v>
      </c>
      <c r="GT235" s="23">
        <f t="shared" si="276"/>
        <v>88.095836939967072</v>
      </c>
      <c r="GU235">
        <v>13.76</v>
      </c>
      <c r="GV235">
        <v>16.759999999999998</v>
      </c>
      <c r="GW235">
        <v>0</v>
      </c>
      <c r="GX235">
        <v>30.52</v>
      </c>
      <c r="GY235">
        <v>6.93E-2</v>
      </c>
      <c r="GZ235">
        <v>27.6</v>
      </c>
      <c r="HA235">
        <v>61.7</v>
      </c>
      <c r="HB235">
        <v>0.64800000000000002</v>
      </c>
      <c r="HC235">
        <v>4.0029999999999996E-2</v>
      </c>
      <c r="HD235">
        <v>89.988030000000009</v>
      </c>
      <c r="HE235">
        <v>2.1800000000000002</v>
      </c>
      <c r="HF235">
        <v>30</v>
      </c>
      <c r="HG235">
        <v>65</v>
      </c>
      <c r="HH235">
        <v>5.4409999999999998</v>
      </c>
      <c r="HI235">
        <v>0</v>
      </c>
      <c r="HJ235">
        <v>100.441</v>
      </c>
      <c r="HK235">
        <v>36</v>
      </c>
      <c r="HL235">
        <v>52.7</v>
      </c>
      <c r="HM235">
        <v>93.503999999999991</v>
      </c>
      <c r="HN235">
        <v>15.334747999999999</v>
      </c>
      <c r="HO235">
        <v>4.8039999999999994</v>
      </c>
      <c r="HP235">
        <v>108.83874799999998</v>
      </c>
      <c r="HQ235">
        <v>-8.3999999999999986</v>
      </c>
      <c r="HR235">
        <v>9</v>
      </c>
      <c r="HS235">
        <v>0.60000000000000853</v>
      </c>
      <c r="HT235">
        <v>18.850717999999972</v>
      </c>
      <c r="HU235">
        <v>17.319859283938083</v>
      </c>
      <c r="HV235">
        <v>0.19005508232116697</v>
      </c>
      <c r="HW235">
        <v>0.11297915694713592</v>
      </c>
      <c r="HX235">
        <v>0</v>
      </c>
      <c r="HY235">
        <v>0.30303423926830286</v>
      </c>
      <c r="HZ235">
        <v>3.9317580127716063E-3</v>
      </c>
      <c r="IA235">
        <v>0.28671284723281859</v>
      </c>
      <c r="IB235">
        <v>0.1757073633670807</v>
      </c>
      <c r="IC235">
        <v>1.6696317501068116E-2</v>
      </c>
      <c r="ID235">
        <v>1.0314098604440689E-3</v>
      </c>
      <c r="IE235">
        <v>0.48014793796141148</v>
      </c>
      <c r="IF235">
        <v>4.456758685112E-2</v>
      </c>
      <c r="IG235">
        <v>0.19808002710342409</v>
      </c>
      <c r="IH235">
        <v>0.11519149988889694</v>
      </c>
      <c r="II235">
        <v>7.6926589871644968E-2</v>
      </c>
      <c r="IJ235">
        <v>0</v>
      </c>
      <c r="IK235">
        <v>0.39019811686396599</v>
      </c>
      <c r="IL235">
        <v>0.14077628731727601</v>
      </c>
      <c r="IM235">
        <v>0.15806725963950158</v>
      </c>
      <c r="IN235">
        <v>0.32584371810793872</v>
      </c>
      <c r="IO235">
        <v>0.15977684016897678</v>
      </c>
      <c r="IP235">
        <v>2.7000171151161191E-2</v>
      </c>
      <c r="IQ235">
        <v>0.48562055827691541</v>
      </c>
      <c r="IR235">
        <v>0.14593655991554258</v>
      </c>
      <c r="IS235">
        <v>1.7640103727579126E-2</v>
      </c>
      <c r="IT235">
        <v>0.16357666364312168</v>
      </c>
      <c r="IU235">
        <v>89.216002249523285</v>
      </c>
      <c r="IV235">
        <v>10.783997750476729</v>
      </c>
      <c r="IW235">
        <v>5.4726203155039399E-3</v>
      </c>
      <c r="IX235">
        <v>1.1269334096814096</v>
      </c>
      <c r="IY235">
        <f t="shared" si="277"/>
        <v>0.18258631900861255</v>
      </c>
      <c r="IZ235">
        <f t="shared" si="278"/>
        <v>37.598556300101357</v>
      </c>
      <c r="JA235">
        <f t="shared" si="279"/>
        <v>9.5422441412949421E-2</v>
      </c>
      <c r="JB235">
        <f t="shared" si="280"/>
        <v>19.649588508264241</v>
      </c>
      <c r="JC235">
        <f t="shared" si="281"/>
        <v>8.7163877595663131E-2</v>
      </c>
      <c r="JD235">
        <f t="shared" si="282"/>
        <v>114.27583548123303</v>
      </c>
      <c r="JE235">
        <f t="shared" si="283"/>
        <v>224.12302392259281</v>
      </c>
    </row>
    <row r="236" spans="1:265" x14ac:dyDescent="0.2">
      <c r="A236" s="5">
        <v>2017</v>
      </c>
      <c r="B236">
        <v>425</v>
      </c>
      <c r="C236">
        <v>4</v>
      </c>
      <c r="D236">
        <v>3382</v>
      </c>
      <c r="E236">
        <v>1976</v>
      </c>
      <c r="F236" t="s">
        <v>114</v>
      </c>
      <c r="G236">
        <v>0</v>
      </c>
      <c r="H236">
        <v>31.5</v>
      </c>
      <c r="J236">
        <v>0</v>
      </c>
      <c r="K236">
        <v>5</v>
      </c>
      <c r="L236">
        <v>9.3000000000000007</v>
      </c>
      <c r="M236">
        <v>8.8000000000000007</v>
      </c>
      <c r="N236">
        <v>3.3</v>
      </c>
      <c r="O236">
        <v>0.5</v>
      </c>
      <c r="P236">
        <v>5.5000000000000009</v>
      </c>
      <c r="Q236">
        <v>6.0000000000000009</v>
      </c>
      <c r="R236">
        <v>1.6240000000000001</v>
      </c>
      <c r="U236">
        <v>1.6719999999999999</v>
      </c>
      <c r="W236">
        <v>3.226</v>
      </c>
      <c r="X236">
        <v>3.0960000000000001</v>
      </c>
      <c r="AB236">
        <v>3</v>
      </c>
      <c r="AC236">
        <v>73</v>
      </c>
      <c r="AD236">
        <v>40.6</v>
      </c>
      <c r="AF236">
        <v>43.7</v>
      </c>
      <c r="AG236">
        <v>6.7</v>
      </c>
      <c r="AH236">
        <v>46.951382644723722</v>
      </c>
      <c r="AI236">
        <v>2949.5797605068337</v>
      </c>
      <c r="AJ236">
        <v>191.75143192488261</v>
      </c>
      <c r="AK236">
        <v>20</v>
      </c>
      <c r="AL236">
        <v>127.8</v>
      </c>
      <c r="AM236">
        <v>159.75</v>
      </c>
      <c r="AN236">
        <v>2290.9905740492386</v>
      </c>
      <c r="AO236">
        <f>AN236/AN$222</f>
        <v>0.19407587399626192</v>
      </c>
      <c r="AP236">
        <v>1032.8149671052629</v>
      </c>
      <c r="AQ236">
        <v>1421.3347039473681</v>
      </c>
      <c r="AR236">
        <v>0</v>
      </c>
      <c r="AS236">
        <v>2454.1496710526312</v>
      </c>
      <c r="AT236">
        <v>1.0570974506578945</v>
      </c>
      <c r="AU236">
        <v>1958.7870065789471</v>
      </c>
      <c r="AV236">
        <v>3779.9732730263149</v>
      </c>
      <c r="AW236">
        <v>13.274424342105259</v>
      </c>
      <c r="AX236">
        <v>4.0632689144736833</v>
      </c>
      <c r="AY236">
        <v>5756.0979728618404</v>
      </c>
      <c r="AZ236">
        <v>194.2598684210526</v>
      </c>
      <c r="BA236">
        <v>2039.7286184210523</v>
      </c>
      <c r="BB236">
        <v>4807.9317434210516</v>
      </c>
      <c r="BD236">
        <v>0.40470805921052627</v>
      </c>
      <c r="BF236">
        <v>220.12988678728061</v>
      </c>
      <c r="BI236">
        <v>61.731469298245614</v>
      </c>
      <c r="BJ236">
        <v>5.7815437030075145</v>
      </c>
      <c r="BK236">
        <v>157.24257127192976</v>
      </c>
      <c r="BL236">
        <v>73.425605028195477</v>
      </c>
      <c r="BM236">
        <v>1.3761755485893417</v>
      </c>
      <c r="BN236">
        <v>1.9297520661157024</v>
      </c>
      <c r="BO236">
        <v>2.3571428571428572</v>
      </c>
      <c r="BP236">
        <v>42.084432717678091</v>
      </c>
      <c r="BQ236">
        <v>34.029771831786057</v>
      </c>
      <c r="BS236">
        <v>57.915567282321902</v>
      </c>
      <c r="BT236">
        <v>65.669022501835087</v>
      </c>
      <c r="BV236">
        <v>2509.1899671052629</v>
      </c>
      <c r="BW236">
        <v>5674.0069901315783</v>
      </c>
      <c r="BX236">
        <v>9275.0993009868416</v>
      </c>
      <c r="BY236">
        <v>1983.5416225534536</v>
      </c>
      <c r="BZ236">
        <v>1091.90234375</v>
      </c>
      <c r="CA236">
        <v>11258.640923540295</v>
      </c>
      <c r="CB236">
        <v>2.2612903225806451</v>
      </c>
      <c r="CC236">
        <v>22.286792732317149</v>
      </c>
      <c r="CD236">
        <v>50.39690872694942</v>
      </c>
      <c r="CE236">
        <v>-550.40296052631584</v>
      </c>
      <c r="CF236">
        <v>-1894.0337171052633</v>
      </c>
      <c r="CG236">
        <v>-2444.4366776315801</v>
      </c>
      <c r="CH236">
        <f t="shared" si="258"/>
        <v>-469.46134868421063</v>
      </c>
      <c r="CI236">
        <f t="shared" si="259"/>
        <v>-866.0752467105267</v>
      </c>
      <c r="CJ236">
        <f t="shared" si="260"/>
        <v>-1335.5365953947373</v>
      </c>
      <c r="CK236">
        <v>5502.5429506784549</v>
      </c>
      <c r="CL236">
        <v>48.873953686304908</v>
      </c>
      <c r="CM236">
        <v>1.4401314258575439</v>
      </c>
      <c r="CN236">
        <v>0.49893587827682495</v>
      </c>
      <c r="CP236">
        <v>0.89503268524021451</v>
      </c>
      <c r="CQ236">
        <v>6.527163028717041</v>
      </c>
      <c r="CR236">
        <v>1.068926215171814</v>
      </c>
      <c r="CS236">
        <v>0.3028375506401062</v>
      </c>
      <c r="CT236">
        <v>3.5603899955749512</v>
      </c>
      <c r="CU236">
        <v>3.5603899955749512</v>
      </c>
      <c r="CV236">
        <v>0.57334770775883037</v>
      </c>
      <c r="CW236">
        <v>2.1644887924194336</v>
      </c>
      <c r="CX236">
        <v>0.67064589262008667</v>
      </c>
      <c r="CY236">
        <v>0.19375795125961304</v>
      </c>
      <c r="CZ236">
        <v>1.9489403963088989</v>
      </c>
      <c r="DA236">
        <v>1.9489403963088989</v>
      </c>
      <c r="DC236">
        <v>0.34358581900596619</v>
      </c>
      <c r="DD236">
        <v>0.26394745707511902</v>
      </c>
      <c r="DE236">
        <v>0.3042251536807461</v>
      </c>
      <c r="DF236">
        <v>1.200150728225708</v>
      </c>
      <c r="DG236">
        <v>0.4230751097202301</v>
      </c>
      <c r="DH236" s="19">
        <v>0.4620688650033411</v>
      </c>
      <c r="DI236">
        <v>14.873892912243145</v>
      </c>
      <c r="DJ236">
        <v>7.0915487883931112</v>
      </c>
      <c r="DK236">
        <v>0</v>
      </c>
      <c r="DL236">
        <v>21.965441700636255</v>
      </c>
      <c r="DM236">
        <v>6.8998473976852451E-2</v>
      </c>
      <c r="DN236">
        <v>20.937987812701611</v>
      </c>
      <c r="DO236">
        <v>11.447178474883547</v>
      </c>
      <c r="DP236">
        <v>0.47262127624648165</v>
      </c>
      <c r="DQ236">
        <v>0.14466821992422793</v>
      </c>
      <c r="DR236">
        <v>33.002455783755863</v>
      </c>
      <c r="DS236">
        <v>4.2047330801424225</v>
      </c>
      <c r="DT236">
        <v>13.679356200037228</v>
      </c>
      <c r="DU236">
        <v>9.3157500440132246</v>
      </c>
      <c r="DW236">
        <v>7.8875188530716841E-3</v>
      </c>
      <c r="DX236">
        <v>23.002993762903525</v>
      </c>
      <c r="DY236">
        <v>0.7358009388746406</v>
      </c>
      <c r="DZ236">
        <v>-0.71424728720373842</v>
      </c>
      <c r="EA236">
        <f t="shared" si="285"/>
        <v>3.5777657319561042E-2</v>
      </c>
      <c r="EB236">
        <v>0.40427299336389771</v>
      </c>
      <c r="EC236">
        <v>-0.51847368661888449</v>
      </c>
      <c r="ED236">
        <v>0.29037531243269571</v>
      </c>
      <c r="EE236">
        <v>-0.15224488791930874</v>
      </c>
      <c r="EF236">
        <v>0.47677826042137533</v>
      </c>
      <c r="EG236">
        <v>0.54671817451051075</v>
      </c>
      <c r="EH236">
        <v>0.68100792959743761</v>
      </c>
      <c r="EI236">
        <v>67.714972978723694</v>
      </c>
      <c r="EJ236">
        <v>63.443726581727574</v>
      </c>
      <c r="EK236">
        <v>59.467721206348614</v>
      </c>
      <c r="EL236">
        <v>32.285027021276321</v>
      </c>
      <c r="EM236">
        <v>34.68583838090607</v>
      </c>
      <c r="EN236">
        <v>40.497989696613104</v>
      </c>
      <c r="EO236">
        <v>8.6212208988941512</v>
      </c>
      <c r="EP236">
        <v>14.976397164716801</v>
      </c>
      <c r="EQ236">
        <v>28.217185102469028</v>
      </c>
      <c r="ER236">
        <v>23.805489227735301</v>
      </c>
      <c r="ES236">
        <v>4.6195670388580767</v>
      </c>
      <c r="ET236">
        <v>52.022674330204325</v>
      </c>
      <c r="EU236">
        <v>1.7371550201941619</v>
      </c>
      <c r="EV236">
        <v>16.572044805256535</v>
      </c>
      <c r="EW236">
        <v>28.788210828333977</v>
      </c>
      <c r="EX236">
        <f t="shared" si="261"/>
        <v>8.8799107280341403</v>
      </c>
      <c r="EY236">
        <v>12.316766913807459</v>
      </c>
      <c r="EZ236">
        <v>-3.5292186898332538</v>
      </c>
      <c r="FA236">
        <f t="shared" si="262"/>
        <v>-3.4899415412507051</v>
      </c>
      <c r="FB236">
        <v>8.7875482239742055</v>
      </c>
      <c r="FC236">
        <v>140.16158546026332</v>
      </c>
      <c r="FD236">
        <v>-40.161585460263339</v>
      </c>
      <c r="FE236">
        <f t="shared" si="263"/>
        <v>-5.2220788584185733</v>
      </c>
      <c r="FF236">
        <f t="shared" si="264"/>
        <v>5.0581353011430767</v>
      </c>
      <c r="FG236">
        <f t="shared" si="265"/>
        <v>-5.660647120703576</v>
      </c>
      <c r="FH236">
        <f t="shared" si="266"/>
        <v>-7.2586316126643826</v>
      </c>
      <c r="FI236">
        <f t="shared" si="267"/>
        <v>2.1314284308703222</v>
      </c>
      <c r="FJ236">
        <f t="shared" si="268"/>
        <v>2.1314284308703222</v>
      </c>
      <c r="FK236">
        <f t="shared" si="269"/>
        <v>7.2586316126643826</v>
      </c>
      <c r="FL236">
        <f t="shared" si="270"/>
        <v>34.667283588067995</v>
      </c>
      <c r="FM236">
        <f t="shared" si="271"/>
        <v>18.619683754795354</v>
      </c>
      <c r="FN236">
        <f t="shared" si="272"/>
        <v>-60.393776022166158</v>
      </c>
      <c r="FO236">
        <v>19.020218546448461</v>
      </c>
      <c r="FP236">
        <v>36.561400949365144</v>
      </c>
      <c r="FQ236">
        <v>0.36696391896924363</v>
      </c>
      <c r="FR236">
        <v>0.32224529799137708</v>
      </c>
      <c r="FT236">
        <v>2.4390209472207811</v>
      </c>
      <c r="FU236">
        <v>1.7792275367014743</v>
      </c>
      <c r="FV236" t="e">
        <v>#DIV/0!</v>
      </c>
      <c r="FW236">
        <v>17.617949058186376</v>
      </c>
      <c r="FX236">
        <v>45.759833638375355</v>
      </c>
      <c r="FZ236">
        <v>38.128405509553183</v>
      </c>
      <c r="GB236">
        <f t="shared" si="286"/>
        <v>157.24016902579265</v>
      </c>
      <c r="GC236">
        <f t="shared" si="287"/>
        <v>85.358948899715983</v>
      </c>
      <c r="GD236">
        <f t="shared" si="288"/>
        <v>158.15829472928789</v>
      </c>
      <c r="GE236">
        <f t="shared" si="289"/>
        <v>0.91588010543369114</v>
      </c>
      <c r="GF236">
        <f t="shared" si="290"/>
        <v>1.2522719983673212</v>
      </c>
      <c r="GG236">
        <f t="shared" si="291"/>
        <v>0.42403460012514654</v>
      </c>
      <c r="GK236">
        <f t="shared" si="292"/>
        <v>58.824978904303968</v>
      </c>
      <c r="GL236">
        <f>EZ236/DO236*100</f>
        <v>-30.830467940870964</v>
      </c>
      <c r="GM236">
        <f t="shared" si="256"/>
        <v>130.83046794087096</v>
      </c>
      <c r="GN236">
        <f t="shared" si="273"/>
        <v>36.976413415781302</v>
      </c>
      <c r="GO236">
        <f t="shared" si="294"/>
        <v>64.516129032258078</v>
      </c>
      <c r="GP236">
        <f t="shared" si="295"/>
        <v>79.898456883164513</v>
      </c>
      <c r="GQ236">
        <f t="shared" si="274"/>
        <v>0.41635123879710256</v>
      </c>
      <c r="GS236">
        <f t="shared" si="275"/>
        <v>57.560979728618406</v>
      </c>
      <c r="GT236" s="23">
        <f t="shared" si="276"/>
        <v>112.58640923540295</v>
      </c>
      <c r="GU236">
        <v>12.76</v>
      </c>
      <c r="GV236">
        <v>17.559999999999999</v>
      </c>
      <c r="GW236">
        <v>0</v>
      </c>
      <c r="GX236">
        <v>30.32</v>
      </c>
      <c r="GY236">
        <v>1.3059999999999999E-2</v>
      </c>
      <c r="GZ236">
        <v>24.2</v>
      </c>
      <c r="HA236">
        <v>46.7</v>
      </c>
      <c r="HB236">
        <v>0.16399999999999998</v>
      </c>
      <c r="HC236">
        <v>5.0200000000000002E-2</v>
      </c>
      <c r="HD236">
        <v>71.114199999999997</v>
      </c>
      <c r="HE236">
        <v>2.4</v>
      </c>
      <c r="HF236">
        <v>25.2</v>
      </c>
      <c r="HG236">
        <v>59.4</v>
      </c>
      <c r="HI236">
        <v>5.0000000000000001E-3</v>
      </c>
      <c r="HK236">
        <v>31</v>
      </c>
      <c r="HL236">
        <v>70.099999999999994</v>
      </c>
      <c r="HM236">
        <v>114.59</v>
      </c>
      <c r="HN236">
        <v>24.505832999999999</v>
      </c>
      <c r="HO236">
        <v>13.49</v>
      </c>
      <c r="HP236">
        <v>139.09583300000003</v>
      </c>
      <c r="HQ236">
        <v>-6.8000000000000007</v>
      </c>
      <c r="HR236">
        <v>-23.399999999999991</v>
      </c>
      <c r="HS236">
        <v>-30.199999999999989</v>
      </c>
      <c r="HT236">
        <v>67.981633000000031</v>
      </c>
      <c r="HU236">
        <v>48.873953686304908</v>
      </c>
      <c r="HV236">
        <v>0.18376076993942259</v>
      </c>
      <c r="HW236">
        <v>8.761314022541046E-2</v>
      </c>
      <c r="HX236">
        <v>0</v>
      </c>
      <c r="HY236">
        <v>0.27137391016483303</v>
      </c>
      <c r="HZ236">
        <v>8.5244749155044541E-4</v>
      </c>
      <c r="IA236">
        <v>0.25868014407157897</v>
      </c>
      <c r="IB236">
        <v>0.1414251361489296</v>
      </c>
      <c r="IC236">
        <v>5.8390395927429188E-3</v>
      </c>
      <c r="ID236">
        <v>1.7873157777786254E-3</v>
      </c>
      <c r="IE236">
        <v>0.40773163559103009</v>
      </c>
      <c r="IF236">
        <v>5.1947731018066406E-2</v>
      </c>
      <c r="IG236">
        <v>0.16900276494026184</v>
      </c>
      <c r="IH236">
        <v>0.11509222304821014</v>
      </c>
      <c r="IJ236">
        <v>9.7447019815444943E-5</v>
      </c>
      <c r="IL236">
        <v>0.10651160389184952</v>
      </c>
      <c r="IM236">
        <v>0.18502716740965844</v>
      </c>
      <c r="IN236">
        <v>0.348611603602767</v>
      </c>
      <c r="IO236">
        <v>0.29410693320727588</v>
      </c>
      <c r="IP236">
        <v>5.7072832301259049E-2</v>
      </c>
      <c r="IQ236">
        <v>0.64271853681004298</v>
      </c>
      <c r="IR236">
        <v>0.15216854017972944</v>
      </c>
      <c r="IS236">
        <v>-4.3602031260728841E-2</v>
      </c>
      <c r="IT236">
        <v>0.1085665089190006</v>
      </c>
      <c r="IU236">
        <v>140.16158546026332</v>
      </c>
      <c r="IV236">
        <v>-40.161585460263332</v>
      </c>
      <c r="IW236">
        <v>0.23498690121901289</v>
      </c>
      <c r="IX236">
        <v>36.561400949365151</v>
      </c>
      <c r="IY236">
        <f t="shared" si="277"/>
        <v>0.37134462664520995</v>
      </c>
      <c r="IZ236">
        <f t="shared" si="278"/>
        <v>57.777177003214661</v>
      </c>
      <c r="JD236">
        <f t="shared" si="282"/>
        <v>126.26177240898289</v>
      </c>
      <c r="JE236">
        <f t="shared" si="283"/>
        <v>216.41795752517737</v>
      </c>
    </row>
    <row r="237" spans="1:265" x14ac:dyDescent="0.2">
      <c r="A237" s="5">
        <v>2017</v>
      </c>
      <c r="B237">
        <v>426</v>
      </c>
      <c r="C237">
        <v>4</v>
      </c>
      <c r="D237" t="s">
        <v>115</v>
      </c>
      <c r="E237">
        <v>1958</v>
      </c>
      <c r="F237" t="s">
        <v>114</v>
      </c>
      <c r="G237">
        <v>0</v>
      </c>
      <c r="H237">
        <v>33</v>
      </c>
      <c r="J237">
        <v>0</v>
      </c>
      <c r="K237">
        <v>2</v>
      </c>
      <c r="L237">
        <v>8.5</v>
      </c>
      <c r="M237">
        <v>7.9</v>
      </c>
      <c r="N237">
        <v>4.4000000000000004</v>
      </c>
      <c r="O237">
        <v>0.59999999999999964</v>
      </c>
      <c r="P237">
        <v>3.5</v>
      </c>
      <c r="Q237">
        <v>4.0999999999999996</v>
      </c>
      <c r="R237">
        <v>1.5859999999999999</v>
      </c>
      <c r="U237">
        <v>2.214</v>
      </c>
      <c r="W237">
        <v>2.8740000000000001</v>
      </c>
      <c r="X237">
        <v>2.54</v>
      </c>
      <c r="AB237">
        <v>3</v>
      </c>
      <c r="AC237">
        <v>70</v>
      </c>
      <c r="AD237">
        <v>30.5</v>
      </c>
      <c r="AF237">
        <v>56.9</v>
      </c>
      <c r="AG237">
        <v>5.2</v>
      </c>
      <c r="AH237">
        <v>34.339747683376139</v>
      </c>
      <c r="AI237">
        <v>2157.2916289650557</v>
      </c>
      <c r="AJ237">
        <v>187.93368550368552</v>
      </c>
      <c r="AK237">
        <v>0</v>
      </c>
      <c r="AL237">
        <v>203.5</v>
      </c>
      <c r="AM237">
        <v>203.5</v>
      </c>
      <c r="AN237">
        <v>3467.0405042598682</v>
      </c>
      <c r="AO237">
        <f>AN237/AN$225</f>
        <v>0.33124175830869068</v>
      </c>
      <c r="AP237">
        <v>1174.1929824561403</v>
      </c>
      <c r="AQ237">
        <v>1692.2192982456138</v>
      </c>
      <c r="AR237">
        <v>0</v>
      </c>
      <c r="AS237">
        <v>2866.4122807017543</v>
      </c>
      <c r="AT237">
        <v>5.8835231259968097</v>
      </c>
      <c r="AU237">
        <v>2056.4074960127591</v>
      </c>
      <c r="AV237">
        <v>4104.9661084529507</v>
      </c>
      <c r="AW237">
        <v>42.070015948963317</v>
      </c>
      <c r="AY237">
        <v>6203.4436204146723</v>
      </c>
      <c r="AZ237">
        <v>241.90259170653906</v>
      </c>
      <c r="BA237">
        <v>2354.6650717703346</v>
      </c>
      <c r="BB237">
        <v>5258.7519936204135</v>
      </c>
      <c r="BC237">
        <v>390.87440191387554</v>
      </c>
      <c r="BE237">
        <v>8004.2914673046243</v>
      </c>
      <c r="BF237">
        <v>222.4687559808612</v>
      </c>
      <c r="BG237">
        <v>128.631989063568</v>
      </c>
      <c r="BH237">
        <f t="shared" ref="BH237:BH246" si="297">(BE237-AS237)/29</f>
        <v>177.16824781389207</v>
      </c>
      <c r="BI237">
        <v>58.814300903774587</v>
      </c>
      <c r="BJ237">
        <v>21.304112554112539</v>
      </c>
      <c r="BK237">
        <v>160.8497873471558</v>
      </c>
      <c r="BL237">
        <v>82.413277511961624</v>
      </c>
      <c r="BM237">
        <v>1.4411764705882353</v>
      </c>
      <c r="BN237">
        <v>1.9961832061068703</v>
      </c>
      <c r="BO237">
        <v>2.2333333333333329</v>
      </c>
      <c r="BP237">
        <v>40.963855421686745</v>
      </c>
      <c r="BQ237">
        <v>33.14945088314186</v>
      </c>
      <c r="BR237">
        <v>29.417532849578347</v>
      </c>
      <c r="BS237">
        <v>59.036144578313241</v>
      </c>
      <c r="BT237">
        <v>66.17237714459236</v>
      </c>
      <c r="BU237">
        <v>65.699156697391629</v>
      </c>
      <c r="BV237">
        <v>2511.6427432216906</v>
      </c>
      <c r="BW237">
        <v>3194.4956140350878</v>
      </c>
      <c r="BX237">
        <v>6492.8319577352468</v>
      </c>
      <c r="BY237">
        <v>3001.7666703548643</v>
      </c>
      <c r="BZ237">
        <v>786.69360047846885</v>
      </c>
      <c r="CA237">
        <v>9494.5986280901125</v>
      </c>
      <c r="CB237">
        <v>1.2718750000000001</v>
      </c>
      <c r="CC237">
        <v>26.453385146697038</v>
      </c>
      <c r="CD237">
        <v>33.645399233455301</v>
      </c>
      <c r="CE237">
        <v>-455.23524720893147</v>
      </c>
      <c r="CF237">
        <v>910.47049441786294</v>
      </c>
      <c r="CG237">
        <v>455.23524720893147</v>
      </c>
      <c r="CH237">
        <f t="shared" si="258"/>
        <v>-156.97767145135595</v>
      </c>
      <c r="CI237">
        <f t="shared" si="259"/>
        <v>2064.2563795853257</v>
      </c>
      <c r="CJ237">
        <f t="shared" si="260"/>
        <v>1907.2787081339698</v>
      </c>
      <c r="CK237">
        <v>3291.1550076754402</v>
      </c>
      <c r="CL237">
        <v>34.66344536080166</v>
      </c>
      <c r="CM237">
        <v>1.3773767948150635</v>
      </c>
      <c r="CN237">
        <v>0.51495903730392456</v>
      </c>
      <c r="CO237">
        <v>6.7814679145812988</v>
      </c>
      <c r="CP237">
        <v>0.86823860062174052</v>
      </c>
      <c r="CQ237">
        <v>4.7353510856628418</v>
      </c>
      <c r="CR237">
        <v>0.93431204557418823</v>
      </c>
      <c r="CS237">
        <v>0.28758463263511658</v>
      </c>
      <c r="CT237">
        <v>3.1247467994689941</v>
      </c>
      <c r="CU237">
        <v>3.1247467994689941</v>
      </c>
      <c r="CV237">
        <v>0.52121205735836462</v>
      </c>
      <c r="CW237">
        <v>1.8348990678787231</v>
      </c>
      <c r="CX237">
        <v>2.4981107711791992</v>
      </c>
      <c r="CY237">
        <v>0.33829888701438904</v>
      </c>
      <c r="CZ237">
        <v>1.518109917640686</v>
      </c>
      <c r="DA237">
        <v>1.518109917640686</v>
      </c>
      <c r="DB237">
        <v>1.0312760929122442</v>
      </c>
      <c r="DC237">
        <v>0.32891842722892761</v>
      </c>
      <c r="DD237">
        <v>0.24082496762275696</v>
      </c>
      <c r="DE237">
        <v>0.3228719736699614</v>
      </c>
      <c r="DF237">
        <v>1.0526539087295532</v>
      </c>
      <c r="DG237">
        <v>0.63673275709152222</v>
      </c>
      <c r="DH237">
        <v>0.55359632286023552</v>
      </c>
      <c r="DI237">
        <v>16.173061666697787</v>
      </c>
      <c r="DJ237">
        <v>8.7142362073168407</v>
      </c>
      <c r="DK237">
        <v>0</v>
      </c>
      <c r="DL237">
        <v>24.887297874014628</v>
      </c>
      <c r="DM237">
        <v>0.27860547622211429</v>
      </c>
      <c r="DN237">
        <v>19.213262941337753</v>
      </c>
      <c r="DO237">
        <v>11.805251702790459</v>
      </c>
      <c r="DP237">
        <v>1.3145814769013267</v>
      </c>
      <c r="DQ237">
        <v>0</v>
      </c>
      <c r="DR237">
        <v>32.333096121029534</v>
      </c>
      <c r="DS237">
        <v>4.4386684003977583</v>
      </c>
      <c r="DT237">
        <v>58.822141783089151</v>
      </c>
      <c r="DU237">
        <v>17.790299465264855</v>
      </c>
      <c r="DV237">
        <v>5.9339030609732601</v>
      </c>
      <c r="DW237">
        <v>0</v>
      </c>
      <c r="DX237">
        <v>82.546344309327267</v>
      </c>
      <c r="DY237">
        <v>0.49638654980099373</v>
      </c>
      <c r="DZ237">
        <v>3.5866605848784094</v>
      </c>
      <c r="EA237">
        <f t="shared" si="285"/>
        <v>1.988242980528022</v>
      </c>
      <c r="EB237">
        <v>0.20268008497599771</v>
      </c>
      <c r="EC237">
        <v>2.8292056315536711</v>
      </c>
      <c r="ED237">
        <v>0.20606769969824121</v>
      </c>
      <c r="EE237">
        <v>0.42750341160531402</v>
      </c>
      <c r="EF237">
        <v>0.53881178387271378</v>
      </c>
      <c r="EG237">
        <v>0.61443242300042655</v>
      </c>
      <c r="EH237">
        <v>0.30244222542708243</v>
      </c>
      <c r="EI237">
        <v>64.985205499486682</v>
      </c>
      <c r="EJ237">
        <v>59.422898659065915</v>
      </c>
      <c r="EK237">
        <v>71.259535810167407</v>
      </c>
      <c r="EL237">
        <v>35.014794500513311</v>
      </c>
      <c r="EM237">
        <v>36.511355604798673</v>
      </c>
      <c r="EN237">
        <v>21.551892593327906</v>
      </c>
      <c r="EO237">
        <v>8.261255808614278</v>
      </c>
      <c r="EP237">
        <v>7.6931430282103905</v>
      </c>
      <c r="EQ237">
        <v>20.963534689013787</v>
      </c>
      <c r="ER237">
        <v>31.598214186431441</v>
      </c>
      <c r="ES237">
        <v>5.0091358521891189</v>
      </c>
      <c r="ET237">
        <v>52.561748875445232</v>
      </c>
      <c r="EU237">
        <v>0.93123166821544279</v>
      </c>
      <c r="EV237">
        <v>15.717239219324398</v>
      </c>
      <c r="EW237">
        <v>14.636390897952642</v>
      </c>
      <c r="EX237">
        <f t="shared" si="261"/>
        <v>9.5300022532720359</v>
      </c>
      <c r="EY237">
        <v>10.952007132723475</v>
      </c>
      <c r="EZ237">
        <v>4.1121086745800683</v>
      </c>
      <c r="FA237">
        <f t="shared" si="262"/>
        <v>2.6633554702544195</v>
      </c>
      <c r="FB237">
        <v>15.064115807303544</v>
      </c>
      <c r="FC237">
        <v>72.702621732459122</v>
      </c>
      <c r="FD237">
        <v>27.297378267540886</v>
      </c>
      <c r="FE237">
        <f t="shared" si="263"/>
        <v>55.648906559340219</v>
      </c>
      <c r="FF237">
        <f t="shared" si="264"/>
        <v>50.560885974474871</v>
      </c>
      <c r="FG237">
        <f t="shared" si="265"/>
        <v>10.097156437054466</v>
      </c>
      <c r="FH237">
        <f t="shared" si="266"/>
        <v>39.608878841751398</v>
      </c>
      <c r="FI237">
        <f t="shared" si="267"/>
        <v>-5.9850477624743972</v>
      </c>
      <c r="FJ237">
        <f t="shared" si="268"/>
        <v>-5.9850477624743963</v>
      </c>
      <c r="FK237">
        <f t="shared" si="269"/>
        <v>-39.608878841751398</v>
      </c>
      <c r="FL237">
        <f t="shared" si="270"/>
        <v>-206.15383739183645</v>
      </c>
      <c r="FM237">
        <f t="shared" si="271"/>
        <v>-50.698180040156913</v>
      </c>
      <c r="FN237">
        <f t="shared" si="272"/>
        <v>-145.54692582597164</v>
      </c>
      <c r="FO237">
        <v>20.228652754415698</v>
      </c>
      <c r="FP237">
        <v>38.485501695065786</v>
      </c>
      <c r="FQ237">
        <v>0.3770296245909503</v>
      </c>
      <c r="FR237">
        <v>0.30116859812299812</v>
      </c>
      <c r="FS237">
        <v>0.65482538053678929</v>
      </c>
      <c r="FT237">
        <v>2.3028392041174914</v>
      </c>
      <c r="FU237">
        <v>1.7306321462687824</v>
      </c>
      <c r="FV237">
        <v>1.5748871738399353</v>
      </c>
      <c r="FW237">
        <v>31.61551939093064</v>
      </c>
      <c r="FX237">
        <v>60.11636762945092</v>
      </c>
      <c r="FZ237">
        <v>57.109337770858893</v>
      </c>
      <c r="GB237">
        <f t="shared" si="286"/>
        <v>135.0714936723991</v>
      </c>
      <c r="GC237">
        <f t="shared" si="287"/>
        <v>107.663486166667</v>
      </c>
      <c r="GD237">
        <f t="shared" si="288"/>
        <v>122.05557531115063</v>
      </c>
      <c r="GE237">
        <f t="shared" si="289"/>
        <v>1.0197390710402137</v>
      </c>
      <c r="GF237">
        <f t="shared" si="290"/>
        <v>0.86780772092763114</v>
      </c>
      <c r="GG237">
        <f t="shared" si="291"/>
        <v>2.0466994357372705</v>
      </c>
      <c r="GK237">
        <f t="shared" si="292"/>
        <v>57.00232785114283</v>
      </c>
      <c r="GL237">
        <f t="shared" si="293"/>
        <v>34.832875893769142</v>
      </c>
      <c r="GM237">
        <f t="shared" si="256"/>
        <v>65.167124106230872</v>
      </c>
      <c r="GN237">
        <f t="shared" si="273"/>
        <v>85.955533820787664</v>
      </c>
      <c r="GO237">
        <f t="shared" si="294"/>
        <v>48.235294117647051</v>
      </c>
      <c r="GP237">
        <f t="shared" si="295"/>
        <v>64.018341780536645</v>
      </c>
      <c r="GQ237">
        <f t="shared" si="274"/>
        <v>1.0534418756254986</v>
      </c>
      <c r="GS237">
        <f t="shared" si="275"/>
        <v>62.034436204146729</v>
      </c>
      <c r="GT237" s="23">
        <f t="shared" si="276"/>
        <v>94.945986280901124</v>
      </c>
      <c r="GU237">
        <v>14.959999999999999</v>
      </c>
      <c r="GV237">
        <v>21.56</v>
      </c>
      <c r="GW237">
        <v>0</v>
      </c>
      <c r="GX237">
        <v>36.519999999999996</v>
      </c>
      <c r="GY237">
        <v>7.4959999999999999E-2</v>
      </c>
      <c r="GZ237">
        <v>26.2</v>
      </c>
      <c r="HA237">
        <v>52.3</v>
      </c>
      <c r="HB237">
        <v>0.53600000000000003</v>
      </c>
      <c r="HC237">
        <v>0</v>
      </c>
      <c r="HD237">
        <v>79.036000000000001</v>
      </c>
      <c r="HE237">
        <v>3.0819999999999999</v>
      </c>
      <c r="HF237">
        <v>30</v>
      </c>
      <c r="HG237">
        <v>67</v>
      </c>
      <c r="HH237">
        <v>4.9799999999999995</v>
      </c>
      <c r="HI237">
        <v>0</v>
      </c>
      <c r="HJ237">
        <v>101.97999999999999</v>
      </c>
      <c r="HK237">
        <v>32</v>
      </c>
      <c r="HL237">
        <v>40.700000000000003</v>
      </c>
      <c r="HM237">
        <v>82.722999999999999</v>
      </c>
      <c r="HN237">
        <v>38.244505000000004</v>
      </c>
      <c r="HO237">
        <v>10.023</v>
      </c>
      <c r="HP237">
        <v>120.967505</v>
      </c>
      <c r="HQ237">
        <v>-5.8000000000000007</v>
      </c>
      <c r="HR237">
        <v>11.599999999999994</v>
      </c>
      <c r="HS237">
        <v>5.7999999999999972</v>
      </c>
      <c r="HT237">
        <v>41.931505000000001</v>
      </c>
      <c r="HU237">
        <v>34.663445360801646</v>
      </c>
      <c r="HV237">
        <v>0.20605556850433349</v>
      </c>
      <c r="HW237">
        <v>0.11102516844272613</v>
      </c>
      <c r="HX237">
        <v>0</v>
      </c>
      <c r="HY237">
        <v>0.31708073694705963</v>
      </c>
      <c r="HZ237">
        <v>3.549619173812866E-3</v>
      </c>
      <c r="IA237">
        <v>0.24478975594043728</v>
      </c>
      <c r="IB237">
        <v>0.15040676286816596</v>
      </c>
      <c r="IC237">
        <v>1.6748642845153809E-2</v>
      </c>
      <c r="ID237">
        <v>0</v>
      </c>
      <c r="IE237">
        <v>0.41194516165375705</v>
      </c>
      <c r="IF237">
        <v>5.6551589272022244E-2</v>
      </c>
      <c r="IG237">
        <v>0.74943323135375972</v>
      </c>
      <c r="IH237">
        <v>0.22666025429964065</v>
      </c>
      <c r="II237">
        <v>7.5601873898506158E-2</v>
      </c>
      <c r="IJ237">
        <v>0</v>
      </c>
      <c r="IK237">
        <v>1.0516953595519065</v>
      </c>
      <c r="IL237">
        <v>0.10525389671325684</v>
      </c>
      <c r="IM237">
        <v>9.8015761822462091E-2</v>
      </c>
      <c r="IN237">
        <v>0.26708938277900218</v>
      </c>
      <c r="IO237">
        <v>0.40258227675676944</v>
      </c>
      <c r="IP237">
        <v>6.3819724243283263E-2</v>
      </c>
      <c r="IQ237">
        <v>0.66967165953577157</v>
      </c>
      <c r="IR237">
        <v>0.13953585922718043</v>
      </c>
      <c r="IS237">
        <v>5.2391001045703864E-2</v>
      </c>
      <c r="IT237">
        <v>0.1919268602728843</v>
      </c>
      <c r="IU237">
        <v>72.702621732459122</v>
      </c>
      <c r="IV237">
        <v>27.297378267540878</v>
      </c>
      <c r="IW237">
        <v>0.25772649788201452</v>
      </c>
      <c r="IX237">
        <v>38.485501695065786</v>
      </c>
      <c r="IY237">
        <f t="shared" si="277"/>
        <v>0.35259092258871194</v>
      </c>
      <c r="IZ237">
        <f t="shared" si="278"/>
        <v>52.651313157426181</v>
      </c>
      <c r="JA237">
        <f t="shared" ref="JA237:JA246" si="298">IQ237-IK237</f>
        <v>-0.38202370001613495</v>
      </c>
      <c r="JB237">
        <f t="shared" ref="JB237:JB246" si="299">JA237/IQ237*100</f>
        <v>-57.046418879508899</v>
      </c>
      <c r="JC237">
        <f t="shared" ref="JC237:JC246" si="300">IK237-HY237</f>
        <v>0.73461462260484689</v>
      </c>
      <c r="JD237">
        <f t="shared" si="282"/>
        <v>87.582326134475835</v>
      </c>
      <c r="JE237">
        <f t="shared" si="283"/>
        <v>180.63703798344528</v>
      </c>
    </row>
    <row r="238" spans="1:265" x14ac:dyDescent="0.2">
      <c r="A238" s="5">
        <v>2017</v>
      </c>
      <c r="B238">
        <v>427</v>
      </c>
      <c r="C238">
        <v>4</v>
      </c>
      <c r="D238">
        <v>1311</v>
      </c>
      <c r="E238">
        <v>2015</v>
      </c>
      <c r="F238" t="s">
        <v>114</v>
      </c>
      <c r="G238">
        <v>0</v>
      </c>
      <c r="H238">
        <v>33.5</v>
      </c>
      <c r="J238">
        <v>0</v>
      </c>
      <c r="K238">
        <v>0</v>
      </c>
      <c r="L238">
        <v>8.6999999999999993</v>
      </c>
      <c r="M238">
        <v>7.9</v>
      </c>
      <c r="N238">
        <v>1.6</v>
      </c>
      <c r="O238">
        <v>0.79999999999999893</v>
      </c>
      <c r="P238">
        <v>6.3000000000000007</v>
      </c>
      <c r="Q238">
        <v>7.1</v>
      </c>
      <c r="R238">
        <v>1.3199999999999998</v>
      </c>
      <c r="U238">
        <v>2.1220000000000003</v>
      </c>
      <c r="W238">
        <v>2.7839999999999998</v>
      </c>
      <c r="X238">
        <v>2.0449999999999999</v>
      </c>
      <c r="AB238">
        <v>3</v>
      </c>
      <c r="AC238">
        <v>70</v>
      </c>
      <c r="AD238">
        <v>30</v>
      </c>
      <c r="AF238">
        <v>53.7</v>
      </c>
      <c r="AG238">
        <v>6.2</v>
      </c>
      <c r="AH238">
        <v>59.819781401919592</v>
      </c>
      <c r="AI238">
        <v>3757.9983072313926</v>
      </c>
      <c r="AJ238">
        <v>225.49446562680529</v>
      </c>
      <c r="AK238">
        <v>0</v>
      </c>
      <c r="AL238">
        <v>173.1</v>
      </c>
      <c r="AM238">
        <v>173.1</v>
      </c>
      <c r="AN238">
        <v>3409.3861333196305</v>
      </c>
      <c r="AO238">
        <f>AN238/AN$220</f>
        <v>0.25107672539421888</v>
      </c>
      <c r="AP238">
        <v>964.96580868228966</v>
      </c>
      <c r="AQ238">
        <v>949.84095274683057</v>
      </c>
      <c r="AR238">
        <v>0</v>
      </c>
      <c r="AS238">
        <v>1914.8067614291201</v>
      </c>
      <c r="AT238">
        <v>1.1169706108336535</v>
      </c>
      <c r="AU238">
        <v>1633.4844410295814</v>
      </c>
      <c r="AV238">
        <v>2654.4122166730695</v>
      </c>
      <c r="AW238">
        <v>12.856127545140223</v>
      </c>
      <c r="AX238">
        <v>9.9067806377257012E-2</v>
      </c>
      <c r="AY238">
        <v>4300.8518530541687</v>
      </c>
      <c r="AZ238">
        <v>153.74416058394158</v>
      </c>
      <c r="BA238">
        <v>2162.8543987706494</v>
      </c>
      <c r="BB238">
        <v>4083.7111025739528</v>
      </c>
      <c r="BC238">
        <v>476.96233192470226</v>
      </c>
      <c r="BD238">
        <v>1.0587399154821362</v>
      </c>
      <c r="BE238">
        <v>6724.5865731847871</v>
      </c>
      <c r="BF238">
        <v>159.06967277500323</v>
      </c>
      <c r="BG238">
        <v>173.12390858075847</v>
      </c>
      <c r="BH238">
        <f t="shared" si="297"/>
        <v>165.85447626743678</v>
      </c>
      <c r="BI238">
        <v>44.567908823152784</v>
      </c>
      <c r="BJ238">
        <v>37.812139838647717</v>
      </c>
      <c r="BK238">
        <v>113.63808426174926</v>
      </c>
      <c r="BL238">
        <v>102.09277756434881</v>
      </c>
      <c r="BM238">
        <v>0.98432601880877746</v>
      </c>
      <c r="BN238">
        <v>1.6249999999999998</v>
      </c>
      <c r="BO238">
        <v>1.8881118881118879</v>
      </c>
      <c r="BP238">
        <v>50.394944707740919</v>
      </c>
      <c r="BQ238">
        <v>37.98048611857191</v>
      </c>
      <c r="BR238">
        <v>32.163380978621475</v>
      </c>
      <c r="BS238">
        <v>49.605055292259088</v>
      </c>
      <c r="BT238">
        <v>61.718289942679348</v>
      </c>
      <c r="BU238">
        <v>60.728061987606971</v>
      </c>
      <c r="BV238">
        <v>1784.7330003841721</v>
      </c>
      <c r="BW238">
        <v>2155.2919708029194</v>
      </c>
      <c r="BX238">
        <v>4458.6562812139837</v>
      </c>
      <c r="BY238">
        <v>2951.8494660776023</v>
      </c>
      <c r="BZ238">
        <v>518.63131002689204</v>
      </c>
      <c r="CA238">
        <v>7410.5057472915869</v>
      </c>
      <c r="CB238">
        <v>1.2076271186440677</v>
      </c>
      <c r="CC238">
        <v>24.083821823314306</v>
      </c>
      <c r="CD238">
        <v>29.084276354426169</v>
      </c>
      <c r="CE238">
        <v>-151.24855935459072</v>
      </c>
      <c r="CF238">
        <v>499.12024587015003</v>
      </c>
      <c r="CG238">
        <v>347.87168651555976</v>
      </c>
      <c r="CH238">
        <f t="shared" si="258"/>
        <v>378.12139838647727</v>
      </c>
      <c r="CI238">
        <f t="shared" si="259"/>
        <v>1928.4191317710333</v>
      </c>
      <c r="CJ238">
        <f t="shared" si="260"/>
        <v>2306.5405301575106</v>
      </c>
      <c r="CK238">
        <v>3109.6538942374182</v>
      </c>
      <c r="CL238">
        <v>41.962775555149442</v>
      </c>
      <c r="CM238">
        <v>1.3956142663955688</v>
      </c>
      <c r="CN238">
        <v>0.49171823263168335</v>
      </c>
      <c r="CO238">
        <v>6.5731673240661621</v>
      </c>
      <c r="CP238">
        <v>0.94723613906245674</v>
      </c>
      <c r="CQ238">
        <v>5.4717192649841309</v>
      </c>
      <c r="CR238">
        <v>1.0815627574920654</v>
      </c>
      <c r="CS238">
        <v>0.33223387598991394</v>
      </c>
      <c r="CT238">
        <v>3.8094267845153809</v>
      </c>
      <c r="CU238">
        <v>3.8094267845153809</v>
      </c>
      <c r="CV238">
        <v>0.62730676524824069</v>
      </c>
      <c r="CW238">
        <v>2.2391030788421631</v>
      </c>
      <c r="CX238">
        <v>1.773227334022522</v>
      </c>
      <c r="CY238">
        <v>0.18400000035762787</v>
      </c>
      <c r="CZ238">
        <v>1.7226512432098389</v>
      </c>
      <c r="DA238">
        <v>1.7226512432098389</v>
      </c>
      <c r="DB238">
        <v>0.80452514344963988</v>
      </c>
      <c r="DC238">
        <v>0.33764532208442688</v>
      </c>
      <c r="DD238">
        <v>0.22480228543281555</v>
      </c>
      <c r="DE238">
        <v>0.32499560176236381</v>
      </c>
      <c r="DF238">
        <v>0.78898483514785767</v>
      </c>
      <c r="DG238">
        <v>0.6978413462638855</v>
      </c>
      <c r="DH238">
        <v>0.50981785513357281</v>
      </c>
      <c r="DI238">
        <v>13.467200491809406</v>
      </c>
      <c r="DJ238">
        <v>4.6705411456586585</v>
      </c>
      <c r="DK238">
        <v>0</v>
      </c>
      <c r="DL238">
        <v>18.137741637468064</v>
      </c>
      <c r="DM238">
        <v>6.1117496097195939E-2</v>
      </c>
      <c r="DN238">
        <v>17.667159363603393</v>
      </c>
      <c r="DO238">
        <v>8.8188565922027315</v>
      </c>
      <c r="DP238">
        <v>0.48974476615603141</v>
      </c>
      <c r="DQ238">
        <v>3.7739155509670655E-3</v>
      </c>
      <c r="DR238">
        <v>26.979534637513122</v>
      </c>
      <c r="DS238">
        <v>3.4424902331750751</v>
      </c>
      <c r="DT238">
        <v>38.352325394109634</v>
      </c>
      <c r="DU238">
        <v>7.5140284433405622</v>
      </c>
      <c r="DV238">
        <v>8.2163975405435217</v>
      </c>
      <c r="DW238">
        <v>1.8238396316411814E-2</v>
      </c>
      <c r="DX238">
        <v>54.100989774310129</v>
      </c>
      <c r="DY238">
        <v>0.58945286666967056</v>
      </c>
      <c r="DZ238">
        <v>1.9372467954855004</v>
      </c>
      <c r="EA238">
        <f t="shared" si="285"/>
        <v>1.240112004718692</v>
      </c>
      <c r="EB238">
        <v>0.27999725811959914</v>
      </c>
      <c r="EC238">
        <v>1.4775118593218743</v>
      </c>
      <c r="ED238">
        <v>0.27655436310293818</v>
      </c>
      <c r="EE238">
        <v>-9.3202010633012103E-2</v>
      </c>
      <c r="EF238">
        <v>0.34680861464112211</v>
      </c>
      <c r="EG238">
        <v>0.49916664081101253</v>
      </c>
      <c r="EH238">
        <v>0.19592106517991237</v>
      </c>
      <c r="EI238">
        <v>74.24959932161299</v>
      </c>
      <c r="EJ238">
        <v>65.48355856011861</v>
      </c>
      <c r="EK238">
        <v>70.890247210082009</v>
      </c>
      <c r="EL238">
        <v>25.750400678387003</v>
      </c>
      <c r="EM238">
        <v>32.687207954805636</v>
      </c>
      <c r="EN238">
        <v>13.888892744266576</v>
      </c>
      <c r="EO238">
        <v>6.0260674874941937</v>
      </c>
      <c r="EP238">
        <v>4.8451456081149349</v>
      </c>
      <c r="EQ238">
        <v>14.490436811646818</v>
      </c>
      <c r="ER238">
        <v>23.289644643745287</v>
      </c>
      <c r="ES238">
        <v>3.6192237160376894</v>
      </c>
      <c r="ET238">
        <v>37.780081455392107</v>
      </c>
      <c r="EU238">
        <v>0.80403108962353842</v>
      </c>
      <c r="EV238">
        <v>15.95038246439284</v>
      </c>
      <c r="EW238">
        <v>12.824603392757956</v>
      </c>
      <c r="EX238">
        <f t="shared" si="261"/>
        <v>9.5797139037696315</v>
      </c>
      <c r="EY238">
        <v>11.641091876109199</v>
      </c>
      <c r="EZ238">
        <v>3.9737109840877967</v>
      </c>
      <c r="FA238">
        <f t="shared" si="262"/>
        <v>2.92952656162575</v>
      </c>
      <c r="FB238">
        <v>15.614802860196995</v>
      </c>
      <c r="FC238">
        <v>74.551641671909877</v>
      </c>
      <c r="FD238">
        <v>25.448358328090119</v>
      </c>
      <c r="FE238">
        <f t="shared" si="263"/>
        <v>31.375917025803382</v>
      </c>
      <c r="FF238">
        <f t="shared" si="264"/>
        <v>32.326257906615439</v>
      </c>
      <c r="FG238">
        <f t="shared" si="265"/>
        <v>2.6688828352256273</v>
      </c>
      <c r="FH238">
        <f t="shared" si="266"/>
        <v>20.685166030506238</v>
      </c>
      <c r="FI238">
        <f t="shared" si="267"/>
        <v>1.3048281488621694</v>
      </c>
      <c r="FJ238">
        <f t="shared" si="268"/>
        <v>1.3048281488621694</v>
      </c>
      <c r="FK238">
        <f t="shared" si="269"/>
        <v>-20.685166030506242</v>
      </c>
      <c r="FL238">
        <f t="shared" si="270"/>
        <v>-117.08258019747267</v>
      </c>
      <c r="FM238">
        <f t="shared" si="271"/>
        <v>14.795888052152298</v>
      </c>
      <c r="FN238">
        <f t="shared" si="272"/>
        <v>32.836513628876943</v>
      </c>
      <c r="FO238">
        <v>10.800546817878985</v>
      </c>
      <c r="FP238">
        <v>28.587939469192154</v>
      </c>
      <c r="FQ238">
        <v>0.35429544942046826</v>
      </c>
      <c r="FR238">
        <v>0.3165309731517168</v>
      </c>
      <c r="FS238">
        <v>0.47895749350727562</v>
      </c>
      <c r="FT238">
        <v>2.6735769274256258</v>
      </c>
      <c r="FU238">
        <v>1.9818179529229376</v>
      </c>
      <c r="FV238">
        <v>1.6797422617993107</v>
      </c>
      <c r="FW238">
        <v>39.833306480552331</v>
      </c>
      <c r="FX238">
        <v>61.645300239079567</v>
      </c>
      <c r="FZ238">
        <v>78.132427257017042</v>
      </c>
      <c r="GB238">
        <f t="shared" si="286"/>
        <v>136.79241151585751</v>
      </c>
      <c r="GC238">
        <f t="shared" si="287"/>
        <v>129.90634907195744</v>
      </c>
      <c r="GD238">
        <f t="shared" si="288"/>
        <v>128.71878946555094</v>
      </c>
      <c r="GE238">
        <f t="shared" si="289"/>
        <v>1.0202424615007126</v>
      </c>
      <c r="GF238">
        <f t="shared" si="290"/>
        <v>0.83257112929327948</v>
      </c>
      <c r="GG238">
        <f t="shared" si="291"/>
        <v>1.3775978949033634</v>
      </c>
      <c r="GK238">
        <f t="shared" si="292"/>
        <v>65.891135278325137</v>
      </c>
      <c r="GL238">
        <f t="shared" si="293"/>
        <v>45.059253912816629</v>
      </c>
      <c r="GM238">
        <f t="shared" si="256"/>
        <v>54.940746087183371</v>
      </c>
      <c r="GN238">
        <f t="shared" si="273"/>
        <v>84.287608572439481</v>
      </c>
      <c r="GO238">
        <f t="shared" si="294"/>
        <v>81.609195402298852</v>
      </c>
      <c r="GP238">
        <f t="shared" si="295"/>
        <v>46.374888853358271</v>
      </c>
      <c r="GQ238">
        <f t="shared" si="274"/>
        <v>1.096387652541543</v>
      </c>
      <c r="GS238">
        <f t="shared" si="275"/>
        <v>43.008518530541686</v>
      </c>
      <c r="GT238" s="23">
        <f t="shared" si="276"/>
        <v>74.10505747291586</v>
      </c>
      <c r="GU238">
        <v>12.76</v>
      </c>
      <c r="GV238">
        <v>12.559999999999999</v>
      </c>
      <c r="GW238">
        <v>0</v>
      </c>
      <c r="GX238">
        <v>25.32</v>
      </c>
      <c r="GY238">
        <v>1.477E-2</v>
      </c>
      <c r="GZ238">
        <v>21.6</v>
      </c>
      <c r="HA238">
        <v>35.1</v>
      </c>
      <c r="HB238">
        <v>0.16999999999999998</v>
      </c>
      <c r="HC238">
        <v>1.31E-3</v>
      </c>
      <c r="HD238">
        <v>56.871310000000008</v>
      </c>
      <c r="HE238">
        <v>2.0329999999999999</v>
      </c>
      <c r="HF238">
        <v>28.6</v>
      </c>
      <c r="HG238">
        <v>54</v>
      </c>
      <c r="HH238">
        <v>6.3070000000000004</v>
      </c>
      <c r="HI238">
        <v>1.4000000000000002E-2</v>
      </c>
      <c r="HJ238">
        <v>88.921000000000006</v>
      </c>
      <c r="HK238">
        <v>23.6</v>
      </c>
      <c r="HL238">
        <v>28.5</v>
      </c>
      <c r="HM238">
        <v>58.958000000000006</v>
      </c>
      <c r="HN238">
        <v>39.033091999999996</v>
      </c>
      <c r="HO238">
        <v>6.8579999999999997</v>
      </c>
      <c r="HP238">
        <v>97.991092000000009</v>
      </c>
      <c r="HQ238">
        <v>-2</v>
      </c>
      <c r="HR238">
        <v>6.6000000000000014</v>
      </c>
      <c r="HS238">
        <v>4.6000000000000014</v>
      </c>
      <c r="HT238">
        <v>41.119782000000001</v>
      </c>
      <c r="HU238">
        <v>41.962775555149442</v>
      </c>
      <c r="HV238">
        <v>0.17808038039207458</v>
      </c>
      <c r="HW238">
        <v>6.1759810018539425E-2</v>
      </c>
      <c r="HX238">
        <v>0</v>
      </c>
      <c r="HY238">
        <v>0.239840190410614</v>
      </c>
      <c r="HZ238">
        <v>8.081729354381562E-4</v>
      </c>
      <c r="IA238">
        <v>0.23361755561828615</v>
      </c>
      <c r="IB238">
        <v>0.1166140904724598</v>
      </c>
      <c r="IC238">
        <v>6.4760255336761474E-3</v>
      </c>
      <c r="ID238">
        <v>4.9903490877151487E-5</v>
      </c>
      <c r="IE238">
        <v>0.35675757511529926</v>
      </c>
      <c r="IF238">
        <v>4.5520965592861173E-2</v>
      </c>
      <c r="IG238">
        <v>0.50714301753044133</v>
      </c>
      <c r="IH238">
        <v>9.9360000193119052E-2</v>
      </c>
      <c r="II238">
        <v>0.10864761390924454</v>
      </c>
      <c r="IJ238">
        <v>2.4117117404937746E-4</v>
      </c>
      <c r="IK238">
        <v>0.71539180280685433</v>
      </c>
      <c r="IL238">
        <v>7.9684296011924755E-2</v>
      </c>
      <c r="IM238">
        <v>6.4068651348352434E-2</v>
      </c>
      <c r="IN238">
        <v>0.19161090688705448</v>
      </c>
      <c r="IO238">
        <v>0.30796517656931161</v>
      </c>
      <c r="IP238">
        <v>4.7857959526777266E-2</v>
      </c>
      <c r="IQ238">
        <v>0.49957608345636612</v>
      </c>
      <c r="IR238">
        <v>0.15393325960636139</v>
      </c>
      <c r="IS238">
        <v>5.2545439124107363E-2</v>
      </c>
      <c r="IT238">
        <v>0.20647869873046878</v>
      </c>
      <c r="IU238">
        <v>74.551641671909863</v>
      </c>
      <c r="IV238">
        <v>25.448358328090119</v>
      </c>
      <c r="IW238">
        <v>0.14281850834106685</v>
      </c>
      <c r="IX238">
        <v>28.587939469192158</v>
      </c>
      <c r="IY238">
        <f t="shared" si="277"/>
        <v>0.25973589304575212</v>
      </c>
      <c r="IZ238">
        <f t="shared" si="278"/>
        <v>51.991258518370984</v>
      </c>
      <c r="JA238">
        <f t="shared" si="298"/>
        <v>-0.21581571935048821</v>
      </c>
      <c r="JB238">
        <f t="shared" si="299"/>
        <v>-43.199770064520706</v>
      </c>
      <c r="JC238">
        <f t="shared" si="300"/>
        <v>0.47555161239624033</v>
      </c>
      <c r="JD238">
        <f t="shared" si="282"/>
        <v>84.339371074084781</v>
      </c>
      <c r="JE238">
        <f t="shared" si="283"/>
        <v>196.1484851757495</v>
      </c>
    </row>
    <row r="239" spans="1:265" x14ac:dyDescent="0.2">
      <c r="A239" s="5">
        <v>2017</v>
      </c>
      <c r="B239">
        <v>428</v>
      </c>
      <c r="C239">
        <v>4</v>
      </c>
      <c r="D239" t="s">
        <v>119</v>
      </c>
      <c r="E239">
        <v>2003</v>
      </c>
      <c r="F239" t="s">
        <v>114</v>
      </c>
      <c r="G239">
        <v>0</v>
      </c>
      <c r="H239">
        <v>34.5</v>
      </c>
      <c r="J239">
        <v>0</v>
      </c>
      <c r="K239">
        <v>0</v>
      </c>
      <c r="L239">
        <v>8</v>
      </c>
      <c r="M239">
        <v>7.5</v>
      </c>
      <c r="N239">
        <v>5.5</v>
      </c>
      <c r="O239">
        <v>0.5</v>
      </c>
      <c r="P239">
        <v>2</v>
      </c>
      <c r="Q239">
        <v>2.5</v>
      </c>
      <c r="R239">
        <v>1.3839999999999999</v>
      </c>
      <c r="U239">
        <v>2.1219999999999999</v>
      </c>
      <c r="W239">
        <v>2.9940000000000002</v>
      </c>
      <c r="X239">
        <v>2.3620000000000001</v>
      </c>
      <c r="AB239">
        <v>3</v>
      </c>
      <c r="AC239">
        <v>67</v>
      </c>
      <c r="AD239">
        <v>33.700000000000003</v>
      </c>
      <c r="AF239">
        <v>56.7</v>
      </c>
      <c r="AG239">
        <v>3.7</v>
      </c>
      <c r="AH239">
        <v>68.743173488954227</v>
      </c>
      <c r="AI239">
        <v>4318.5836449230828</v>
      </c>
      <c r="AJ239">
        <v>202.531511803114</v>
      </c>
      <c r="AK239">
        <v>0</v>
      </c>
      <c r="AL239">
        <v>199.1</v>
      </c>
      <c r="AM239">
        <v>199.1</v>
      </c>
      <c r="AN239">
        <v>3799.4781034736829</v>
      </c>
      <c r="AO239">
        <f t="shared" ref="AO239:AO240" si="301">AN239/AN$219</f>
        <v>0.27483173143506068</v>
      </c>
      <c r="AP239">
        <v>910.42105263157896</v>
      </c>
      <c r="AQ239">
        <v>1057.2631578947367</v>
      </c>
      <c r="AR239">
        <v>0</v>
      </c>
      <c r="AS239">
        <v>1967.6842105263156</v>
      </c>
      <c r="AT239">
        <v>1.7596578947368422</v>
      </c>
      <c r="AU239">
        <v>2023.1578947368421</v>
      </c>
      <c r="AV239">
        <v>3695.5263157894733</v>
      </c>
      <c r="AW239">
        <v>61.021052631578954</v>
      </c>
      <c r="AX239">
        <v>5.2047368421052633</v>
      </c>
      <c r="AY239">
        <v>5784.91</v>
      </c>
      <c r="AZ239">
        <v>385.62368421052633</v>
      </c>
      <c r="BA239">
        <v>2365.7894736842104</v>
      </c>
      <c r="BB239">
        <v>4405.2631578947367</v>
      </c>
      <c r="BC239">
        <v>559.87631578947367</v>
      </c>
      <c r="BD239">
        <v>2.9368421052631577</v>
      </c>
      <c r="BE239">
        <v>7333.8657894736843</v>
      </c>
      <c r="BF239">
        <v>254.48171929824559</v>
      </c>
      <c r="BG239">
        <v>110.63969924812032</v>
      </c>
      <c r="BH239">
        <f t="shared" si="297"/>
        <v>185.04074410163341</v>
      </c>
      <c r="BI239">
        <v>74.18245614035088</v>
      </c>
      <c r="BJ239">
        <v>24.473684210526308</v>
      </c>
      <c r="BK239">
        <v>175.88421052631577</v>
      </c>
      <c r="BL239">
        <v>50.695488721804523</v>
      </c>
      <c r="BM239">
        <v>1.161290322580645</v>
      </c>
      <c r="BN239">
        <v>1.8266129032258063</v>
      </c>
      <c r="BO239">
        <v>1.8620689655172413</v>
      </c>
      <c r="BP239">
        <v>46.268656716417915</v>
      </c>
      <c r="BQ239">
        <v>34.973022825538202</v>
      </c>
      <c r="BR239">
        <v>32.258423341750188</v>
      </c>
      <c r="BS239">
        <v>53.731343283582092</v>
      </c>
      <c r="BT239">
        <v>63.882174757938728</v>
      </c>
      <c r="BU239">
        <v>60.067408981189999</v>
      </c>
      <c r="BV239">
        <v>2561.5789473684208</v>
      </c>
      <c r="BW239">
        <v>2504.4736842105262</v>
      </c>
      <c r="BX239">
        <v>5508.1289473684219</v>
      </c>
      <c r="BY239">
        <v>3289.5914315789469</v>
      </c>
      <c r="BZ239">
        <v>442.07631578947371</v>
      </c>
      <c r="CA239">
        <v>8797.7203789473697</v>
      </c>
      <c r="CB239">
        <v>0.97770700636942687</v>
      </c>
      <c r="CC239">
        <v>29.116394213871445</v>
      </c>
      <c r="CD239">
        <v>28.467302623116346</v>
      </c>
      <c r="CE239">
        <v>-538.42105263157873</v>
      </c>
      <c r="CF239">
        <v>1191.0526315789471</v>
      </c>
      <c r="CG239">
        <v>652.63157894736833</v>
      </c>
      <c r="CH239">
        <f t="shared" si="258"/>
        <v>-195.78947368421041</v>
      </c>
      <c r="CI239">
        <f t="shared" si="259"/>
        <v>1900.7894736842104</v>
      </c>
      <c r="CJ239">
        <f t="shared" si="260"/>
        <v>1705</v>
      </c>
      <c r="CK239">
        <v>3012.8103789473698</v>
      </c>
      <c r="CL239">
        <v>34.245352763846846</v>
      </c>
      <c r="CM239">
        <v>1.349488377571106</v>
      </c>
      <c r="CN239">
        <v>0.48165342211723328</v>
      </c>
      <c r="CO239">
        <v>6.7716078758239746</v>
      </c>
      <c r="CP239">
        <v>0.88318899852126398</v>
      </c>
      <c r="CQ239">
        <v>5.786750316619873</v>
      </c>
      <c r="CR239">
        <v>1.0658756494522095</v>
      </c>
      <c r="CS239">
        <v>0.24740177392959595</v>
      </c>
      <c r="CT239">
        <v>2.9882807731628418</v>
      </c>
      <c r="CU239">
        <v>2.9882807731628418</v>
      </c>
      <c r="CV239">
        <v>0.56502447825438207</v>
      </c>
      <c r="CW239">
        <v>2.0834517478942871</v>
      </c>
      <c r="CX239">
        <v>2.4526398181915283</v>
      </c>
      <c r="CY239">
        <v>0.18597722053527832</v>
      </c>
      <c r="CZ239">
        <v>1.6861600875854492</v>
      </c>
      <c r="DA239">
        <v>1.6861600875854492</v>
      </c>
      <c r="DB239">
        <v>1.0322933856962964</v>
      </c>
      <c r="DC239">
        <v>0.36568742990493774</v>
      </c>
      <c r="DD239">
        <v>0.20143496990203857</v>
      </c>
      <c r="DE239">
        <v>0.32873630519267716</v>
      </c>
      <c r="DF239">
        <v>0.76255965232849121</v>
      </c>
      <c r="DG239">
        <v>0.83581984043121338</v>
      </c>
      <c r="DH239">
        <v>0.49094895848089437</v>
      </c>
      <c r="DI239">
        <v>12.28602629222368</v>
      </c>
      <c r="DJ239">
        <v>5.0923441807847265</v>
      </c>
      <c r="DK239">
        <v>0</v>
      </c>
      <c r="DL239">
        <v>17.378370473008406</v>
      </c>
      <c r="DM239">
        <v>0.10182700879511081</v>
      </c>
      <c r="DN239">
        <v>21.564347349969964</v>
      </c>
      <c r="DO239">
        <v>9.1427976612981983</v>
      </c>
      <c r="DP239">
        <v>1.8234803833710522</v>
      </c>
      <c r="DQ239">
        <v>0.15553215034635445</v>
      </c>
      <c r="DR239">
        <v>32.686157544985569</v>
      </c>
      <c r="DS239">
        <v>8.0342833889785581</v>
      </c>
      <c r="DT239">
        <v>58.02429464616273</v>
      </c>
      <c r="DU239">
        <v>8.1927859783172607</v>
      </c>
      <c r="DV239">
        <v>9.4404109766859747</v>
      </c>
      <c r="DW239">
        <v>4.9519859414351608E-2</v>
      </c>
      <c r="DX239">
        <v>75.707011460580304</v>
      </c>
      <c r="DY239">
        <v>1.0205191381318108</v>
      </c>
      <c r="DZ239">
        <v>3.0729181368281955</v>
      </c>
      <c r="EA239">
        <f t="shared" si="285"/>
        <v>2.0113324478473071</v>
      </c>
      <c r="EB239">
        <v>0.61855473718308562</v>
      </c>
      <c r="EC239">
        <v>2.6042819497280547</v>
      </c>
      <c r="ED239">
        <v>0.27003023203423143</v>
      </c>
      <c r="EE239">
        <v>-6.7857977355781252E-2</v>
      </c>
      <c r="EF239">
        <v>0.41448260484416155</v>
      </c>
      <c r="EG239">
        <v>0.42397748064983443</v>
      </c>
      <c r="EH239">
        <v>0.14119578752792417</v>
      </c>
      <c r="EI239">
        <v>70.697228553770259</v>
      </c>
      <c r="EJ239">
        <v>65.973944230952227</v>
      </c>
      <c r="EK239">
        <v>76.643224354953247</v>
      </c>
      <c r="EL239">
        <v>29.302771446229738</v>
      </c>
      <c r="EM239">
        <v>27.971466663571803</v>
      </c>
      <c r="EN239">
        <v>10.821700421477001</v>
      </c>
      <c r="EO239">
        <v>9.367372217617536</v>
      </c>
      <c r="EP239">
        <v>5.0448858119939501</v>
      </c>
      <c r="EQ239">
        <v>18.107219586827252</v>
      </c>
      <c r="ER239">
        <v>25.085096983676255</v>
      </c>
      <c r="ES239">
        <v>3.6949615572157657</v>
      </c>
      <c r="ET239">
        <v>43.192316570503507</v>
      </c>
      <c r="EU239">
        <v>0.53855934138133865</v>
      </c>
      <c r="EV239">
        <v>21.687589278354693</v>
      </c>
      <c r="EW239">
        <v>11.680053797899685</v>
      </c>
      <c r="EX239">
        <f t="shared" si="261"/>
        <v>8.5546732627420461</v>
      </c>
      <c r="EY239">
        <v>12.196975132352428</v>
      </c>
      <c r="EZ239">
        <v>4.0979118493042481</v>
      </c>
      <c r="FA239">
        <f t="shared" si="262"/>
        <v>2.9763878728682891</v>
      </c>
      <c r="FB239">
        <v>16.294886981656674</v>
      </c>
      <c r="FC239">
        <v>74.851547887890789</v>
      </c>
      <c r="FD239">
        <v>25.148452112109222</v>
      </c>
      <c r="FE239">
        <f t="shared" si="263"/>
        <v>48.109861037652735</v>
      </c>
      <c r="FF239">
        <f t="shared" si="264"/>
        <v>48.656922428545194</v>
      </c>
      <c r="FG239">
        <f t="shared" si="265"/>
        <v>3.1479001663233106</v>
      </c>
      <c r="FH239">
        <f t="shared" si="266"/>
        <v>36.459947296192766</v>
      </c>
      <c r="FI239">
        <f t="shared" si="267"/>
        <v>0.95001168298093752</v>
      </c>
      <c r="FJ239">
        <f t="shared" si="268"/>
        <v>0.95001168298093752</v>
      </c>
      <c r="FK239">
        <f t="shared" si="269"/>
        <v>-36.459947296192766</v>
      </c>
      <c r="FL239">
        <f t="shared" si="270"/>
        <v>-169.07512527265774</v>
      </c>
      <c r="FM239">
        <f t="shared" si="271"/>
        <v>10.390820383156592</v>
      </c>
      <c r="FN239">
        <f t="shared" si="272"/>
        <v>23.182823787247461</v>
      </c>
      <c r="FO239">
        <v>10.506159025517938</v>
      </c>
      <c r="FP239">
        <v>24.324138781416291</v>
      </c>
      <c r="FQ239">
        <v>0.33368618891737922</v>
      </c>
      <c r="FR239">
        <v>0.31815451470110978</v>
      </c>
      <c r="FS239">
        <v>0.63459613410856985</v>
      </c>
      <c r="FT239">
        <v>2.6467652179034049</v>
      </c>
      <c r="FU239">
        <v>1.7759436127605928</v>
      </c>
      <c r="FV239">
        <v>1.6266934672496547</v>
      </c>
      <c r="FW239">
        <v>37.391406976866662</v>
      </c>
      <c r="FX239">
        <v>58.077683661003576</v>
      </c>
      <c r="FZ239">
        <v>76.161495672715176</v>
      </c>
      <c r="GB239">
        <f t="shared" si="286"/>
        <v>152.01757428604463</v>
      </c>
      <c r="GC239">
        <f t="shared" si="287"/>
        <v>104.88553590010405</v>
      </c>
      <c r="GD239">
        <f t="shared" si="288"/>
        <v>126.55394883203562</v>
      </c>
      <c r="GE239">
        <f t="shared" si="289"/>
        <v>0.88771866273292488</v>
      </c>
      <c r="GF239">
        <f t="shared" si="290"/>
        <v>1.016227490573514</v>
      </c>
      <c r="GG239">
        <f t="shared" si="291"/>
        <v>1.9380191932586079</v>
      </c>
      <c r="GK239">
        <f t="shared" si="292"/>
        <v>56.56083596877054</v>
      </c>
      <c r="GL239">
        <f t="shared" si="293"/>
        <v>44.821202449342842</v>
      </c>
      <c r="GM239">
        <f t="shared" si="256"/>
        <v>55.178797550657151</v>
      </c>
      <c r="GN239">
        <f t="shared" si="273"/>
        <v>83.856120484116872</v>
      </c>
      <c r="GO239">
        <f t="shared" si="294"/>
        <v>31.25</v>
      </c>
      <c r="GP239">
        <f t="shared" si="295"/>
        <v>41.882074573419672</v>
      </c>
      <c r="GQ239">
        <f t="shared" si="274"/>
        <v>1.2611076123553329</v>
      </c>
      <c r="GS239">
        <f t="shared" si="275"/>
        <v>57.849099999999993</v>
      </c>
      <c r="GT239" s="23">
        <f t="shared" si="276"/>
        <v>87.977203789473705</v>
      </c>
      <c r="GU239">
        <v>11.16</v>
      </c>
      <c r="GV239">
        <v>12.959999999999999</v>
      </c>
      <c r="GW239">
        <v>0</v>
      </c>
      <c r="GX239">
        <v>24.119999999999997</v>
      </c>
      <c r="GY239">
        <v>2.1569999999999999E-2</v>
      </c>
      <c r="GZ239">
        <v>24.8</v>
      </c>
      <c r="HA239">
        <v>45.3</v>
      </c>
      <c r="HB239">
        <v>0.748</v>
      </c>
      <c r="HC239">
        <v>6.3799999999999996E-2</v>
      </c>
      <c r="HD239">
        <v>70.911799999999999</v>
      </c>
      <c r="HE239">
        <v>4.7270000000000003</v>
      </c>
      <c r="HF239">
        <v>29</v>
      </c>
      <c r="HG239">
        <v>54</v>
      </c>
      <c r="HH239">
        <v>6.8629999999999995</v>
      </c>
      <c r="HI239">
        <v>3.5999999999999997E-2</v>
      </c>
      <c r="HJ239">
        <v>89.899000000000001</v>
      </c>
      <c r="HK239">
        <v>31.4</v>
      </c>
      <c r="HL239">
        <v>30.7</v>
      </c>
      <c r="HM239">
        <v>67.519000000000005</v>
      </c>
      <c r="HN239">
        <v>40.324023999999994</v>
      </c>
      <c r="HO239">
        <v>5.4190000000000005</v>
      </c>
      <c r="HP239">
        <v>107.84302400000001</v>
      </c>
      <c r="HQ239">
        <v>-6.5999999999999979</v>
      </c>
      <c r="HR239">
        <v>14.599999999999998</v>
      </c>
      <c r="HS239">
        <v>8</v>
      </c>
      <c r="HT239">
        <v>36.931224000000014</v>
      </c>
      <c r="HU239">
        <v>34.245352763846839</v>
      </c>
      <c r="HV239">
        <v>0.15060290293693543</v>
      </c>
      <c r="HW239">
        <v>6.2422283506393429E-2</v>
      </c>
      <c r="HX239">
        <v>0</v>
      </c>
      <c r="HY239">
        <v>0.21302518644332885</v>
      </c>
      <c r="HZ239">
        <v>1.2482020432949066E-3</v>
      </c>
      <c r="IA239">
        <v>0.26433716106414795</v>
      </c>
      <c r="IB239">
        <v>0.11207300359010695</v>
      </c>
      <c r="IC239">
        <v>2.2352340183258056E-2</v>
      </c>
      <c r="ID239">
        <v>1.9065231332778929E-3</v>
      </c>
      <c r="IE239">
        <v>0.40066902797079085</v>
      </c>
      <c r="IF239">
        <v>9.8484764122962962E-2</v>
      </c>
      <c r="IG239">
        <v>0.71126554727554325</v>
      </c>
      <c r="IH239">
        <v>0.10042769908905029</v>
      </c>
      <c r="II239">
        <v>0.11572116681098936</v>
      </c>
      <c r="IJ239">
        <v>6.0701763153076166E-4</v>
      </c>
      <c r="IK239">
        <v>0.92802143080711363</v>
      </c>
      <c r="IL239">
        <v>0.11482585299015044</v>
      </c>
      <c r="IM239">
        <v>6.184053575992584E-2</v>
      </c>
      <c r="IN239">
        <v>0.22195946590304372</v>
      </c>
      <c r="IO239">
        <v>0.3074947372192573</v>
      </c>
      <c r="IP239">
        <v>4.5293077152967452E-2</v>
      </c>
      <c r="IQ239">
        <v>0.52945420312230107</v>
      </c>
      <c r="IR239">
        <v>0.14951130807399751</v>
      </c>
      <c r="IS239">
        <v>5.0232467830181114E-2</v>
      </c>
      <c r="IT239">
        <v>0.19974377590417863</v>
      </c>
      <c r="IU239">
        <v>74.851547887890774</v>
      </c>
      <c r="IV239">
        <v>25.148452112109215</v>
      </c>
      <c r="IW239">
        <v>0.12878517515151022</v>
      </c>
      <c r="IX239">
        <v>24.324138781416291</v>
      </c>
      <c r="IY239">
        <f t="shared" si="277"/>
        <v>0.31642901667897222</v>
      </c>
      <c r="IZ239">
        <f t="shared" si="278"/>
        <v>59.765134512659415</v>
      </c>
      <c r="JA239">
        <f t="shared" si="298"/>
        <v>-0.39856722768481256</v>
      </c>
      <c r="JB239">
        <f t="shared" si="299"/>
        <v>-75.278886319983698</v>
      </c>
      <c r="JC239">
        <f t="shared" si="300"/>
        <v>0.71499624436378473</v>
      </c>
      <c r="JD239">
        <f t="shared" si="282"/>
        <v>102.90550646183722</v>
      </c>
      <c r="JE239">
        <f t="shared" si="283"/>
        <v>203.68716191887302</v>
      </c>
    </row>
    <row r="240" spans="1:265" x14ac:dyDescent="0.2">
      <c r="A240" s="5">
        <v>2017</v>
      </c>
      <c r="B240">
        <v>429</v>
      </c>
      <c r="C240">
        <v>4</v>
      </c>
      <c r="D240" t="s">
        <v>119</v>
      </c>
      <c r="E240">
        <v>2003</v>
      </c>
      <c r="F240" t="s">
        <v>122</v>
      </c>
      <c r="G240">
        <v>3</v>
      </c>
      <c r="H240">
        <v>32.5</v>
      </c>
      <c r="J240">
        <v>0</v>
      </c>
      <c r="K240">
        <v>0</v>
      </c>
      <c r="L240">
        <v>11.2</v>
      </c>
      <c r="M240">
        <v>10.7</v>
      </c>
      <c r="N240">
        <v>5.9</v>
      </c>
      <c r="O240">
        <v>0.5</v>
      </c>
      <c r="P240">
        <v>4.7999999999999989</v>
      </c>
      <c r="Q240">
        <v>5.2999999999999989</v>
      </c>
      <c r="R240">
        <v>3</v>
      </c>
      <c r="U240">
        <v>4.18</v>
      </c>
      <c r="W240">
        <v>4.5259999999999998</v>
      </c>
      <c r="X240">
        <v>2.6800000000000006</v>
      </c>
      <c r="AB240">
        <v>0</v>
      </c>
      <c r="AC240">
        <v>64</v>
      </c>
      <c r="AD240">
        <v>56.6</v>
      </c>
      <c r="AF240">
        <v>52.9</v>
      </c>
      <c r="AG240">
        <v>16.8</v>
      </c>
      <c r="AH240">
        <v>252.53008965259386</v>
      </c>
      <c r="AI240">
        <v>15864.445292155253</v>
      </c>
      <c r="AJ240">
        <v>249.89658655520722</v>
      </c>
      <c r="AK240">
        <v>0</v>
      </c>
      <c r="AL240">
        <v>574.20000000000005</v>
      </c>
      <c r="AM240">
        <v>574.20000000000005</v>
      </c>
      <c r="AN240">
        <v>13310.599131695224</v>
      </c>
      <c r="AO240">
        <f t="shared" si="301"/>
        <v>0.96280986655965139</v>
      </c>
      <c r="AP240">
        <v>2181.3325173398616</v>
      </c>
      <c r="AQ240">
        <v>2550.7776417788659</v>
      </c>
      <c r="AR240">
        <v>0.48108180334557327</v>
      </c>
      <c r="AS240">
        <v>4732.5912409220728</v>
      </c>
      <c r="AT240">
        <v>16.102185434516525</v>
      </c>
      <c r="AU240">
        <v>3855.0795593635253</v>
      </c>
      <c r="AV240">
        <v>6192.2215422276622</v>
      </c>
      <c r="AW240">
        <v>230.50163198694409</v>
      </c>
      <c r="AX240">
        <v>6.3118896368829063</v>
      </c>
      <c r="AY240">
        <v>10284.114623215017</v>
      </c>
      <c r="AZ240">
        <v>1391.4427784577722</v>
      </c>
      <c r="BA240">
        <v>4208.4618523051822</v>
      </c>
      <c r="BB240">
        <v>6521.5095879232967</v>
      </c>
      <c r="BC240">
        <v>3120.6869033047733</v>
      </c>
      <c r="BD240">
        <v>10.360526315789473</v>
      </c>
      <c r="BE240">
        <v>13861.01886984904</v>
      </c>
      <c r="BF240">
        <v>370.1015588195296</v>
      </c>
      <c r="BG240">
        <v>255.49316047385881</v>
      </c>
      <c r="BH240">
        <f t="shared" si="297"/>
        <v>314.77336651472302</v>
      </c>
      <c r="BI240">
        <v>111.58313613491092</v>
      </c>
      <c r="BJ240">
        <v>25.241592352975495</v>
      </c>
      <c r="BK240">
        <v>242.76292669658642</v>
      </c>
      <c r="BL240">
        <v>23.520574692545324</v>
      </c>
      <c r="BM240">
        <v>1.1693667157584682</v>
      </c>
      <c r="BN240">
        <v>1.60625</v>
      </c>
      <c r="BO240">
        <v>1.5496183206106868</v>
      </c>
      <c r="BP240">
        <v>46.091716066204405</v>
      </c>
      <c r="BQ240">
        <v>37.485770050259823</v>
      </c>
      <c r="BR240">
        <v>30.361850682272511</v>
      </c>
      <c r="BS240">
        <v>53.898118640009272</v>
      </c>
      <c r="BT240">
        <v>60.211518143229839</v>
      </c>
      <c r="BU240">
        <v>47.049280064895562</v>
      </c>
      <c r="BV240">
        <v>3437.4459404324766</v>
      </c>
      <c r="BW240">
        <v>3445.4773561811503</v>
      </c>
      <c r="BX240">
        <v>8000.4144838841285</v>
      </c>
      <c r="BY240">
        <v>11524.328252549978</v>
      </c>
      <c r="BZ240">
        <v>1117.4911872705018</v>
      </c>
      <c r="CA240">
        <v>19524.742736434106</v>
      </c>
      <c r="CB240">
        <v>1.0023364485981308</v>
      </c>
      <c r="CC240">
        <v>17.605588902423989</v>
      </c>
      <c r="CD240">
        <v>17.646723455934325</v>
      </c>
      <c r="CE240">
        <v>417.63361893104866</v>
      </c>
      <c r="CF240">
        <v>2746.7441860465119</v>
      </c>
      <c r="CG240">
        <v>3164.3778049775601</v>
      </c>
      <c r="CH240">
        <f t="shared" si="258"/>
        <v>771.0159118727056</v>
      </c>
      <c r="CI240">
        <f t="shared" si="259"/>
        <v>3076.0322317421465</v>
      </c>
      <c r="CJ240">
        <f t="shared" si="260"/>
        <v>3847.0481436148521</v>
      </c>
      <c r="CK240">
        <v>9240.6281132190888</v>
      </c>
      <c r="CL240">
        <v>47.327784227218693</v>
      </c>
      <c r="CM240">
        <v>2.6873395442962646</v>
      </c>
      <c r="CN240">
        <v>1.1751238107681274</v>
      </c>
      <c r="CO240">
        <v>7.7469367980957031</v>
      </c>
      <c r="CP240">
        <v>1.8727980370716362</v>
      </c>
      <c r="CQ240">
        <v>5.9176425933837891</v>
      </c>
      <c r="CR240">
        <v>2.3993186950683594</v>
      </c>
      <c r="CS240">
        <v>0.64578807353973389</v>
      </c>
      <c r="CT240">
        <v>3.1344799995422363</v>
      </c>
      <c r="CU240">
        <v>3.1344799995422363</v>
      </c>
      <c r="CV240">
        <v>1.360419932894575</v>
      </c>
      <c r="CW240">
        <v>1.7622007131576538</v>
      </c>
      <c r="CX240">
        <v>2.4008691310882568</v>
      </c>
      <c r="CY240">
        <v>0.39765951037406921</v>
      </c>
      <c r="CZ240">
        <v>1.4097434282302856</v>
      </c>
      <c r="DA240">
        <v>1.4097434282302856</v>
      </c>
      <c r="DB240">
        <v>1.2344893372017081</v>
      </c>
      <c r="DC240">
        <v>0.67419141530990601</v>
      </c>
      <c r="DD240">
        <v>0.22536379098892212</v>
      </c>
      <c r="DE240">
        <v>0.44202017817566763</v>
      </c>
      <c r="DF240">
        <v>1.165871262550354</v>
      </c>
      <c r="DG240">
        <v>0.39585301280021667</v>
      </c>
      <c r="DH240">
        <v>0.86926767715201814</v>
      </c>
      <c r="DI240">
        <v>58.619811331067275</v>
      </c>
      <c r="DJ240">
        <v>29.974795428293184</v>
      </c>
      <c r="DK240">
        <v>3.7269103252320621E-2</v>
      </c>
      <c r="DL240">
        <v>88.631875862612773</v>
      </c>
      <c r="DM240">
        <v>0.95286978373859044</v>
      </c>
      <c r="DN240">
        <v>92.495644577568001</v>
      </c>
      <c r="DO240">
        <v>39.988628206864419</v>
      </c>
      <c r="DP240">
        <v>7.2250275532492125</v>
      </c>
      <c r="DQ240">
        <v>0.19784491826127379</v>
      </c>
      <c r="DR240">
        <v>139.90714525594291</v>
      </c>
      <c r="DS240">
        <v>24.520014565163532</v>
      </c>
      <c r="DT240">
        <v>101.03966150562019</v>
      </c>
      <c r="DU240">
        <v>25.933403096333763</v>
      </c>
      <c r="DV240">
        <v>43.993678534982251</v>
      </c>
      <c r="DW240">
        <v>0.14605683886691143</v>
      </c>
      <c r="DX240">
        <v>171.11279997580311</v>
      </c>
      <c r="DY240">
        <v>3.4183512928886755</v>
      </c>
      <c r="DZ240">
        <v>2.228975337132872</v>
      </c>
      <c r="EA240">
        <f t="shared" si="285"/>
        <v>2.8441697970065634</v>
      </c>
      <c r="EB240">
        <v>2.2583888831000483</v>
      </c>
      <c r="EC240">
        <v>0.61028692343229907</v>
      </c>
      <c r="ED240">
        <v>0.66758885190474904</v>
      </c>
      <c r="EE240">
        <v>-1.0039446507521899</v>
      </c>
      <c r="EF240">
        <v>0.51134240707470802</v>
      </c>
      <c r="EG240">
        <v>0.43232985065939461</v>
      </c>
      <c r="EH240">
        <v>0.25666557775325932</v>
      </c>
      <c r="EI240">
        <v>66.138520436973664</v>
      </c>
      <c r="EJ240">
        <v>66.112166328859473</v>
      </c>
      <c r="EK240">
        <v>59.048570019255195</v>
      </c>
      <c r="EL240">
        <v>33.819430240601882</v>
      </c>
      <c r="EM240">
        <v>28.582262995724872</v>
      </c>
      <c r="EN240">
        <v>15.155735339495921</v>
      </c>
      <c r="EO240">
        <v>23.174965436314622</v>
      </c>
      <c r="EP240">
        <v>7.7648583875547263</v>
      </c>
      <c r="EQ240">
        <v>35.363446356456542</v>
      </c>
      <c r="ER240">
        <v>134.35883129845158</v>
      </c>
      <c r="ES240">
        <v>4.423622532587193</v>
      </c>
      <c r="ET240">
        <v>169.72227765490811</v>
      </c>
      <c r="EU240">
        <v>0.33505372031266878</v>
      </c>
      <c r="EV240">
        <v>13.654639659877576</v>
      </c>
      <c r="EW240">
        <v>4.5750378175708972</v>
      </c>
      <c r="EX240">
        <f t="shared" si="261"/>
        <v>2.6063888569664551</v>
      </c>
      <c r="EY240">
        <v>69.320679141253379</v>
      </c>
      <c r="EZ240">
        <v>32.223769819309695</v>
      </c>
      <c r="FA240">
        <f t="shared" si="262"/>
        <v>2.1512281005592904</v>
      </c>
      <c r="FB240">
        <v>101.54444896056307</v>
      </c>
      <c r="FC240">
        <v>68.266340357192263</v>
      </c>
      <c r="FD240">
        <v>31.733659642807726</v>
      </c>
      <c r="FE240">
        <f t="shared" si="263"/>
        <v>91.609618245497416</v>
      </c>
      <c r="FF240">
        <f t="shared" si="264"/>
        <v>77.864696069305566</v>
      </c>
      <c r="FG240">
        <f t="shared" si="265"/>
        <v>18.168544708779038</v>
      </c>
      <c r="FH240">
        <f t="shared" si="266"/>
        <v>8.5440169280521872</v>
      </c>
      <c r="FI240">
        <f t="shared" si="267"/>
        <v>14.055225110530657</v>
      </c>
      <c r="FJ240">
        <f t="shared" si="268"/>
        <v>14.055225110530657</v>
      </c>
      <c r="FK240">
        <f t="shared" si="269"/>
        <v>-8.5440169280521872</v>
      </c>
      <c r="FL240">
        <f t="shared" si="270"/>
        <v>-9.2372099973713553</v>
      </c>
      <c r="FM240">
        <f t="shared" si="271"/>
        <v>35.148055186644157</v>
      </c>
      <c r="FN240">
        <f t="shared" si="272"/>
        <v>43.617569233343509</v>
      </c>
      <c r="FO240">
        <v>29.815132398965204</v>
      </c>
      <c r="FP240">
        <v>17.567011715213685</v>
      </c>
      <c r="FQ240">
        <v>0.97903598950050341</v>
      </c>
      <c r="FR240">
        <v>0.94775443570143159</v>
      </c>
      <c r="FS240">
        <v>0.9604452948732477</v>
      </c>
      <c r="FT240">
        <v>1.9129000947423018</v>
      </c>
      <c r="FU240">
        <v>1.4354139444229879</v>
      </c>
      <c r="FV240">
        <v>1.2853301940165438</v>
      </c>
      <c r="FW240">
        <v>59.024225866213484</v>
      </c>
      <c r="FX240">
        <v>79.163933665585077</v>
      </c>
      <c r="FY240">
        <v>36.762217950763535</v>
      </c>
      <c r="FZ240">
        <v>67.90109354991155</v>
      </c>
      <c r="GA240">
        <v>56.486589769823482</v>
      </c>
      <c r="GB240">
        <f t="shared" si="286"/>
        <v>137.53061379465908</v>
      </c>
      <c r="GC240">
        <f t="shared" si="287"/>
        <v>108.42837185674371</v>
      </c>
      <c r="GD240">
        <f t="shared" si="288"/>
        <v>107.54523051030833</v>
      </c>
      <c r="GE240">
        <f t="shared" si="289"/>
        <v>1.9539937110355758</v>
      </c>
      <c r="GF240">
        <f t="shared" si="290"/>
        <v>2.2128144635781823</v>
      </c>
      <c r="GG240">
        <f t="shared" si="291"/>
        <v>2.2324273421480378</v>
      </c>
      <c r="GH240">
        <f t="shared" ref="GH240:GH246" si="302">AN240/220</f>
        <v>60.502723325887381</v>
      </c>
      <c r="GK240">
        <f t="shared" si="292"/>
        <v>74.944803571934884</v>
      </c>
      <c r="GL240">
        <f t="shared" si="293"/>
        <v>80.582333689001572</v>
      </c>
      <c r="GM240">
        <f t="shared" si="256"/>
        <v>19.417666310998428</v>
      </c>
      <c r="GN240">
        <f t="shared" si="273"/>
        <v>77.063496560679241</v>
      </c>
      <c r="GO240">
        <f t="shared" si="294"/>
        <v>47.321428571428562</v>
      </c>
      <c r="GP240">
        <f t="shared" si="295"/>
        <v>22.190675604149</v>
      </c>
      <c r="GQ240">
        <f t="shared" si="274"/>
        <v>1.4404431136725304</v>
      </c>
      <c r="GR240">
        <v>65.081319478774432</v>
      </c>
      <c r="GS240">
        <f t="shared" si="275"/>
        <v>102.84114623215017</v>
      </c>
      <c r="GT240" s="23">
        <f t="shared" si="276"/>
        <v>195.24742736434104</v>
      </c>
      <c r="GU240">
        <v>27.160000000000004</v>
      </c>
      <c r="GV240">
        <v>31.76</v>
      </c>
      <c r="GW240">
        <v>5.9900000000000005E-3</v>
      </c>
      <c r="GX240">
        <v>58.925989999999999</v>
      </c>
      <c r="GY240">
        <v>0.20049</v>
      </c>
      <c r="GZ240">
        <v>48</v>
      </c>
      <c r="HA240">
        <v>77.099999999999994</v>
      </c>
      <c r="HB240">
        <v>2.87</v>
      </c>
      <c r="HC240">
        <v>7.8590000000000007E-2</v>
      </c>
      <c r="HD240">
        <v>128.04859000000002</v>
      </c>
      <c r="HE240">
        <v>17.324999999999999</v>
      </c>
      <c r="HF240">
        <v>52.4</v>
      </c>
      <c r="HG240">
        <v>81.2</v>
      </c>
      <c r="HH240">
        <v>38.856000000000002</v>
      </c>
      <c r="HI240">
        <v>0.129</v>
      </c>
      <c r="HJ240">
        <v>172.58499999999998</v>
      </c>
      <c r="HK240">
        <v>42.8</v>
      </c>
      <c r="HL240">
        <v>42.9</v>
      </c>
      <c r="HM240">
        <v>99.614000000000004</v>
      </c>
      <c r="HN240">
        <v>143.49061999999998</v>
      </c>
      <c r="HO240">
        <v>13.913999999999998</v>
      </c>
      <c r="HP240">
        <v>243.10461999999998</v>
      </c>
      <c r="HQ240">
        <v>5.2000000000000028</v>
      </c>
      <c r="HR240">
        <v>34.199999999999996</v>
      </c>
      <c r="HS240">
        <v>39.400000000000006</v>
      </c>
      <c r="HT240">
        <v>115.05602999999996</v>
      </c>
      <c r="HU240">
        <v>47.327784227218707</v>
      </c>
      <c r="HV240">
        <v>0.72988142023086555</v>
      </c>
      <c r="HW240">
        <v>0.3732193222999573</v>
      </c>
      <c r="HX240">
        <v>4.6404151420593266E-4</v>
      </c>
      <c r="HY240">
        <v>1.1035647840450287</v>
      </c>
      <c r="HZ240">
        <v>1.1864281635475159E-2</v>
      </c>
      <c r="IA240">
        <v>1.1516729736328126</v>
      </c>
      <c r="IB240">
        <v>0.49790260469913478</v>
      </c>
      <c r="IC240">
        <v>8.9959575986862189E-2</v>
      </c>
      <c r="ID240">
        <v>2.4633878316402437E-3</v>
      </c>
      <c r="IE240">
        <v>1.7419985421504498</v>
      </c>
      <c r="IF240">
        <v>0.30530127355456349</v>
      </c>
      <c r="IG240">
        <v>1.2580554246902464</v>
      </c>
      <c r="IH240">
        <v>0.32289952242374426</v>
      </c>
      <c r="II240">
        <v>0.54776990647315982</v>
      </c>
      <c r="IJ240">
        <v>1.8185690224170686E-3</v>
      </c>
      <c r="IK240">
        <v>2.1305434226095676</v>
      </c>
      <c r="IL240">
        <v>0.28855392575263977</v>
      </c>
      <c r="IM240">
        <v>9.6681066334247584E-2</v>
      </c>
      <c r="IN240">
        <v>0.44031398028790958</v>
      </c>
      <c r="IO240">
        <v>1.6729159030353304</v>
      </c>
      <c r="IP240">
        <v>5.5078988201022146E-2</v>
      </c>
      <c r="IQ240">
        <v>2.1132298833232404</v>
      </c>
      <c r="IR240">
        <v>0.86311904788017291</v>
      </c>
      <c r="IS240">
        <v>0.40122153836488716</v>
      </c>
      <c r="IT240">
        <v>1.2643405862450601</v>
      </c>
      <c r="IU240">
        <v>68.266340357192277</v>
      </c>
      <c r="IV240">
        <v>31.733659642807723</v>
      </c>
      <c r="IW240">
        <v>0.37123134117279055</v>
      </c>
      <c r="IX240">
        <v>17.567011715213706</v>
      </c>
      <c r="IY240">
        <f t="shared" si="277"/>
        <v>1.0096650992782117</v>
      </c>
      <c r="IZ240">
        <f t="shared" si="278"/>
        <v>47.778289870216312</v>
      </c>
      <c r="JA240">
        <f t="shared" si="298"/>
        <v>-1.7313539286327284E-2</v>
      </c>
      <c r="JB240">
        <f t="shared" si="299"/>
        <v>-0.81929275290675974</v>
      </c>
      <c r="JC240">
        <f t="shared" si="300"/>
        <v>1.026978638564539</v>
      </c>
      <c r="JD240">
        <f t="shared" si="282"/>
        <v>60.35360758100753</v>
      </c>
      <c r="JE240">
        <f t="shared" si="283"/>
        <v>115.03936316559017</v>
      </c>
    </row>
    <row r="241" spans="1:265" x14ac:dyDescent="0.2">
      <c r="A241" s="5">
        <v>2017</v>
      </c>
      <c r="B241">
        <v>430</v>
      </c>
      <c r="C241">
        <v>4</v>
      </c>
      <c r="D241">
        <v>3335</v>
      </c>
      <c r="E241">
        <v>1995</v>
      </c>
      <c r="F241" t="s">
        <v>122</v>
      </c>
      <c r="G241">
        <v>3</v>
      </c>
      <c r="H241">
        <v>32.5</v>
      </c>
      <c r="J241">
        <v>0</v>
      </c>
      <c r="K241">
        <v>0</v>
      </c>
      <c r="L241">
        <v>11</v>
      </c>
      <c r="M241">
        <v>10.1</v>
      </c>
      <c r="N241">
        <v>5.5</v>
      </c>
      <c r="O241">
        <v>0.90000000000000036</v>
      </c>
      <c r="P241">
        <v>4.5999999999999996</v>
      </c>
      <c r="Q241">
        <v>5.5</v>
      </c>
      <c r="R241">
        <v>2.8239999999999998</v>
      </c>
      <c r="U241">
        <v>3.3440000000000003</v>
      </c>
      <c r="W241">
        <v>3.7559999999999993</v>
      </c>
      <c r="X241">
        <v>3.8660000000000005</v>
      </c>
      <c r="AB241">
        <v>1</v>
      </c>
      <c r="AC241">
        <v>65</v>
      </c>
      <c r="AD241">
        <v>57</v>
      </c>
      <c r="AF241">
        <v>54</v>
      </c>
      <c r="AG241">
        <v>10.4</v>
      </c>
      <c r="AH241">
        <v>239.16433735366991</v>
      </c>
      <c r="AI241">
        <v>15024.782001232252</v>
      </c>
      <c r="AJ241">
        <v>268.26601584243195</v>
      </c>
      <c r="AK241">
        <v>0</v>
      </c>
      <c r="AL241">
        <v>467.1</v>
      </c>
      <c r="AM241">
        <v>467.1</v>
      </c>
      <c r="AN241">
        <v>11534.425724497163</v>
      </c>
      <c r="AO241">
        <f>AN241/AN$223</f>
        <v>0.74875414541090657</v>
      </c>
      <c r="AP241">
        <v>2037.0388663967608</v>
      </c>
      <c r="AQ241">
        <v>2499.2777327935219</v>
      </c>
      <c r="AR241">
        <v>0.23669817813765179</v>
      </c>
      <c r="AS241">
        <v>4536.5532973684212</v>
      </c>
      <c r="AT241">
        <v>15.019575303643723</v>
      </c>
      <c r="AU241">
        <v>4223.9068825910927</v>
      </c>
      <c r="AV241">
        <v>6463.3744939271237</v>
      </c>
      <c r="AW241">
        <v>254.07198380566797</v>
      </c>
      <c r="AX241">
        <v>38.839222267206473</v>
      </c>
      <c r="AY241">
        <v>10980.192582591091</v>
      </c>
      <c r="AZ241">
        <v>1585.9574898785422</v>
      </c>
      <c r="BA241">
        <v>5020.8704453441287</v>
      </c>
      <c r="BB241">
        <v>7268.3076923076906</v>
      </c>
      <c r="BC241">
        <v>3058.6664574898782</v>
      </c>
      <c r="BD241">
        <v>26.857672064777326</v>
      </c>
      <c r="BE241">
        <v>15374.702267206474</v>
      </c>
      <c r="BF241">
        <v>429.57595234817802</v>
      </c>
      <c r="BG241">
        <v>313.89354890109877</v>
      </c>
      <c r="BH241">
        <f t="shared" si="297"/>
        <v>373.72927482200186</v>
      </c>
      <c r="BI241">
        <v>145.79120107962214</v>
      </c>
      <c r="BJ241">
        <v>56.925968768074007</v>
      </c>
      <c r="BK241">
        <v>264.27311740890678</v>
      </c>
      <c r="BL241">
        <v>57.495228455754777</v>
      </c>
      <c r="BM241">
        <v>1.2269170579029733</v>
      </c>
      <c r="BN241">
        <v>1.5301886792452828</v>
      </c>
      <c r="BO241">
        <v>1.4476190476190476</v>
      </c>
      <c r="BP241">
        <v>44.902787047127013</v>
      </c>
      <c r="BQ241">
        <v>38.468422578380142</v>
      </c>
      <c r="BR241">
        <v>32.656700325530288</v>
      </c>
      <c r="BS241">
        <v>55.091995375504823</v>
      </c>
      <c r="BT241">
        <v>58.863944737860919</v>
      </c>
      <c r="BU241">
        <v>47.274461423624793</v>
      </c>
      <c r="BV241">
        <v>3809.4858299595135</v>
      </c>
      <c r="BW241">
        <v>3514.60931174089</v>
      </c>
      <c r="BX241">
        <v>8864.466315789472</v>
      </c>
      <c r="BY241">
        <v>9986.5157787854223</v>
      </c>
      <c r="BZ241">
        <v>1540.3711740890685</v>
      </c>
      <c r="CA241">
        <v>18850.982094574894</v>
      </c>
      <c r="CB241">
        <v>0.92259414225941416</v>
      </c>
      <c r="CC241">
        <v>20.208421029988894</v>
      </c>
      <c r="CD241">
        <v>18.64417086657971</v>
      </c>
      <c r="CE241">
        <v>414.42105263157919</v>
      </c>
      <c r="CF241">
        <v>2948.7651821862337</v>
      </c>
      <c r="CG241">
        <v>3363.1862348178129</v>
      </c>
      <c r="CH241">
        <f t="shared" si="258"/>
        <v>1211.3846153846152</v>
      </c>
      <c r="CI241">
        <f t="shared" si="259"/>
        <v>3753.6983805668006</v>
      </c>
      <c r="CJ241">
        <f t="shared" si="260"/>
        <v>4965.0829959514158</v>
      </c>
      <c r="CK241">
        <v>7870.7895119838031</v>
      </c>
      <c r="CL241">
        <v>41.752676186822804</v>
      </c>
      <c r="CM241">
        <v>2.7109329700469971</v>
      </c>
      <c r="CN241">
        <v>1.3923507928848267</v>
      </c>
      <c r="CO241">
        <v>8.2324886322021484</v>
      </c>
      <c r="CP241">
        <v>1.9847878294211818</v>
      </c>
      <c r="CQ241">
        <v>5.8585357666015625</v>
      </c>
      <c r="CR241">
        <v>2.5127773284912109</v>
      </c>
      <c r="CS241">
        <v>0.64416104555130005</v>
      </c>
      <c r="CT241">
        <v>3.2065396308898926</v>
      </c>
      <c r="CU241">
        <v>3.2065396308898926</v>
      </c>
      <c r="CV241">
        <v>1.4313431022651768</v>
      </c>
      <c r="CW241">
        <v>2.135746955871582</v>
      </c>
      <c r="CX241">
        <v>2.1150751113891602</v>
      </c>
      <c r="CY241">
        <v>0.33034870028495789</v>
      </c>
      <c r="CZ241">
        <v>1.7917547225952148</v>
      </c>
      <c r="DA241">
        <v>1.7917547225952148</v>
      </c>
      <c r="DB241">
        <v>1.2064686667954012</v>
      </c>
      <c r="DC241">
        <v>0.66319072246551514</v>
      </c>
      <c r="DD241">
        <v>0.29656484723091125</v>
      </c>
      <c r="DE241">
        <v>0.49727471438122828</v>
      </c>
      <c r="DF241">
        <v>1.208059549331665</v>
      </c>
      <c r="DG241">
        <v>0.54490095376968384</v>
      </c>
      <c r="DH241">
        <v>0.87382082396544625</v>
      </c>
      <c r="DI241">
        <v>55.222758241821388</v>
      </c>
      <c r="DJ241">
        <v>34.798713328944523</v>
      </c>
      <c r="DK241">
        <v>1.9486150607811774E-2</v>
      </c>
      <c r="DL241">
        <v>90.040957721373729</v>
      </c>
      <c r="DM241">
        <v>0.87992719115562268</v>
      </c>
      <c r="DN241">
        <v>106.13737452232886</v>
      </c>
      <c r="DO241">
        <v>41.634540717977004</v>
      </c>
      <c r="DP241">
        <v>8.146918851716892</v>
      </c>
      <c r="DQ241">
        <v>1.2453950543273873</v>
      </c>
      <c r="DR241">
        <v>157.16422914635015</v>
      </c>
      <c r="DS241">
        <v>33.872038811498321</v>
      </c>
      <c r="DT241">
        <v>106.19518116456774</v>
      </c>
      <c r="DU241">
        <v>24.010759994250073</v>
      </c>
      <c r="DV241">
        <v>54.803800700510649</v>
      </c>
      <c r="DW241">
        <v>0.4812236075997835</v>
      </c>
      <c r="DX241">
        <v>185.49096546692826</v>
      </c>
      <c r="DY241">
        <v>4.4748847616650949</v>
      </c>
      <c r="DZ241">
        <v>2.0233383086127219</v>
      </c>
      <c r="EA241">
        <f t="shared" si="285"/>
        <v>3.2913795774329149</v>
      </c>
      <c r="EB241">
        <v>3.3943077520338312</v>
      </c>
      <c r="EC241">
        <v>4.1290458742062287E-3</v>
      </c>
      <c r="ED241">
        <v>0.45572182593549876</v>
      </c>
      <c r="EE241">
        <v>-1.2588414802662093</v>
      </c>
      <c r="EF241">
        <v>0.6301516700154739</v>
      </c>
      <c r="EG241">
        <v>0.39227030916633476</v>
      </c>
      <c r="EH241">
        <v>0.22610027810057842</v>
      </c>
      <c r="EI241">
        <v>61.330709534104308</v>
      </c>
      <c r="EJ241">
        <v>67.5327808998411</v>
      </c>
      <c r="EK241">
        <v>57.250864427411472</v>
      </c>
      <c r="EL241">
        <v>38.64764903614978</v>
      </c>
      <c r="EM241">
        <v>26.491104842443015</v>
      </c>
      <c r="EN241">
        <v>12.944436368536246</v>
      </c>
      <c r="EO241">
        <v>25.264156597929922</v>
      </c>
      <c r="EP241">
        <v>10.423095736127751</v>
      </c>
      <c r="EQ241">
        <v>44.080749553262287</v>
      </c>
      <c r="ER241">
        <v>120.64305751113079</v>
      </c>
      <c r="ES241">
        <v>8.3934972192046118</v>
      </c>
      <c r="ET241">
        <v>164.72380706439307</v>
      </c>
      <c r="EU241">
        <v>0.41256456338549585</v>
      </c>
      <c r="EV241">
        <v>15.337283085045367</v>
      </c>
      <c r="EW241">
        <v>6.3276194995014912</v>
      </c>
      <c r="EX241">
        <f t="shared" si="261"/>
        <v>5.0954973472191938</v>
      </c>
      <c r="EY241">
        <v>80.873217924398929</v>
      </c>
      <c r="EZ241">
        <v>31.211444981849255</v>
      </c>
      <c r="FA241">
        <f t="shared" si="262"/>
        <v>2.5911398197497761</v>
      </c>
      <c r="FB241">
        <v>112.08466290624818</v>
      </c>
      <c r="FC241">
        <v>72.153687960006025</v>
      </c>
      <c r="FD241">
        <v>27.846312039993983</v>
      </c>
      <c r="FE241">
        <f t="shared" si="263"/>
        <v>86.125191605555528</v>
      </c>
      <c r="FF241">
        <f t="shared" si="264"/>
        <v>80.931024566637817</v>
      </c>
      <c r="FG241">
        <f t="shared" si="265"/>
        <v>13.587664258122322</v>
      </c>
      <c r="FH241">
        <f t="shared" si="266"/>
        <v>5.7806642238887207E-2</v>
      </c>
      <c r="FI241">
        <f t="shared" si="267"/>
        <v>17.623780723726931</v>
      </c>
      <c r="FJ241">
        <f t="shared" si="268"/>
        <v>17.623780723726931</v>
      </c>
      <c r="FK241">
        <f t="shared" si="269"/>
        <v>-5.7806642238887207E-2</v>
      </c>
      <c r="FL241">
        <f t="shared" si="270"/>
        <v>-5.446398358640954E-2</v>
      </c>
      <c r="FM241">
        <f t="shared" si="271"/>
        <v>42.329710907840798</v>
      </c>
      <c r="FN241">
        <f t="shared" si="272"/>
        <v>56.465763549159256</v>
      </c>
      <c r="FO241">
        <v>7.559577918042919</v>
      </c>
      <c r="FP241">
        <v>4.5892442948988936</v>
      </c>
      <c r="FQ241">
        <v>1.0214657228077029</v>
      </c>
      <c r="FR241">
        <v>1.0216226586594599</v>
      </c>
      <c r="FS241">
        <v>0.97533905456539649</v>
      </c>
      <c r="FT241">
        <v>1.9430782503064277</v>
      </c>
      <c r="FU241">
        <v>1.401048704365405</v>
      </c>
      <c r="FV241">
        <v>1.2369736053817657</v>
      </c>
      <c r="FW241">
        <v>52.976103466033372</v>
      </c>
      <c r="FX241">
        <v>73.239600068233955</v>
      </c>
      <c r="FY241">
        <v>26.26346473509194</v>
      </c>
      <c r="FZ241">
        <v>60.625819404972468</v>
      </c>
      <c r="GA241">
        <v>47.660050115491643</v>
      </c>
      <c r="GB241">
        <f t="shared" si="286"/>
        <v>138.63260277381278</v>
      </c>
      <c r="GC241">
        <f t="shared" si="287"/>
        <v>79.168411921729515</v>
      </c>
      <c r="GD241">
        <f t="shared" si="288"/>
        <v>74.807745805967798</v>
      </c>
      <c r="GE241">
        <f t="shared" si="289"/>
        <v>1.9554801077132222</v>
      </c>
      <c r="GF241">
        <f t="shared" si="290"/>
        <v>3.1739645491127049</v>
      </c>
      <c r="GG241">
        <f t="shared" si="291"/>
        <v>2.8273477413356698</v>
      </c>
      <c r="GH241">
        <f t="shared" si="302"/>
        <v>52.429207838623469</v>
      </c>
      <c r="GK241">
        <f t="shared" si="292"/>
        <v>76.196738696777416</v>
      </c>
      <c r="GL241">
        <f t="shared" si="293"/>
        <v>74.965267884827995</v>
      </c>
      <c r="GM241">
        <f t="shared" si="256"/>
        <v>25.034732115171998</v>
      </c>
      <c r="GN241">
        <f t="shared" si="273"/>
        <v>76.209695844128035</v>
      </c>
      <c r="GO241">
        <f t="shared" si="294"/>
        <v>50</v>
      </c>
      <c r="GP241">
        <f t="shared" si="295"/>
        <v>6.2660695725035449</v>
      </c>
      <c r="GQ241">
        <f t="shared" si="274"/>
        <v>1.4654725179647137</v>
      </c>
      <c r="GR241">
        <v>55.105826937758813</v>
      </c>
      <c r="GS241">
        <f t="shared" si="275"/>
        <v>109.8019258259109</v>
      </c>
      <c r="GT241" s="23">
        <f t="shared" si="276"/>
        <v>188.50982094574894</v>
      </c>
      <c r="GU241">
        <v>25.56</v>
      </c>
      <c r="GV241">
        <v>31.360000000000003</v>
      </c>
      <c r="GW241">
        <v>2.97E-3</v>
      </c>
      <c r="GX241">
        <v>56.922970000000007</v>
      </c>
      <c r="GY241">
        <v>0.18846000000000002</v>
      </c>
      <c r="GZ241">
        <v>53</v>
      </c>
      <c r="HA241">
        <v>81.099999999999994</v>
      </c>
      <c r="HB241">
        <v>3.1879999999999997</v>
      </c>
      <c r="HC241">
        <v>0.48734</v>
      </c>
      <c r="HD241">
        <v>137.77534</v>
      </c>
      <c r="HE241">
        <v>19.899999999999999</v>
      </c>
      <c r="HF241">
        <v>63</v>
      </c>
      <c r="HG241">
        <v>91.2</v>
      </c>
      <c r="HH241">
        <v>38.379000000000005</v>
      </c>
      <c r="HI241">
        <v>0.33700000000000002</v>
      </c>
      <c r="HJ241">
        <v>192.916</v>
      </c>
      <c r="HK241">
        <v>47.8</v>
      </c>
      <c r="HL241">
        <v>44.1</v>
      </c>
      <c r="HM241">
        <v>111.22799999999999</v>
      </c>
      <c r="HN241">
        <v>125.30705599999999</v>
      </c>
      <c r="HO241">
        <v>19.327999999999999</v>
      </c>
      <c r="HP241">
        <v>236.535056</v>
      </c>
      <c r="HQ241">
        <v>5.2000000000000028</v>
      </c>
      <c r="HR241">
        <v>36.999999999999993</v>
      </c>
      <c r="HS241">
        <v>42.199999999999989</v>
      </c>
      <c r="HT241">
        <v>98.759715999999997</v>
      </c>
      <c r="HU241">
        <v>41.752676186822811</v>
      </c>
      <c r="HV241">
        <v>0.69291446714401239</v>
      </c>
      <c r="HW241">
        <v>0.43664120864868172</v>
      </c>
      <c r="HX241">
        <v>2.445049123764038E-4</v>
      </c>
      <c r="HY241">
        <v>1.1298001807050706</v>
      </c>
      <c r="HZ241">
        <v>1.1040996505737305E-2</v>
      </c>
      <c r="IA241">
        <v>1.3317719841003419</v>
      </c>
      <c r="IB241">
        <v>0.52241460794210426</v>
      </c>
      <c r="IC241">
        <v>0.10222448343276976</v>
      </c>
      <c r="ID241">
        <v>1.5626750237178803E-2</v>
      </c>
      <c r="IE241">
        <v>1.9720378257123945</v>
      </c>
      <c r="IF241">
        <v>0.42501364421844479</v>
      </c>
      <c r="IG241">
        <v>1.3324973201751709</v>
      </c>
      <c r="IH241">
        <v>0.30127801465988163</v>
      </c>
      <c r="II241">
        <v>0.68765754498481757</v>
      </c>
      <c r="IJ241">
        <v>6.038213415145874E-3</v>
      </c>
      <c r="IK241">
        <v>2.3274710932350158</v>
      </c>
      <c r="IL241">
        <v>0.31700516533851625</v>
      </c>
      <c r="IM241">
        <v>0.13078509762883186</v>
      </c>
      <c r="IN241">
        <v>0.5531087193119526</v>
      </c>
      <c r="IO241">
        <v>1.513783855994377</v>
      </c>
      <c r="IP241">
        <v>0.1053184563446045</v>
      </c>
      <c r="IQ241">
        <v>2.0668925753063294</v>
      </c>
      <c r="IR241">
        <v>1.0147668187618257</v>
      </c>
      <c r="IS241">
        <v>0.39162951031327242</v>
      </c>
      <c r="IT241">
        <v>1.4063963290750978</v>
      </c>
      <c r="IU241">
        <v>72.153687960006039</v>
      </c>
      <c r="IV241">
        <v>27.846312039993986</v>
      </c>
      <c r="IW241">
        <v>9.4854749593934917E-2</v>
      </c>
      <c r="IX241">
        <v>4.5892442948989114</v>
      </c>
      <c r="IY241">
        <f t="shared" si="277"/>
        <v>0.93709239460125882</v>
      </c>
      <c r="IZ241">
        <f t="shared" si="278"/>
        <v>45.338224433960946</v>
      </c>
      <c r="JA241">
        <f t="shared" si="298"/>
        <v>-0.26057851792868636</v>
      </c>
      <c r="JB241">
        <f t="shared" si="299"/>
        <v>-12.60725985674735</v>
      </c>
      <c r="JC241">
        <f t="shared" si="300"/>
        <v>1.1976709125299452</v>
      </c>
      <c r="JD241">
        <f t="shared" si="282"/>
        <v>61.903975979827038</v>
      </c>
      <c r="JE241">
        <f t="shared" si="283"/>
        <v>114.43993694976801</v>
      </c>
    </row>
    <row r="242" spans="1:265" x14ac:dyDescent="0.2">
      <c r="A242" s="5">
        <v>2017</v>
      </c>
      <c r="B242">
        <v>431</v>
      </c>
      <c r="C242">
        <v>4</v>
      </c>
      <c r="D242">
        <v>1311</v>
      </c>
      <c r="E242">
        <v>2015</v>
      </c>
      <c r="F242" t="s">
        <v>122</v>
      </c>
      <c r="G242">
        <v>3</v>
      </c>
      <c r="H242">
        <v>33.5</v>
      </c>
      <c r="J242">
        <v>0</v>
      </c>
      <c r="K242">
        <v>0</v>
      </c>
      <c r="L242">
        <v>13.1</v>
      </c>
      <c r="M242">
        <v>12.4</v>
      </c>
      <c r="N242">
        <v>9.6</v>
      </c>
      <c r="O242">
        <v>0.69999999999999929</v>
      </c>
      <c r="P242">
        <v>2.8000000000000007</v>
      </c>
      <c r="Q242">
        <v>3.5</v>
      </c>
      <c r="R242">
        <v>2.6179999999999999</v>
      </c>
      <c r="U242">
        <v>3.5840000000000005</v>
      </c>
      <c r="W242">
        <v>4.1820000000000004</v>
      </c>
      <c r="X242">
        <v>3.4019999999999997</v>
      </c>
      <c r="AB242">
        <v>-2</v>
      </c>
      <c r="AC242">
        <v>65</v>
      </c>
      <c r="AD242">
        <v>58.7</v>
      </c>
      <c r="AF242">
        <v>54.9</v>
      </c>
      <c r="AG242">
        <v>39.6</v>
      </c>
      <c r="AH242">
        <v>269.44289509641408</v>
      </c>
      <c r="AI242">
        <v>16926.941555746926</v>
      </c>
      <c r="AJ242">
        <v>310.46003184150004</v>
      </c>
      <c r="AK242">
        <v>0</v>
      </c>
      <c r="AL242">
        <v>565.29999999999995</v>
      </c>
      <c r="AM242">
        <v>565.29999999999995</v>
      </c>
      <c r="AN242">
        <v>17214.271761220014</v>
      </c>
      <c r="AO242">
        <f>AN242/AN$220</f>
        <v>1.2677070929613286</v>
      </c>
      <c r="AP242">
        <v>2680.1492666091458</v>
      </c>
      <c r="AQ242">
        <v>3257.6212251941324</v>
      </c>
      <c r="AR242">
        <v>0.48575582398619499</v>
      </c>
      <c r="AS242">
        <v>5938.2562476272642</v>
      </c>
      <c r="AT242">
        <v>16.551365401207935</v>
      </c>
      <c r="AU242">
        <v>3838.4900776531485</v>
      </c>
      <c r="AV242">
        <v>6020.9943917169967</v>
      </c>
      <c r="AW242">
        <v>189.88636755823984</v>
      </c>
      <c r="AX242">
        <v>3.9208647540983605</v>
      </c>
      <c r="AY242">
        <v>10053.291701682483</v>
      </c>
      <c r="AZ242">
        <v>1617.0913287316648</v>
      </c>
      <c r="BA242">
        <v>4670.729076790336</v>
      </c>
      <c r="BB242">
        <v>6742.8343399482301</v>
      </c>
      <c r="BC242">
        <v>3086.3328515962035</v>
      </c>
      <c r="BD242">
        <v>5.0953408110440019</v>
      </c>
      <c r="BE242">
        <v>14504.991609145814</v>
      </c>
      <c r="BF242">
        <v>274.33569693701457</v>
      </c>
      <c r="BG242">
        <v>317.97856481880939</v>
      </c>
      <c r="BH242">
        <f t="shared" si="297"/>
        <v>295.40466763857069</v>
      </c>
      <c r="BI242">
        <v>77.222720736266851</v>
      </c>
      <c r="BJ242">
        <v>59.445642795513386</v>
      </c>
      <c r="BK242">
        <v>184.22487776819096</v>
      </c>
      <c r="BL242">
        <v>51.559996302230957</v>
      </c>
      <c r="BM242">
        <v>1.2154626108998732</v>
      </c>
      <c r="BN242">
        <v>1.5685840707964602</v>
      </c>
      <c r="BO242">
        <v>1.4436363636363636</v>
      </c>
      <c r="BP242">
        <v>45.133607490920369</v>
      </c>
      <c r="BQ242">
        <v>38.18142546297301</v>
      </c>
      <c r="BR242">
        <v>32.200839563707895</v>
      </c>
      <c r="BS242">
        <v>54.858212400244142</v>
      </c>
      <c r="BT242">
        <v>59.890775781521832</v>
      </c>
      <c r="BU242">
        <v>46.486302933789212</v>
      </c>
      <c r="BV242">
        <v>3889.4434857635888</v>
      </c>
      <c r="BW242">
        <v>4220.6406384814491</v>
      </c>
      <c r="BX242">
        <v>9505.1035159620351</v>
      </c>
      <c r="BY242">
        <v>14904.131394995684</v>
      </c>
      <c r="BZ242">
        <v>1395.0193917169975</v>
      </c>
      <c r="CA242">
        <v>24409.234910957715</v>
      </c>
      <c r="CB242">
        <v>1.0851528384279476</v>
      </c>
      <c r="CC242">
        <v>15.934311337294528</v>
      </c>
      <c r="CD242">
        <v>17.291163176059783</v>
      </c>
      <c r="CE242">
        <v>-50.95340811044025</v>
      </c>
      <c r="CF242">
        <v>1800.3537532355476</v>
      </c>
      <c r="CG242">
        <v>1749.4003451251074</v>
      </c>
      <c r="CH242">
        <f t="shared" si="258"/>
        <v>781.28559102674717</v>
      </c>
      <c r="CI242">
        <f t="shared" si="259"/>
        <v>2522.193701466781</v>
      </c>
      <c r="CJ242">
        <f t="shared" si="260"/>
        <v>3303.4792924935282</v>
      </c>
      <c r="CK242">
        <v>14355.943209275232</v>
      </c>
      <c r="CL242">
        <v>58.813573066276682</v>
      </c>
      <c r="CM242">
        <v>3.1603338718414307</v>
      </c>
      <c r="CN242">
        <v>1.2552987337112427</v>
      </c>
      <c r="CO242">
        <v>8.1343717575073242</v>
      </c>
      <c r="CP242">
        <v>2.1156725311792539</v>
      </c>
      <c r="CQ242">
        <v>6.1623153686523438</v>
      </c>
      <c r="CR242">
        <v>2.6041259765625</v>
      </c>
      <c r="CS242">
        <v>0.54653090238571167</v>
      </c>
      <c r="CT242">
        <v>3.2479376792907715</v>
      </c>
      <c r="CU242">
        <v>3.2479376792907715</v>
      </c>
      <c r="CV242">
        <v>1.3842277181886342</v>
      </c>
      <c r="CW242">
        <v>2.020308256149292</v>
      </c>
      <c r="CX242">
        <v>1.7027770280838013</v>
      </c>
      <c r="CY242">
        <v>0.34011548757553101</v>
      </c>
      <c r="CZ242">
        <v>1.6251866817474365</v>
      </c>
      <c r="DA242">
        <v>1.6251866817474365</v>
      </c>
      <c r="DB242">
        <v>1.0527893364505199</v>
      </c>
      <c r="DC242">
        <v>0.70414608716964722</v>
      </c>
      <c r="DD242">
        <v>0.23254895210266113</v>
      </c>
      <c r="DE242">
        <v>0.47984877208793575</v>
      </c>
      <c r="DF242">
        <v>0.97072017192840576</v>
      </c>
      <c r="DG242">
        <v>0.60269433259963989</v>
      </c>
      <c r="DH242">
        <v>0.77957188376906228</v>
      </c>
      <c r="DI242">
        <v>84.701665088558528</v>
      </c>
      <c r="DJ242">
        <v>40.892877988970611</v>
      </c>
      <c r="DK242">
        <v>3.9513184556780039E-2</v>
      </c>
      <c r="DL242">
        <v>125.63405626208592</v>
      </c>
      <c r="DM242">
        <v>1.0199473338404432</v>
      </c>
      <c r="DN242">
        <v>99.959117219939728</v>
      </c>
      <c r="DO242">
        <v>32.906594981643991</v>
      </c>
      <c r="DP242">
        <v>6.1673908797606396</v>
      </c>
      <c r="DQ242">
        <v>0.12734724370239212</v>
      </c>
      <c r="DR242">
        <v>139.16045032504675</v>
      </c>
      <c r="DS242">
        <v>32.670229623840108</v>
      </c>
      <c r="DT242">
        <v>79.532101763616453</v>
      </c>
      <c r="DU242">
        <v>22.933423891725262</v>
      </c>
      <c r="DV242">
        <v>50.158670458537379</v>
      </c>
      <c r="DW242">
        <v>8.2808800250728939E-2</v>
      </c>
      <c r="DX242">
        <v>152.70700491412981</v>
      </c>
      <c r="DY242">
        <v>0.90175960419738888</v>
      </c>
      <c r="DZ242">
        <v>0.96761104207736126</v>
      </c>
      <c r="EA242">
        <f t="shared" si="285"/>
        <v>0.93354995351875492</v>
      </c>
      <c r="EB242">
        <v>1.0171634754254133</v>
      </c>
      <c r="EC242">
        <v>-1.4590725325945197</v>
      </c>
      <c r="ED242">
        <v>-0.532418867155108</v>
      </c>
      <c r="EE242">
        <v>-0.71236936356562353</v>
      </c>
      <c r="EF242">
        <v>0.48278717952257122</v>
      </c>
      <c r="EG242">
        <v>0.32920053614759037</v>
      </c>
      <c r="EH242">
        <v>0.28835430452834598</v>
      </c>
      <c r="EI242">
        <v>67.419350778471966</v>
      </c>
      <c r="EJ242">
        <v>71.830119108164908</v>
      </c>
      <c r="EK242">
        <v>52.081501964064415</v>
      </c>
      <c r="EL242">
        <v>32.549198207581348</v>
      </c>
      <c r="EM242">
        <v>23.646513721953159</v>
      </c>
      <c r="EN242">
        <v>15.017925277639479</v>
      </c>
      <c r="EO242">
        <v>27.387364117679045</v>
      </c>
      <c r="EP242">
        <v>9.8150555768076746</v>
      </c>
      <c r="EQ242">
        <v>45.610122507031036</v>
      </c>
      <c r="ER242">
        <v>144.67740990193761</v>
      </c>
      <c r="ES242">
        <v>8.407702812544315</v>
      </c>
      <c r="ET242">
        <v>190.28753240896864</v>
      </c>
      <c r="EU242">
        <v>0.35837897851848682</v>
      </c>
      <c r="EV242">
        <v>14.392621403496756</v>
      </c>
      <c r="EW242">
        <v>5.1580129567884772</v>
      </c>
      <c r="EX242">
        <f t="shared" si="261"/>
        <v>4.4184202223371951</v>
      </c>
      <c r="EY242">
        <v>72.571753102260686</v>
      </c>
      <c r="EZ242">
        <v>23.091539404836318</v>
      </c>
      <c r="FA242">
        <f t="shared" si="262"/>
        <v>3.1427854085406355</v>
      </c>
      <c r="FB242">
        <v>95.663292507096997</v>
      </c>
      <c r="FC242">
        <v>75.861651005663205</v>
      </c>
      <c r="FD242">
        <v>24.138348994336802</v>
      </c>
      <c r="FE242">
        <f t="shared" si="263"/>
        <v>56.855403148310671</v>
      </c>
      <c r="FF242">
        <f t="shared" si="264"/>
        <v>52.144737645937411</v>
      </c>
      <c r="FG242">
        <f t="shared" si="265"/>
        <v>13.118368314917587</v>
      </c>
      <c r="FH242">
        <f t="shared" si="266"/>
        <v>-20.427015456323275</v>
      </c>
      <c r="FI242">
        <f t="shared" si="267"/>
        <v>9.9731710899187309</v>
      </c>
      <c r="FJ242">
        <f t="shared" si="268"/>
        <v>9.9731710899187291</v>
      </c>
      <c r="FK242">
        <f t="shared" si="269"/>
        <v>20.427015456323275</v>
      </c>
      <c r="FL242">
        <f t="shared" si="270"/>
        <v>20.435370003696391</v>
      </c>
      <c r="FM242">
        <f t="shared" si="271"/>
        <v>30.3075146349295</v>
      </c>
      <c r="FN242">
        <f t="shared" si="272"/>
        <v>43.189719468551061</v>
      </c>
      <c r="FO242">
        <v>51.127082083921891</v>
      </c>
      <c r="FP242">
        <v>26.868329961859427</v>
      </c>
      <c r="FQ242">
        <v>1.20288285854249</v>
      </c>
      <c r="FR242">
        <v>0.9562747519867536</v>
      </c>
      <c r="FS242">
        <v>0.83295977410500455</v>
      </c>
      <c r="FT242">
        <v>1.758835048778377</v>
      </c>
      <c r="FU242">
        <v>1.4475209298507221</v>
      </c>
      <c r="FV242">
        <v>1.263913779728099</v>
      </c>
      <c r="FW242">
        <v>61.059395959620879</v>
      </c>
      <c r="FX242">
        <v>76.030945417377566</v>
      </c>
      <c r="FY242">
        <v>53.358401468384287</v>
      </c>
      <c r="FZ242">
        <v>78.324266473557046</v>
      </c>
      <c r="GA242">
        <v>68.083683461418104</v>
      </c>
      <c r="GB242">
        <f t="shared" si="286"/>
        <v>97.681126667703268</v>
      </c>
      <c r="GC242">
        <f t="shared" si="287"/>
        <v>93.370047271068032</v>
      </c>
      <c r="GD242">
        <f t="shared" si="288"/>
        <v>89.536342854503914</v>
      </c>
      <c r="GE242">
        <f t="shared" si="289"/>
        <v>3.2353577191962768</v>
      </c>
      <c r="GF242">
        <f t="shared" si="290"/>
        <v>2.7890378688599253</v>
      </c>
      <c r="GG242">
        <f t="shared" si="291"/>
        <v>1.9017719216551039</v>
      </c>
      <c r="GH242">
        <f t="shared" si="302"/>
        <v>78.246689823727337</v>
      </c>
      <c r="GK242">
        <f t="shared" si="292"/>
        <v>72.601434587083531</v>
      </c>
      <c r="GL242">
        <f t="shared" si="293"/>
        <v>70.172983311452541</v>
      </c>
      <c r="GM242">
        <f t="shared" si="256"/>
        <v>29.827016688547459</v>
      </c>
      <c r="GN242">
        <f t="shared" si="273"/>
        <v>65.564390340042621</v>
      </c>
      <c r="GO242">
        <f t="shared" si="294"/>
        <v>26.717557251908396</v>
      </c>
      <c r="GP242">
        <f t="shared" si="295"/>
        <v>35.338676659041546</v>
      </c>
      <c r="GQ242">
        <f t="shared" si="274"/>
        <v>1.1991041974934844</v>
      </c>
      <c r="GR242">
        <v>78.371790061302448</v>
      </c>
      <c r="GS242">
        <f t="shared" si="275"/>
        <v>100.53291701682483</v>
      </c>
      <c r="GT242" s="23">
        <f t="shared" si="276"/>
        <v>244.09234910957713</v>
      </c>
      <c r="GU242">
        <v>31.560000000000002</v>
      </c>
      <c r="GV242">
        <v>38.36</v>
      </c>
      <c r="GW242">
        <v>5.7200000000000003E-3</v>
      </c>
      <c r="GX242">
        <v>69.925719999999998</v>
      </c>
      <c r="GY242">
        <v>0.19490000000000002</v>
      </c>
      <c r="GZ242">
        <v>45.2</v>
      </c>
      <c r="HA242">
        <v>70.900000000000006</v>
      </c>
      <c r="HB242">
        <v>2.2359999999999998</v>
      </c>
      <c r="HC242">
        <v>4.6170000000000003E-2</v>
      </c>
      <c r="HD242">
        <v>118.38217</v>
      </c>
      <c r="HE242">
        <v>19.041999999999998</v>
      </c>
      <c r="HF242">
        <v>55</v>
      </c>
      <c r="HG242">
        <v>79.400000000000006</v>
      </c>
      <c r="HH242">
        <v>36.343000000000004</v>
      </c>
      <c r="HI242">
        <v>0.06</v>
      </c>
      <c r="HJ242">
        <v>170.803</v>
      </c>
      <c r="HK242">
        <v>45.8</v>
      </c>
      <c r="HL242">
        <v>49.7</v>
      </c>
      <c r="HM242">
        <v>111.92699999999999</v>
      </c>
      <c r="HN242">
        <v>175.50305599999999</v>
      </c>
      <c r="HO242">
        <v>16.427</v>
      </c>
      <c r="HP242">
        <v>287.43005599999998</v>
      </c>
      <c r="HQ242">
        <v>-0.59999999999999432</v>
      </c>
      <c r="HR242">
        <v>21.200000000000003</v>
      </c>
      <c r="HS242">
        <v>20.600000000000009</v>
      </c>
      <c r="HT242">
        <v>169.04788599999998</v>
      </c>
      <c r="HU242">
        <v>58.813573066276682</v>
      </c>
      <c r="HV242">
        <v>0.99740136995315565</v>
      </c>
      <c r="HW242">
        <v>0.48153259425163264</v>
      </c>
      <c r="HX242">
        <v>4.65286064529419E-4</v>
      </c>
      <c r="HY242">
        <v>1.4793992502693176</v>
      </c>
      <c r="HZ242">
        <v>1.2010352653503418E-2</v>
      </c>
      <c r="IA242">
        <v>1.1770649414062502</v>
      </c>
      <c r="IB242">
        <v>0.38749040979146959</v>
      </c>
      <c r="IC242">
        <v>7.2623886508941651E-2</v>
      </c>
      <c r="ID242">
        <v>1.4995728265285494E-3</v>
      </c>
      <c r="IE242">
        <v>1.63867881053319</v>
      </c>
      <c r="IF242">
        <v>0.38470709813594811</v>
      </c>
      <c r="IG242">
        <v>0.93652736544609072</v>
      </c>
      <c r="IH242">
        <v>0.27005169713497168</v>
      </c>
      <c r="II242">
        <v>0.59064159574747099</v>
      </c>
      <c r="IJ242">
        <v>9.7511200904846194E-4</v>
      </c>
      <c r="IK242">
        <v>1.7981957703375817</v>
      </c>
      <c r="IL242">
        <v>0.3224989079236984</v>
      </c>
      <c r="IM242">
        <v>0.11557682919502259</v>
      </c>
      <c r="IN242">
        <v>0.53708033513486386</v>
      </c>
      <c r="IO242">
        <v>1.7036435669428063</v>
      </c>
      <c r="IP242">
        <v>9.900459801614285E-2</v>
      </c>
      <c r="IQ242">
        <v>2.2407239020776704</v>
      </c>
      <c r="IR242">
        <v>0.85456603348255178</v>
      </c>
      <c r="IS242">
        <v>0.27191358059644699</v>
      </c>
      <c r="IT242">
        <v>1.1264796140789988</v>
      </c>
      <c r="IU242">
        <v>75.861651005663205</v>
      </c>
      <c r="IV242">
        <v>24.138348994336795</v>
      </c>
      <c r="IW242">
        <v>0.60204509154448038</v>
      </c>
      <c r="IX242">
        <v>26.868329961859427</v>
      </c>
      <c r="IY242">
        <f t="shared" si="277"/>
        <v>0.76132465180835274</v>
      </c>
      <c r="IZ242">
        <f t="shared" si="278"/>
        <v>33.976727391644651</v>
      </c>
      <c r="JA242">
        <f t="shared" si="298"/>
        <v>0.44252813174008865</v>
      </c>
      <c r="JB242">
        <f t="shared" si="299"/>
        <v>19.749337762218829</v>
      </c>
      <c r="JC242">
        <f t="shared" si="300"/>
        <v>0.31879652006826409</v>
      </c>
      <c r="JD242">
        <f t="shared" si="282"/>
        <v>44.688024336836619</v>
      </c>
      <c r="JE242">
        <f t="shared" si="283"/>
        <v>128.27553440809271</v>
      </c>
    </row>
    <row r="243" spans="1:265" x14ac:dyDescent="0.2">
      <c r="A243" s="5">
        <v>2017</v>
      </c>
      <c r="B243">
        <v>432</v>
      </c>
      <c r="C243">
        <v>4</v>
      </c>
      <c r="D243" t="s">
        <v>113</v>
      </c>
      <c r="E243">
        <v>1946</v>
      </c>
      <c r="F243" t="s">
        <v>122</v>
      </c>
      <c r="G243">
        <v>3</v>
      </c>
      <c r="H243">
        <v>33.5</v>
      </c>
      <c r="J243">
        <v>0</v>
      </c>
      <c r="K243">
        <v>1</v>
      </c>
      <c r="L243">
        <v>13.2</v>
      </c>
      <c r="M243">
        <v>12.3</v>
      </c>
      <c r="N243">
        <v>7</v>
      </c>
      <c r="O243">
        <v>0.89999999999999858</v>
      </c>
      <c r="P243">
        <v>5.3000000000000007</v>
      </c>
      <c r="Q243">
        <v>6.1999999999999993</v>
      </c>
      <c r="R243">
        <v>3.0680000000000001</v>
      </c>
      <c r="U243">
        <v>4.2680000000000007</v>
      </c>
      <c r="W243">
        <v>4.0380000000000003</v>
      </c>
      <c r="X243">
        <v>3.5179999999999998</v>
      </c>
      <c r="AB243">
        <v>-2</v>
      </c>
      <c r="AC243">
        <v>65</v>
      </c>
      <c r="AD243">
        <v>56.4</v>
      </c>
      <c r="AF243">
        <v>57.9</v>
      </c>
      <c r="AG243">
        <v>39.9</v>
      </c>
      <c r="AH243">
        <v>152.41508608031566</v>
      </c>
      <c r="AI243">
        <v>9575.0205377375914</v>
      </c>
      <c r="AJ243">
        <v>256.27281219077776</v>
      </c>
      <c r="AK243">
        <v>0</v>
      </c>
      <c r="AL243">
        <v>505.3</v>
      </c>
      <c r="AM243">
        <v>505.3</v>
      </c>
      <c r="AN243">
        <v>12298.300206500002</v>
      </c>
      <c r="AO243">
        <f>AN243/AN$224</f>
        <v>1.0763188737999303</v>
      </c>
      <c r="AP243">
        <v>2200.3784461152882</v>
      </c>
      <c r="AQ243">
        <v>2512.8387635756058</v>
      </c>
      <c r="AR243">
        <v>0.64547723475355046</v>
      </c>
      <c r="AS243">
        <v>4713.8626869256477</v>
      </c>
      <c r="AT243">
        <v>20.790122807017543</v>
      </c>
      <c r="AU243">
        <v>3338.3918128654973</v>
      </c>
      <c r="AV243">
        <v>5385.8291562238919</v>
      </c>
      <c r="AW243">
        <v>123.1751461988304</v>
      </c>
      <c r="AX243">
        <v>7.1430073099415203</v>
      </c>
      <c r="AY243">
        <v>8854.5391225981621</v>
      </c>
      <c r="AZ243">
        <v>1275.167000835422</v>
      </c>
      <c r="BA243">
        <v>4752.685881370091</v>
      </c>
      <c r="BB243">
        <v>7992.4060150375944</v>
      </c>
      <c r="BC243">
        <v>2291.238617376775</v>
      </c>
      <c r="BD243">
        <v>1.2333959899749372</v>
      </c>
      <c r="BE243">
        <v>15037.563909774437</v>
      </c>
      <c r="BF243">
        <v>276.04509571150095</v>
      </c>
      <c r="BG243">
        <v>441.64462765544823</v>
      </c>
      <c r="BH243">
        <f t="shared" si="297"/>
        <v>355.98969733961343</v>
      </c>
      <c r="BI243">
        <v>75.86755778334728</v>
      </c>
      <c r="BJ243">
        <v>101.02100489318526</v>
      </c>
      <c r="BK243">
        <v>191.53269284321908</v>
      </c>
      <c r="BL243">
        <v>186.18406134383591</v>
      </c>
      <c r="BM243">
        <v>1.1420029895366219</v>
      </c>
      <c r="BN243">
        <v>1.613300492610837</v>
      </c>
      <c r="BO243">
        <v>1.6816608996539797</v>
      </c>
      <c r="BP243">
        <v>46.678882951305511</v>
      </c>
      <c r="BQ243">
        <v>37.702603903408161</v>
      </c>
      <c r="BR243">
        <v>31.605424321959745</v>
      </c>
      <c r="BS243">
        <v>53.307423878620952</v>
      </c>
      <c r="BT243">
        <v>60.825629450079653</v>
      </c>
      <c r="BU243">
        <v>53.149606299212593</v>
      </c>
      <c r="BV243">
        <v>3815.3049289891396</v>
      </c>
      <c r="BW243">
        <v>4349.7765246449453</v>
      </c>
      <c r="BX243">
        <v>10015.751023391811</v>
      </c>
      <c r="BY243">
        <v>10647.878966666665</v>
      </c>
      <c r="BZ243">
        <v>1850.6695697577275</v>
      </c>
      <c r="CA243">
        <v>20663.629990058478</v>
      </c>
      <c r="CB243">
        <v>1.1400862068965516</v>
      </c>
      <c r="CC243">
        <v>18.463865888155802</v>
      </c>
      <c r="CD243">
        <v>21.050398825074176</v>
      </c>
      <c r="CE243">
        <v>-476.91311612364234</v>
      </c>
      <c r="CF243">
        <v>1036.0526315789466</v>
      </c>
      <c r="CG243">
        <v>559.13951545530381</v>
      </c>
      <c r="CH243">
        <f t="shared" si="258"/>
        <v>937.38095238095138</v>
      </c>
      <c r="CI243">
        <f t="shared" si="259"/>
        <v>3642.6294903926491</v>
      </c>
      <c r="CJ243">
        <f t="shared" si="260"/>
        <v>4580.0104427736005</v>
      </c>
      <c r="CK243">
        <v>11809.090867460316</v>
      </c>
      <c r="CL243">
        <v>57.149159528804049</v>
      </c>
      <c r="CM243">
        <v>2.507307767868042</v>
      </c>
      <c r="CN243">
        <v>1.4014556407928467</v>
      </c>
      <c r="CO243">
        <v>8.0650749206542969</v>
      </c>
      <c r="CP243">
        <v>1.9185675215258435</v>
      </c>
      <c r="CQ243">
        <v>4.9920234680175781</v>
      </c>
      <c r="CR243">
        <v>2.5955173969268799</v>
      </c>
      <c r="CS243">
        <v>0.78323101997375488</v>
      </c>
      <c r="CT243">
        <v>3.2260441780090332</v>
      </c>
      <c r="CU243">
        <v>3.2260441780090332</v>
      </c>
      <c r="CV243">
        <v>1.5024626835683921</v>
      </c>
      <c r="CW243">
        <v>2.2630507946014404</v>
      </c>
      <c r="CX243">
        <v>1.9052175283432007</v>
      </c>
      <c r="CY243">
        <v>0.62692975997924805</v>
      </c>
      <c r="CZ243">
        <v>1.652103066444397</v>
      </c>
      <c r="DA243">
        <v>1.652103066444397</v>
      </c>
      <c r="DB243">
        <v>1.1872253898769118</v>
      </c>
      <c r="DC243">
        <v>0.62074750661849976</v>
      </c>
      <c r="DD243">
        <v>0.69354784488677979</v>
      </c>
      <c r="DE243">
        <v>0.6448215527745369</v>
      </c>
      <c r="DF243">
        <v>1.3922513723373413</v>
      </c>
      <c r="DG243">
        <v>0.57992684841156006</v>
      </c>
      <c r="DH243">
        <v>1.0299688990351501</v>
      </c>
      <c r="DI243">
        <v>55.17025970194274</v>
      </c>
      <c r="DJ243">
        <v>35.216320596159548</v>
      </c>
      <c r="DK243">
        <v>5.2058222578641462E-2</v>
      </c>
      <c r="DL243">
        <v>90.438638520680925</v>
      </c>
      <c r="DM243">
        <v>1.0378478095559907</v>
      </c>
      <c r="DN243">
        <v>86.648540280506623</v>
      </c>
      <c r="DO243">
        <v>42.18348463433626</v>
      </c>
      <c r="DP243">
        <v>3.9736846327014832</v>
      </c>
      <c r="DQ243">
        <v>0.23043657145712809</v>
      </c>
      <c r="DR243">
        <v>133.0361461190015</v>
      </c>
      <c r="DS243">
        <v>28.857676944901371</v>
      </c>
      <c r="DT243">
        <v>90.54900447895551</v>
      </c>
      <c r="DU243">
        <v>50.106771846642175</v>
      </c>
      <c r="DV243">
        <v>37.853623457239905</v>
      </c>
      <c r="DW243">
        <v>2.0376972971778165E-2</v>
      </c>
      <c r="DX243">
        <v>178.52977675580937</v>
      </c>
      <c r="DY243">
        <v>2.8398338398880383</v>
      </c>
      <c r="DZ243">
        <v>3.249545045486276</v>
      </c>
      <c r="EA243">
        <f t="shared" si="285"/>
        <v>3.0376254563837395</v>
      </c>
      <c r="EB243">
        <v>2.0985520385709253</v>
      </c>
      <c r="EC243">
        <v>0.27860458560349194</v>
      </c>
      <c r="ED243">
        <v>0.46447760254511411</v>
      </c>
      <c r="EE243">
        <v>0.56594908659327969</v>
      </c>
      <c r="EF243">
        <v>0.63832073269938694</v>
      </c>
      <c r="EG243">
        <v>0.48683433670983961</v>
      </c>
      <c r="EH243">
        <v>0.55336634715059163</v>
      </c>
      <c r="EI243">
        <v>61.002974618339444</v>
      </c>
      <c r="EJ243">
        <v>65.131577250440699</v>
      </c>
      <c r="EK243">
        <v>50.71927278708651</v>
      </c>
      <c r="EL243">
        <v>38.939463455220533</v>
      </c>
      <c r="EM243">
        <v>31.708288209583973</v>
      </c>
      <c r="EN243">
        <v>28.066338712324466</v>
      </c>
      <c r="EO243">
        <v>23.683410216592804</v>
      </c>
      <c r="EP243">
        <v>30.167781344066086</v>
      </c>
      <c r="EQ243">
        <v>64.583721271066651</v>
      </c>
      <c r="ER243">
        <v>148.24524103823575</v>
      </c>
      <c r="ES243">
        <v>10.732529710407768</v>
      </c>
      <c r="ET243">
        <v>212.8289623093024</v>
      </c>
      <c r="EU243">
        <v>1.2737938104424791</v>
      </c>
      <c r="EV243">
        <v>11.127907574051843</v>
      </c>
      <c r="EW243">
        <v>14.174659791003219</v>
      </c>
      <c r="EX243">
        <f t="shared" si="261"/>
        <v>5.0427956768450901</v>
      </c>
      <c r="EY243">
        <v>62.965130063913819</v>
      </c>
      <c r="EZ243">
        <v>12.015703290270174</v>
      </c>
      <c r="FA243">
        <f t="shared" si="262"/>
        <v>5.2402367587505605</v>
      </c>
      <c r="FB243">
        <v>74.980833354184</v>
      </c>
      <c r="FC243">
        <v>83.9749669978832</v>
      </c>
      <c r="FD243">
        <v>16.025033002116785</v>
      </c>
      <c r="FE243">
        <f t="shared" si="263"/>
        <v>76.072055054531035</v>
      </c>
      <c r="FF243">
        <f t="shared" si="264"/>
        <v>66.865594262362706</v>
      </c>
      <c r="FG243">
        <f t="shared" si="265"/>
        <v>19.93899050257609</v>
      </c>
      <c r="FH243">
        <f t="shared" si="266"/>
        <v>3.900464198448887</v>
      </c>
      <c r="FI243">
        <f t="shared" si="267"/>
        <v>-7.9232872123059153</v>
      </c>
      <c r="FJ243">
        <f t="shared" si="268"/>
        <v>-7.9232872123059153</v>
      </c>
      <c r="FK243">
        <f t="shared" si="269"/>
        <v>-3.900464198448887</v>
      </c>
      <c r="FL243">
        <f t="shared" si="270"/>
        <v>-4.5014771002742178</v>
      </c>
      <c r="FM243">
        <f t="shared" si="271"/>
        <v>-18.782912983572167</v>
      </c>
      <c r="FN243">
        <f t="shared" si="272"/>
        <v>-65.941102413221785</v>
      </c>
      <c r="FO243">
        <v>79.792816190300897</v>
      </c>
      <c r="FP243">
        <v>37.491521513100615</v>
      </c>
      <c r="FQ243">
        <v>1.0014923457262783</v>
      </c>
      <c r="FR243">
        <v>0.99032144333577921</v>
      </c>
      <c r="FS243">
        <v>0.95194077288690537</v>
      </c>
      <c r="FT243">
        <v>1.9157086219510804</v>
      </c>
      <c r="FU243">
        <v>1.5171464716622982</v>
      </c>
      <c r="FV243">
        <v>1.2471630837667242</v>
      </c>
      <c r="FW243">
        <v>51.529566546582032</v>
      </c>
      <c r="FX243">
        <v>69.654636958099843</v>
      </c>
      <c r="FY243">
        <v>41.99401672479538</v>
      </c>
      <c r="FZ243">
        <v>50.030216052983427</v>
      </c>
      <c r="GA243">
        <v>77.46520159763655</v>
      </c>
      <c r="GB243">
        <f t="shared" si="286"/>
        <v>139.43056047547074</v>
      </c>
      <c r="GC243">
        <f t="shared" si="287"/>
        <v>127.84598810576934</v>
      </c>
      <c r="GD243">
        <f t="shared" si="288"/>
        <v>84.962484388636625</v>
      </c>
      <c r="GE243">
        <f t="shared" si="289"/>
        <v>1.7982483605587594</v>
      </c>
      <c r="GF243">
        <f t="shared" si="290"/>
        <v>2.0301907282218044</v>
      </c>
      <c r="GG243">
        <f t="shared" si="291"/>
        <v>2.2424221020048418</v>
      </c>
      <c r="GH243">
        <f t="shared" si="302"/>
        <v>55.901364575000009</v>
      </c>
      <c r="GK243">
        <f t="shared" si="292"/>
        <v>72.667271554809005</v>
      </c>
      <c r="GL243">
        <f t="shared" si="293"/>
        <v>28.48437817412956</v>
      </c>
      <c r="GM243">
        <f t="shared" si="256"/>
        <v>71.51562182587044</v>
      </c>
      <c r="GN243">
        <f t="shared" si="273"/>
        <v>73.844648703899267</v>
      </c>
      <c r="GO243">
        <f t="shared" si="294"/>
        <v>46.969696969696969</v>
      </c>
      <c r="GP243">
        <f t="shared" si="295"/>
        <v>53.824875342690127</v>
      </c>
      <c r="GQ243">
        <f t="shared" si="274"/>
        <v>1.0414265030670304</v>
      </c>
      <c r="GR243">
        <v>54.210169029078749</v>
      </c>
      <c r="GS243">
        <f t="shared" si="275"/>
        <v>88.545391225981618</v>
      </c>
      <c r="GT243" s="23">
        <f t="shared" si="276"/>
        <v>206.63629990058479</v>
      </c>
      <c r="GU243">
        <v>26.76</v>
      </c>
      <c r="GV243">
        <v>30.560000000000002</v>
      </c>
      <c r="GW243">
        <v>7.8499999999999993E-3</v>
      </c>
      <c r="GX243">
        <v>57.327849999999998</v>
      </c>
      <c r="GY243">
        <v>0.25284000000000001</v>
      </c>
      <c r="GZ243">
        <v>40.6</v>
      </c>
      <c r="HA243">
        <v>65.5</v>
      </c>
      <c r="HB243">
        <v>1.498</v>
      </c>
      <c r="HC243">
        <v>8.6870000000000003E-2</v>
      </c>
      <c r="HD243">
        <v>107.68487</v>
      </c>
      <c r="HE243">
        <v>15.508000000000001</v>
      </c>
      <c r="HF243">
        <v>57.8</v>
      </c>
      <c r="HG243">
        <v>97.2</v>
      </c>
      <c r="HH243">
        <v>27.864999999999998</v>
      </c>
      <c r="HI243">
        <v>1.4999999999999999E-2</v>
      </c>
      <c r="HJ243">
        <v>182.88000000000002</v>
      </c>
      <c r="HK243">
        <v>46.4</v>
      </c>
      <c r="HL243">
        <v>52.9</v>
      </c>
      <c r="HM243">
        <v>121.80699999999999</v>
      </c>
      <c r="HN243">
        <v>129.494652</v>
      </c>
      <c r="HO243">
        <v>22.506999999999998</v>
      </c>
      <c r="HP243">
        <v>251.30165200000002</v>
      </c>
      <c r="HQ243">
        <v>-5.7999999999999972</v>
      </c>
      <c r="HR243">
        <v>12.600000000000001</v>
      </c>
      <c r="HS243">
        <v>6.7999999999999972</v>
      </c>
      <c r="HT243">
        <v>143.616782</v>
      </c>
      <c r="HU243">
        <v>57.149159528804049</v>
      </c>
      <c r="HV243">
        <v>0.67095555868148804</v>
      </c>
      <c r="HW243">
        <v>0.42828484382629395</v>
      </c>
      <c r="HX243">
        <v>6.3310838127136231E-4</v>
      </c>
      <c r="HY243">
        <v>1.0998735108890534</v>
      </c>
      <c r="HZ243">
        <v>1.2621832136535645E-2</v>
      </c>
      <c r="IA243">
        <v>1.0537800631523133</v>
      </c>
      <c r="IB243">
        <v>0.51301631808280934</v>
      </c>
      <c r="IC243">
        <v>4.8326141786575322E-2</v>
      </c>
      <c r="ID243">
        <v>2.8024645774364474E-3</v>
      </c>
      <c r="IE243">
        <v>1.6179249875991344</v>
      </c>
      <c r="IF243">
        <v>0.35095391722679137</v>
      </c>
      <c r="IG243">
        <v>1.1012157313823701</v>
      </c>
      <c r="IH243">
        <v>0.60937572669982909</v>
      </c>
      <c r="II243">
        <v>0.46035851946473122</v>
      </c>
      <c r="IJ243">
        <v>2.4781545996665957E-4</v>
      </c>
      <c r="IK243">
        <v>2.1711977930068969</v>
      </c>
      <c r="IL243">
        <v>0.28802684307098386</v>
      </c>
      <c r="IM243">
        <v>0.36688680994510653</v>
      </c>
      <c r="IN243">
        <v>0.78543778878808013</v>
      </c>
      <c r="IO243">
        <v>1.8028910695734643</v>
      </c>
      <c r="IP243">
        <v>0.13052413577198982</v>
      </c>
      <c r="IQ243">
        <v>2.5883288583615447</v>
      </c>
      <c r="IR243">
        <v>0.76575322008132951</v>
      </c>
      <c r="IS243">
        <v>0.14612950813770281</v>
      </c>
      <c r="IT243">
        <v>0.91188272821903227</v>
      </c>
      <c r="IU243">
        <v>83.974966997883229</v>
      </c>
      <c r="IV243">
        <v>16.025033002116785</v>
      </c>
      <c r="IW243">
        <v>0.9704038707624103</v>
      </c>
      <c r="IX243">
        <v>37.491521513100622</v>
      </c>
      <c r="IY243">
        <f t="shared" si="277"/>
        <v>1.4884553474724913</v>
      </c>
      <c r="IZ243">
        <f t="shared" si="278"/>
        <v>57.506423214502519</v>
      </c>
      <c r="JA243">
        <f t="shared" si="298"/>
        <v>0.41713106535464783</v>
      </c>
      <c r="JB243">
        <f t="shared" si="299"/>
        <v>16.115844940147937</v>
      </c>
      <c r="JC243">
        <f t="shared" si="300"/>
        <v>1.0713242821178435</v>
      </c>
      <c r="JD243">
        <f t="shared" si="282"/>
        <v>82.559361050284437</v>
      </c>
      <c r="JE243">
        <f t="shared" si="283"/>
        <v>97.090310293522052</v>
      </c>
    </row>
    <row r="244" spans="1:265" x14ac:dyDescent="0.2">
      <c r="A244" s="5">
        <v>2017</v>
      </c>
      <c r="B244">
        <v>433</v>
      </c>
      <c r="C244">
        <v>4</v>
      </c>
      <c r="D244">
        <v>3382</v>
      </c>
      <c r="E244">
        <v>1976</v>
      </c>
      <c r="F244" t="s">
        <v>122</v>
      </c>
      <c r="G244">
        <v>3</v>
      </c>
      <c r="H244">
        <v>32.5</v>
      </c>
      <c r="J244">
        <v>0</v>
      </c>
      <c r="K244">
        <v>0</v>
      </c>
      <c r="L244">
        <v>13.3</v>
      </c>
      <c r="M244">
        <v>12.7</v>
      </c>
      <c r="N244">
        <v>9.1999999999999993</v>
      </c>
      <c r="O244">
        <v>0.60000000000000142</v>
      </c>
      <c r="P244">
        <v>3.5</v>
      </c>
      <c r="Q244">
        <v>4.1000000000000014</v>
      </c>
      <c r="R244">
        <v>3.1160000000000001</v>
      </c>
      <c r="U244">
        <v>3.16</v>
      </c>
      <c r="W244">
        <v>4.0299999999999994</v>
      </c>
      <c r="X244">
        <v>4.2279999999999998</v>
      </c>
      <c r="AB244">
        <v>2</v>
      </c>
      <c r="AC244">
        <v>66</v>
      </c>
      <c r="AD244">
        <v>57</v>
      </c>
      <c r="AF244">
        <v>59.2</v>
      </c>
      <c r="AG244">
        <v>50.5</v>
      </c>
      <c r="AH244">
        <v>206.15068824382891</v>
      </c>
      <c r="AI244">
        <v>12950.798536853821</v>
      </c>
      <c r="AJ244">
        <v>207.81811508606143</v>
      </c>
      <c r="AK244">
        <v>0</v>
      </c>
      <c r="AL244">
        <v>592.6</v>
      </c>
      <c r="AM244">
        <v>592.6</v>
      </c>
      <c r="AN244">
        <v>11884.671056101974</v>
      </c>
      <c r="AO244">
        <f>AN244/AN$222</f>
        <v>1.0067819346346623</v>
      </c>
      <c r="AP244">
        <v>2269.2894736842109</v>
      </c>
      <c r="AQ244">
        <v>2336.1315789473683</v>
      </c>
      <c r="AR244">
        <v>0.21055263157894738</v>
      </c>
      <c r="AS244">
        <v>4605.6316052631582</v>
      </c>
      <c r="AT244">
        <v>4.8034407894736839</v>
      </c>
      <c r="AU244">
        <v>3876.8421052631579</v>
      </c>
      <c r="AV244">
        <v>6358.355263157895</v>
      </c>
      <c r="AW244">
        <v>116.80657894736841</v>
      </c>
      <c r="AX244">
        <v>21.119598684210526</v>
      </c>
      <c r="AY244">
        <v>10373.123546052631</v>
      </c>
      <c r="AZ244">
        <v>245.14342105263157</v>
      </c>
      <c r="BA244">
        <v>3291.9736842105258</v>
      </c>
      <c r="BB244">
        <v>6350</v>
      </c>
      <c r="BC244">
        <v>1073.2335526315787</v>
      </c>
      <c r="BD244">
        <v>6.2664473684210522</v>
      </c>
      <c r="BE244">
        <v>10721.473684210525</v>
      </c>
      <c r="BF244">
        <v>384.49946271929821</v>
      </c>
      <c r="BG244">
        <v>24.882152725563824</v>
      </c>
      <c r="BH244">
        <f t="shared" si="297"/>
        <v>210.89110617059885</v>
      </c>
      <c r="BI244">
        <v>107.17017543859647</v>
      </c>
      <c r="BJ244">
        <v>-41.77631578947372</v>
      </c>
      <c r="BK244">
        <v>268.14824561403509</v>
      </c>
      <c r="BL244">
        <v>-0.59680451127821599</v>
      </c>
      <c r="BM244">
        <v>1.0294550810014726</v>
      </c>
      <c r="BN244">
        <v>1.6400862068965518</v>
      </c>
      <c r="BO244">
        <v>1.9289340101522845</v>
      </c>
      <c r="BP244">
        <v>49.272057953809082</v>
      </c>
      <c r="BQ244">
        <v>37.373912380889784</v>
      </c>
      <c r="BR244">
        <v>30.704488778054863</v>
      </c>
      <c r="BS244">
        <v>50.723370411947776</v>
      </c>
      <c r="BT244">
        <v>61.2964381936576</v>
      </c>
      <c r="BU244">
        <v>59.226932668329177</v>
      </c>
      <c r="BV244">
        <v>3943.6842105263158</v>
      </c>
      <c r="BW244">
        <v>4436.644736842105</v>
      </c>
      <c r="BX244">
        <v>10317.830921052631</v>
      </c>
      <c r="BY244">
        <v>10289.758490131579</v>
      </c>
      <c r="BZ244">
        <v>1937.501973684211</v>
      </c>
      <c r="CA244">
        <v>20607.589411184206</v>
      </c>
      <c r="CB244">
        <v>1.125</v>
      </c>
      <c r="CC244">
        <v>19.13704767616337</v>
      </c>
      <c r="CD244">
        <v>21.529178635683792</v>
      </c>
      <c r="CE244">
        <v>-66.842105263157919</v>
      </c>
      <c r="CF244">
        <v>1921.71052631579</v>
      </c>
      <c r="CG244">
        <v>1854.8684210526335</v>
      </c>
      <c r="CH244">
        <f t="shared" si="258"/>
        <v>-651.71052631579005</v>
      </c>
      <c r="CI244">
        <f t="shared" si="259"/>
        <v>1913.355263157895</v>
      </c>
      <c r="CJ244">
        <f t="shared" si="260"/>
        <v>1261.644736842105</v>
      </c>
      <c r="CK244">
        <v>10234.465865131575</v>
      </c>
      <c r="CL244">
        <v>49.663576175373031</v>
      </c>
      <c r="CM244">
        <v>2.7804336547851562</v>
      </c>
      <c r="CN244">
        <v>1.1680194139480591</v>
      </c>
      <c r="CO244">
        <v>7.166165828704834</v>
      </c>
      <c r="CP244">
        <v>1.9627633064642349</v>
      </c>
      <c r="CQ244">
        <v>7.6639103889465332</v>
      </c>
      <c r="CR244">
        <v>2.5295634269714355</v>
      </c>
      <c r="CS244">
        <v>0.65269136428833008</v>
      </c>
      <c r="CT244">
        <v>3.3923449516296387</v>
      </c>
      <c r="CU244">
        <v>3.3923449516296387</v>
      </c>
      <c r="CV244">
        <v>1.3905796726803885</v>
      </c>
      <c r="CW244">
        <v>2.6990702152252197</v>
      </c>
      <c r="CX244">
        <v>1.884066104888916</v>
      </c>
      <c r="CY244">
        <v>0.57983243465423584</v>
      </c>
      <c r="CZ244">
        <v>2.0292091369628906</v>
      </c>
      <c r="DA244">
        <v>2.0292091369628906</v>
      </c>
      <c r="DB244">
        <v>1.1262223473808117</v>
      </c>
      <c r="DC244">
        <v>1.0279741287231445</v>
      </c>
      <c r="DD244">
        <v>0.55001199245452881</v>
      </c>
      <c r="DE244">
        <v>0.72158626784991731</v>
      </c>
      <c r="DF244">
        <v>1.2948160171508789</v>
      </c>
      <c r="DG244">
        <v>0.49083405733108521</v>
      </c>
      <c r="DH244" s="19">
        <v>1.0078107049723093</v>
      </c>
      <c r="DI244">
        <v>63.096088250812741</v>
      </c>
      <c r="DJ244">
        <v>27.286470377476594</v>
      </c>
      <c r="DK244">
        <v>1.5088550735649311E-2</v>
      </c>
      <c r="DL244">
        <v>90.397647179024986</v>
      </c>
      <c r="DM244">
        <v>0.36813139769136904</v>
      </c>
      <c r="DN244">
        <v>98.06718001616629</v>
      </c>
      <c r="DO244">
        <v>41.500435713404109</v>
      </c>
      <c r="DP244">
        <v>3.9624820840923407</v>
      </c>
      <c r="DQ244">
        <v>0.71644963976825549</v>
      </c>
      <c r="DR244">
        <v>144.24654745343099</v>
      </c>
      <c r="DS244">
        <v>6.6165930622157294</v>
      </c>
      <c r="DT244">
        <v>62.022960366073406</v>
      </c>
      <c r="DU244">
        <v>36.819359600543976</v>
      </c>
      <c r="DV244">
        <v>21.778153310951428</v>
      </c>
      <c r="DW244">
        <v>0.12715932256297061</v>
      </c>
      <c r="DX244">
        <v>120.74763260013178</v>
      </c>
      <c r="DY244">
        <v>3.5899266849604006</v>
      </c>
      <c r="DZ244">
        <v>-1.6784939180928009</v>
      </c>
      <c r="EA244">
        <f t="shared" si="285"/>
        <v>1.0465512214174757</v>
      </c>
      <c r="EB244">
        <v>2.3314061176902365</v>
      </c>
      <c r="EC244">
        <v>-2.5745871178637776</v>
      </c>
      <c r="ED244">
        <v>0.94759768906183439</v>
      </c>
      <c r="EE244">
        <v>-0.33436257949000947</v>
      </c>
      <c r="EF244">
        <v>0.4324589865065861</v>
      </c>
      <c r="EG244">
        <v>0.42318373697054201</v>
      </c>
      <c r="EH244">
        <v>0.59364079662157154</v>
      </c>
      <c r="EI244">
        <v>69.798374426555824</v>
      </c>
      <c r="EJ244">
        <v>67.985807457767137</v>
      </c>
      <c r="EK244">
        <v>51.365777556458461</v>
      </c>
      <c r="EL244">
        <v>30.184934264315551</v>
      </c>
      <c r="EM244">
        <v>28.770488060937637</v>
      </c>
      <c r="EN244">
        <v>30.49282110770244</v>
      </c>
      <c r="EO244">
        <v>40.540053402750118</v>
      </c>
      <c r="EP244">
        <v>24.402078115234247</v>
      </c>
      <c r="EQ244">
        <v>74.452051066288433</v>
      </c>
      <c r="ER244">
        <v>133.2334410563661</v>
      </c>
      <c r="ES244">
        <v>9.509919548304067</v>
      </c>
      <c r="ET244">
        <v>207.68549212265452</v>
      </c>
      <c r="EU244">
        <v>0.60192515961458704</v>
      </c>
      <c r="EV244">
        <v>19.519925531826772</v>
      </c>
      <c r="EW244">
        <v>11.749534291409681</v>
      </c>
      <c r="EX244">
        <f t="shared" si="261"/>
        <v>4.5790004160173678</v>
      </c>
      <c r="EY244">
        <v>57.527126613416172</v>
      </c>
      <c r="EZ244">
        <v>17.098357598169862</v>
      </c>
      <c r="FA244">
        <f t="shared" si="262"/>
        <v>3.3644825991692699</v>
      </c>
      <c r="FB244">
        <v>74.625484211586041</v>
      </c>
      <c r="FC244">
        <v>77.087776677346838</v>
      </c>
      <c r="FD244">
        <v>22.912223322653151</v>
      </c>
      <c r="FE244">
        <f t="shared" si="263"/>
        <v>24.390268900328948</v>
      </c>
      <c r="FF244">
        <f t="shared" si="264"/>
        <v>21.482906963323288</v>
      </c>
      <c r="FG244">
        <f t="shared" si="265"/>
        <v>12.417281485309729</v>
      </c>
      <c r="FH244">
        <f t="shared" si="266"/>
        <v>-36.044219650092884</v>
      </c>
      <c r="FI244">
        <f t="shared" si="267"/>
        <v>4.6810761128601328</v>
      </c>
      <c r="FJ244">
        <f t="shared" si="268"/>
        <v>4.6810761128601328</v>
      </c>
      <c r="FK244">
        <f t="shared" si="269"/>
        <v>36.044219650092884</v>
      </c>
      <c r="FL244">
        <f t="shared" si="270"/>
        <v>36.754620296159253</v>
      </c>
      <c r="FM244">
        <f t="shared" si="271"/>
        <v>11.279583051096028</v>
      </c>
      <c r="FN244">
        <f t="shared" si="272"/>
        <v>27.377343619022078</v>
      </c>
      <c r="FO244">
        <v>63.438944669223531</v>
      </c>
      <c r="FP244">
        <v>30.545679440987566</v>
      </c>
      <c r="FQ244">
        <v>1.0157948720001384</v>
      </c>
      <c r="FR244">
        <v>0.97185952009494114</v>
      </c>
      <c r="FS244">
        <v>0.79678175834617249</v>
      </c>
      <c r="FT244">
        <v>1.9322437635459608</v>
      </c>
      <c r="FU244">
        <v>1.4308443184716064</v>
      </c>
      <c r="FV244">
        <v>1.4134640202085418</v>
      </c>
      <c r="FW244">
        <v>49.931888125386919</v>
      </c>
      <c r="FX244">
        <v>64.151539760746189</v>
      </c>
      <c r="FY244">
        <v>37.081325301688061</v>
      </c>
      <c r="FZ244">
        <v>49.544907470256376</v>
      </c>
      <c r="GA244">
        <v>69.492329371629552</v>
      </c>
      <c r="GB244">
        <f t="shared" si="286"/>
        <v>137.31170201662934</v>
      </c>
      <c r="GC244">
        <f t="shared" si="287"/>
        <v>81.509638881346746</v>
      </c>
      <c r="GD244">
        <f t="shared" si="288"/>
        <v>122.41896158919221</v>
      </c>
      <c r="GE244">
        <f t="shared" si="289"/>
        <v>2.0249065549041316</v>
      </c>
      <c r="GF244">
        <f t="shared" si="290"/>
        <v>3.1033917726634899</v>
      </c>
      <c r="GG244">
        <f t="shared" si="291"/>
        <v>1.5390312745923924</v>
      </c>
      <c r="GH244">
        <f t="shared" si="302"/>
        <v>54.021232073190788</v>
      </c>
      <c r="GK244">
        <f t="shared" si="292"/>
        <v>58.660936925006787</v>
      </c>
      <c r="GL244">
        <f t="shared" si="293"/>
        <v>41.200429114163043</v>
      </c>
      <c r="GM244">
        <f t="shared" si="256"/>
        <v>58.799570885836957</v>
      </c>
      <c r="GN244">
        <f t="shared" si="273"/>
        <v>34.637022864639739</v>
      </c>
      <c r="GO244">
        <f t="shared" si="294"/>
        <v>30.827067669172941</v>
      </c>
      <c r="GP244">
        <f t="shared" si="295"/>
        <v>47.614881193667344</v>
      </c>
      <c r="GQ244">
        <f t="shared" si="274"/>
        <v>1.1612399916826712</v>
      </c>
      <c r="GR244">
        <v>53.360314205882148</v>
      </c>
      <c r="GS244">
        <f t="shared" si="275"/>
        <v>103.73123546052632</v>
      </c>
      <c r="GT244" s="23">
        <f t="shared" si="276"/>
        <v>206.07589411184208</v>
      </c>
      <c r="GU244">
        <v>27.160000000000004</v>
      </c>
      <c r="GV244">
        <v>27.96</v>
      </c>
      <c r="GW244">
        <v>2.5200000000000001E-3</v>
      </c>
      <c r="GX244">
        <v>55.122520000000009</v>
      </c>
      <c r="GY244">
        <v>5.7489999999999999E-2</v>
      </c>
      <c r="GZ244">
        <v>46.4</v>
      </c>
      <c r="HA244">
        <v>76.099999999999994</v>
      </c>
      <c r="HB244">
        <v>1.3980000000000001</v>
      </c>
      <c r="HC244">
        <v>0.25276999999999999</v>
      </c>
      <c r="HD244">
        <v>124.15077000000001</v>
      </c>
      <c r="HE244">
        <v>2.9340000000000002</v>
      </c>
      <c r="HF244">
        <v>39.4</v>
      </c>
      <c r="HG244">
        <v>76</v>
      </c>
      <c r="HH244">
        <v>12.844999999999999</v>
      </c>
      <c r="HI244">
        <v>7.4999999999999997E-2</v>
      </c>
      <c r="HJ244">
        <v>128.32</v>
      </c>
      <c r="HK244">
        <v>47.2</v>
      </c>
      <c r="HL244">
        <v>53.1</v>
      </c>
      <c r="HM244">
        <v>123.489</v>
      </c>
      <c r="HN244">
        <v>123.15301500000001</v>
      </c>
      <c r="HO244">
        <v>23.189000000000004</v>
      </c>
      <c r="HP244">
        <v>246.64201499999999</v>
      </c>
      <c r="HQ244">
        <v>-0.80000000000000426</v>
      </c>
      <c r="HR244">
        <v>22.999999999999993</v>
      </c>
      <c r="HS244">
        <v>22.199999999999989</v>
      </c>
      <c r="HT244">
        <v>122.49124499999998</v>
      </c>
      <c r="HU244">
        <v>49.663576175373038</v>
      </c>
      <c r="HV244">
        <v>0.75516578063964857</v>
      </c>
      <c r="HW244">
        <v>0.32657822813987736</v>
      </c>
      <c r="HX244">
        <v>1.8058737888336184E-4</v>
      </c>
      <c r="HY244">
        <v>1.0819245961584094</v>
      </c>
      <c r="HZ244">
        <v>4.4059820826053619E-3</v>
      </c>
      <c r="IA244">
        <v>1.1737174301147462</v>
      </c>
      <c r="IB244">
        <v>0.49669812822341919</v>
      </c>
      <c r="IC244">
        <v>4.7424982423782354E-2</v>
      </c>
      <c r="ID244">
        <v>8.5748303342342378E-3</v>
      </c>
      <c r="IE244">
        <v>1.726415371096182</v>
      </c>
      <c r="IF244">
        <v>7.9190720114707958E-2</v>
      </c>
      <c r="IG244">
        <v>0.74232204532623292</v>
      </c>
      <c r="IH244">
        <v>0.44067265033721925</v>
      </c>
      <c r="II244">
        <v>0.26065191364288326</v>
      </c>
      <c r="IJ244">
        <v>1.5219068527221678E-3</v>
      </c>
      <c r="IK244">
        <v>1.4451685161590575</v>
      </c>
      <c r="IL244">
        <v>0.48520378875732423</v>
      </c>
      <c r="IM244">
        <v>0.29205636799335477</v>
      </c>
      <c r="IN244">
        <v>0.89107966630518443</v>
      </c>
      <c r="IO244">
        <v>1.5946049638242246</v>
      </c>
      <c r="IP244">
        <v>0.11381950955450536</v>
      </c>
      <c r="IQ244">
        <v>2.4856846301294087</v>
      </c>
      <c r="IR244">
        <v>0.68851364135742199</v>
      </c>
      <c r="IS244">
        <v>0.20464176023006442</v>
      </c>
      <c r="IT244">
        <v>0.8931554015874863</v>
      </c>
      <c r="IU244">
        <v>77.087776677346866</v>
      </c>
      <c r="IV244">
        <v>22.912223322653148</v>
      </c>
      <c r="IW244">
        <v>0.75926925903322662</v>
      </c>
      <c r="IX244">
        <v>30.545679440987566</v>
      </c>
      <c r="IY244">
        <f t="shared" si="277"/>
        <v>1.4037600339709992</v>
      </c>
      <c r="IZ244">
        <f t="shared" si="278"/>
        <v>56.473778570128474</v>
      </c>
      <c r="JA244">
        <f t="shared" si="298"/>
        <v>1.0405161139703512</v>
      </c>
      <c r="JB244">
        <f t="shared" si="299"/>
        <v>41.860343076433644</v>
      </c>
      <c r="JC244">
        <f t="shared" si="300"/>
        <v>0.36324392000064809</v>
      </c>
      <c r="JD244">
        <f t="shared" si="282"/>
        <v>88.031836462145719</v>
      </c>
      <c r="JE244">
        <f t="shared" si="283"/>
        <v>99.22498293243234</v>
      </c>
    </row>
    <row r="245" spans="1:265" x14ac:dyDescent="0.2">
      <c r="A245" s="5">
        <v>2017</v>
      </c>
      <c r="B245">
        <v>434</v>
      </c>
      <c r="C245">
        <v>4</v>
      </c>
      <c r="D245" t="s">
        <v>115</v>
      </c>
      <c r="E245">
        <v>1958</v>
      </c>
      <c r="F245" t="s">
        <v>122</v>
      </c>
      <c r="G245">
        <v>3</v>
      </c>
      <c r="H245">
        <v>33.5</v>
      </c>
      <c r="J245">
        <v>0</v>
      </c>
      <c r="K245">
        <v>0</v>
      </c>
      <c r="L245">
        <v>11.9</v>
      </c>
      <c r="M245">
        <v>11.3</v>
      </c>
      <c r="N245">
        <v>4.8</v>
      </c>
      <c r="O245">
        <v>0.59999999999999964</v>
      </c>
      <c r="P245">
        <v>6.5000000000000009</v>
      </c>
      <c r="Q245">
        <v>7.1000000000000005</v>
      </c>
      <c r="R245">
        <v>2.9539999999999997</v>
      </c>
      <c r="U245">
        <v>4.0039999999999996</v>
      </c>
      <c r="W245">
        <v>4.5359999999999996</v>
      </c>
      <c r="X245">
        <v>3.6466666666666665</v>
      </c>
      <c r="AB245">
        <v>1</v>
      </c>
      <c r="AC245">
        <v>65</v>
      </c>
      <c r="AD245">
        <v>54.3</v>
      </c>
      <c r="AF245">
        <v>58.9</v>
      </c>
      <c r="AG245">
        <v>37.1</v>
      </c>
      <c r="AH245">
        <v>178.81128954856246</v>
      </c>
      <c r="AI245">
        <v>11233.282832019791</v>
      </c>
      <c r="AJ245">
        <v>235.33836436170213</v>
      </c>
      <c r="AK245">
        <v>0</v>
      </c>
      <c r="AL245">
        <v>526.4</v>
      </c>
      <c r="AM245">
        <v>526.4</v>
      </c>
      <c r="AN245">
        <v>11672.629283092103</v>
      </c>
      <c r="AO245">
        <f>AN245/AN$225</f>
        <v>1.1152053871497352</v>
      </c>
      <c r="AP245">
        <v>1840.4210526315787</v>
      </c>
      <c r="AQ245">
        <v>1204.1052631578946</v>
      </c>
      <c r="AR245">
        <v>5.46578947368421E-2</v>
      </c>
      <c r="AS245">
        <v>3044.5809736842107</v>
      </c>
      <c r="AT245">
        <v>5.6428157894736843</v>
      </c>
      <c r="AU245">
        <v>3458.9473684210525</v>
      </c>
      <c r="AV245">
        <v>5604.4736842105258</v>
      </c>
      <c r="AW245">
        <v>213.65526315789475</v>
      </c>
      <c r="AX245">
        <v>12.579473684210527</v>
      </c>
      <c r="AY245">
        <v>9289.6557894736834</v>
      </c>
      <c r="AZ245">
        <v>1216.0157894736842</v>
      </c>
      <c r="BA245">
        <v>4013.6842105263158</v>
      </c>
      <c r="BB245">
        <v>5955.2631578947367</v>
      </c>
      <c r="BC245">
        <v>1485.5526315789473</v>
      </c>
      <c r="BD245">
        <v>18.436842105263157</v>
      </c>
      <c r="BE245">
        <v>11472.936842105262</v>
      </c>
      <c r="BF245">
        <v>416.3383210526315</v>
      </c>
      <c r="BG245">
        <v>155.94864661654134</v>
      </c>
      <c r="BH245">
        <f t="shared" si="297"/>
        <v>290.63296098003627</v>
      </c>
      <c r="BI245">
        <v>107.90175438596492</v>
      </c>
      <c r="BJ245">
        <v>39.624060150375954</v>
      </c>
      <c r="BK245">
        <v>293.35789473684213</v>
      </c>
      <c r="BL245">
        <v>25.056390977443634</v>
      </c>
      <c r="BM245">
        <v>0.6542553191489362</v>
      </c>
      <c r="BN245">
        <v>1.6202830188679245</v>
      </c>
      <c r="BO245">
        <v>1.4837398373983739</v>
      </c>
      <c r="BP245">
        <v>60.449075539104726</v>
      </c>
      <c r="BQ245">
        <v>37.234397557985552</v>
      </c>
      <c r="BR245">
        <v>34.983930145908587</v>
      </c>
      <c r="BS245">
        <v>39.549129209095113</v>
      </c>
      <c r="BT245">
        <v>60.330262080981299</v>
      </c>
      <c r="BU245">
        <v>51.907050826246483</v>
      </c>
      <c r="BV245">
        <v>4405.2631578947367</v>
      </c>
      <c r="BW245">
        <v>3728.1578947368421</v>
      </c>
      <c r="BX245">
        <v>9951.5710526315779</v>
      </c>
      <c r="BY245">
        <v>10106.172539473684</v>
      </c>
      <c r="BZ245">
        <v>1818.15</v>
      </c>
      <c r="CA245">
        <v>20057.74359210526</v>
      </c>
      <c r="CB245">
        <v>0.84629629629629632</v>
      </c>
      <c r="CC245">
        <v>21.962904938263598</v>
      </c>
      <c r="CD245">
        <v>18.587125105160123</v>
      </c>
      <c r="CE245">
        <v>-946.31578947368416</v>
      </c>
      <c r="CF245">
        <v>1876.3157894736837</v>
      </c>
      <c r="CG245">
        <v>930</v>
      </c>
      <c r="CH245">
        <f t="shared" si="258"/>
        <v>-391.57894736842081</v>
      </c>
      <c r="CI245">
        <f t="shared" si="259"/>
        <v>2227.1052631578946</v>
      </c>
      <c r="CJ245">
        <f t="shared" si="260"/>
        <v>1835.5263157894738</v>
      </c>
      <c r="CK245">
        <v>10768.087802631577</v>
      </c>
      <c r="CL245">
        <v>53.685439507113365</v>
      </c>
      <c r="CN245">
        <v>1.2378309965133667</v>
      </c>
      <c r="CO245">
        <v>7.8193230628967285</v>
      </c>
      <c r="CQ245">
        <v>6.9554157257080078</v>
      </c>
      <c r="CR245">
        <v>2.4079093933105469</v>
      </c>
      <c r="CS245">
        <v>0.72944116592407227</v>
      </c>
      <c r="CT245">
        <v>2.9137833118438721</v>
      </c>
      <c r="CU245">
        <v>2.9137833118438721</v>
      </c>
      <c r="CV245">
        <v>1.4076048644962675</v>
      </c>
      <c r="CW245">
        <v>1.9594826698303223</v>
      </c>
      <c r="CX245">
        <v>1.5291894674301147</v>
      </c>
      <c r="CY245">
        <v>0.57825648784637451</v>
      </c>
      <c r="CZ245">
        <v>1.8740462064743042</v>
      </c>
      <c r="DA245">
        <v>1.8740462064743042</v>
      </c>
      <c r="DB245">
        <v>1.0807955379341512</v>
      </c>
      <c r="DC245">
        <v>0.95671314001083374</v>
      </c>
      <c r="DD245">
        <v>0.41595759987831116</v>
      </c>
      <c r="DE245">
        <v>0.68284123243858297</v>
      </c>
      <c r="DF245">
        <v>1.502145528793335</v>
      </c>
      <c r="DG245">
        <v>0.56651777029037476</v>
      </c>
      <c r="DH245">
        <v>1.0956509058333628</v>
      </c>
      <c r="DJ245">
        <v>14.904788178017261</v>
      </c>
      <c r="DK245">
        <v>4.273877368851711E-3</v>
      </c>
      <c r="DM245">
        <v>0.39248129679378713</v>
      </c>
      <c r="DN245">
        <v>83.288318593878486</v>
      </c>
      <c r="DO245">
        <v>40.881338186013068</v>
      </c>
      <c r="DP245">
        <v>6.2254514027708456</v>
      </c>
      <c r="DQ245">
        <v>0.3665386049283178</v>
      </c>
      <c r="DR245">
        <v>130.76164678759071</v>
      </c>
      <c r="DS245">
        <v>23.827618657137219</v>
      </c>
      <c r="DT245">
        <v>61.376836203273974</v>
      </c>
      <c r="DU245">
        <v>34.436695578851193</v>
      </c>
      <c r="DV245">
        <v>27.83994273728446</v>
      </c>
      <c r="DW245">
        <v>0.34551494006734146</v>
      </c>
      <c r="DX245">
        <v>123.99898945947697</v>
      </c>
      <c r="DZ245">
        <v>-0.48304695200812375</v>
      </c>
      <c r="EC245">
        <v>-1.5651058850431794</v>
      </c>
      <c r="ED245">
        <v>1.7317700005330536</v>
      </c>
      <c r="EE245">
        <v>-0.46033161479727674</v>
      </c>
      <c r="EG245">
        <v>0.49084119929655728</v>
      </c>
      <c r="EH245">
        <v>0.56106990371416809</v>
      </c>
      <c r="EJ245">
        <v>63.694761147488506</v>
      </c>
      <c r="EK245">
        <v>49.497851934778872</v>
      </c>
      <c r="EM245">
        <v>31.264012950541019</v>
      </c>
      <c r="EN245">
        <v>27.771755019104528</v>
      </c>
      <c r="EO245">
        <v>42.145731483635146</v>
      </c>
      <c r="EP245">
        <v>15.507556098621141</v>
      </c>
      <c r="EQ245">
        <v>67.953430422790731</v>
      </c>
      <c r="ER245">
        <v>151.8094189338438</v>
      </c>
      <c r="ES245">
        <v>10.30014284053445</v>
      </c>
      <c r="ET245">
        <v>219.76284935663455</v>
      </c>
      <c r="EU245">
        <v>0.36795081145151332</v>
      </c>
      <c r="EV245">
        <v>19.177823552533397</v>
      </c>
      <c r="EW245">
        <v>7.0564957380286053</v>
      </c>
      <c r="EX245">
        <f t="shared" si="261"/>
        <v>4.6869354263873868</v>
      </c>
      <c r="EY245">
        <v>41.14258711024334</v>
      </c>
      <c r="EZ245">
        <v>25.373782087391927</v>
      </c>
      <c r="FA245">
        <f t="shared" si="262"/>
        <v>1.6214605677837375</v>
      </c>
      <c r="FB245">
        <v>66.516369197635271</v>
      </c>
      <c r="FC245">
        <v>61.853326642047094</v>
      </c>
      <c r="FD245">
        <v>38.146673357952906</v>
      </c>
      <c r="FE245">
        <f t="shared" si="263"/>
        <v>27.860101359334436</v>
      </c>
      <c r="FF245">
        <f t="shared" si="264"/>
        <v>19.231104719638829</v>
      </c>
      <c r="FG245">
        <f t="shared" si="265"/>
        <v>18.929139480230052</v>
      </c>
      <c r="FH245">
        <f t="shared" si="266"/>
        <v>-21.911482390604512</v>
      </c>
      <c r="FI245">
        <f t="shared" si="267"/>
        <v>6.4446426071618745</v>
      </c>
      <c r="FJ245">
        <f t="shared" si="268"/>
        <v>6.4446426071618745</v>
      </c>
      <c r="FK245">
        <f t="shared" si="269"/>
        <v>21.911482390604512</v>
      </c>
      <c r="FL245">
        <f t="shared" si="270"/>
        <v>26.307989836422223</v>
      </c>
      <c r="FM245">
        <f t="shared" si="271"/>
        <v>15.7642652934654</v>
      </c>
      <c r="FN245">
        <f t="shared" si="272"/>
        <v>25.398825389787582</v>
      </c>
      <c r="FO245">
        <v>89.001202569043841</v>
      </c>
      <c r="FP245">
        <v>40.498748004769134</v>
      </c>
      <c r="FR245">
        <v>0.9444124469349271</v>
      </c>
      <c r="FS245">
        <v>0.78405084829706129</v>
      </c>
      <c r="FT245">
        <v>2.2520277168590974</v>
      </c>
      <c r="FU245">
        <v>1.4904556468570727</v>
      </c>
      <c r="FV245">
        <v>1.3784763326021672</v>
      </c>
      <c r="FW245">
        <v>50.385391024000725</v>
      </c>
      <c r="FX245">
        <v>69.078745283050608</v>
      </c>
      <c r="FY245">
        <v>31.716097629994731</v>
      </c>
      <c r="FZ245">
        <v>45.986719634642299</v>
      </c>
      <c r="GA245">
        <v>74.643348429102375</v>
      </c>
      <c r="GB245">
        <f t="shared" si="286"/>
        <v>160.50674902768247</v>
      </c>
      <c r="GC245">
        <f t="shared" si="287"/>
        <v>115.75776019476565</v>
      </c>
      <c r="GD245">
        <f t="shared" si="288"/>
        <v>113.01337529504328</v>
      </c>
      <c r="GF245">
        <f t="shared" si="290"/>
        <v>2.0801278370099525</v>
      </c>
      <c r="GG245">
        <f t="shared" si="291"/>
        <v>1.3531048545695321</v>
      </c>
      <c r="GH245">
        <f t="shared" si="302"/>
        <v>53.057405832236832</v>
      </c>
      <c r="GK245">
        <f>EY245/DN245*100</f>
        <v>49.397788075010119</v>
      </c>
      <c r="GL245">
        <f t="shared" si="293"/>
        <v>62.066906841305858</v>
      </c>
      <c r="GM245">
        <f t="shared" si="256"/>
        <v>37.933093158694149</v>
      </c>
      <c r="GN245">
        <f t="shared" si="273"/>
        <v>31.332838101897799</v>
      </c>
      <c r="GO245">
        <f t="shared" si="294"/>
        <v>59.663865546218489</v>
      </c>
      <c r="GP245">
        <f t="shared" si="295"/>
        <v>58.626930525193032</v>
      </c>
      <c r="GQ245">
        <f t="shared" si="274"/>
        <v>1.0840020528286805</v>
      </c>
      <c r="GR245">
        <v>42.490186061413453</v>
      </c>
      <c r="GS245">
        <f t="shared" si="275"/>
        <v>92.89655789473683</v>
      </c>
      <c r="GT245" s="23">
        <f t="shared" si="276"/>
        <v>200.5774359210526</v>
      </c>
      <c r="GU245">
        <v>22.56</v>
      </c>
      <c r="GV245">
        <v>14.76</v>
      </c>
      <c r="GW245">
        <v>6.7000000000000002E-4</v>
      </c>
      <c r="GX245">
        <v>37.32067</v>
      </c>
      <c r="GY245">
        <v>6.9169999999999995E-2</v>
      </c>
      <c r="GZ245">
        <v>42.4</v>
      </c>
      <c r="HA245">
        <v>68.7</v>
      </c>
      <c r="HB245">
        <v>2.6190000000000002</v>
      </c>
      <c r="HC245">
        <v>0.1542</v>
      </c>
      <c r="HD245">
        <v>113.8732</v>
      </c>
      <c r="HE245">
        <v>14.906000000000001</v>
      </c>
      <c r="HF245">
        <v>49.2</v>
      </c>
      <c r="HG245">
        <v>73</v>
      </c>
      <c r="HH245">
        <v>18.21</v>
      </c>
      <c r="HI245">
        <v>0.22599999999999998</v>
      </c>
      <c r="HJ245">
        <v>140.636</v>
      </c>
      <c r="HK245">
        <v>54</v>
      </c>
      <c r="HL245">
        <v>45.7</v>
      </c>
      <c r="HM245">
        <v>121.98699999999999</v>
      </c>
      <c r="HN245">
        <v>123.882115</v>
      </c>
      <c r="HO245">
        <v>22.286999999999999</v>
      </c>
      <c r="HP245">
        <v>245.86911499999997</v>
      </c>
      <c r="HQ245">
        <v>-11.600000000000001</v>
      </c>
      <c r="HR245">
        <v>23</v>
      </c>
      <c r="HS245">
        <v>11.399999999999991</v>
      </c>
      <c r="HT245">
        <v>131.99591499999997</v>
      </c>
      <c r="HU245">
        <v>53.685439507113365</v>
      </c>
      <c r="HW245">
        <v>0.1827038550853729</v>
      </c>
      <c r="HX245">
        <v>5.2389464521408083E-5</v>
      </c>
      <c r="HZ245">
        <v>4.8110610574722294E-3</v>
      </c>
      <c r="IA245">
        <v>1.0209535827636718</v>
      </c>
      <c r="IB245">
        <v>0.50112608098983769</v>
      </c>
      <c r="IC245">
        <v>7.6311984937191005E-2</v>
      </c>
      <c r="ID245">
        <v>4.4930538668632508E-3</v>
      </c>
      <c r="IE245">
        <v>1.6028847025575637</v>
      </c>
      <c r="IF245">
        <v>0.29208048676490789</v>
      </c>
      <c r="IG245">
        <v>0.7523612179756165</v>
      </c>
      <c r="IH245">
        <v>0.42212723612785336</v>
      </c>
      <c r="II245">
        <v>0.34126381419897084</v>
      </c>
      <c r="IJ245">
        <v>4.2353444266319271E-3</v>
      </c>
      <c r="IK245">
        <v>1.5199876127290726</v>
      </c>
      <c r="IL245">
        <v>0.51662509560585013</v>
      </c>
      <c r="IM245">
        <v>0.19009262314438821</v>
      </c>
      <c r="IN245">
        <v>0.83297753421485421</v>
      </c>
      <c r="IO245">
        <v>1.8608896514471174</v>
      </c>
      <c r="IP245">
        <v>0.12625981546461582</v>
      </c>
      <c r="IQ245">
        <v>2.693867185661972</v>
      </c>
      <c r="IR245">
        <v>0.50432848715782164</v>
      </c>
      <c r="IS245">
        <v>0.31103345784544945</v>
      </c>
      <c r="IT245">
        <v>0.81536194500327108</v>
      </c>
      <c r="IU245">
        <v>61.853326642047094</v>
      </c>
      <c r="IV245">
        <v>38.146673357952906</v>
      </c>
      <c r="IW245">
        <v>1.0909824831044084</v>
      </c>
      <c r="IX245">
        <v>40.498748004769134</v>
      </c>
      <c r="JA245">
        <f t="shared" si="298"/>
        <v>1.1738795729328995</v>
      </c>
      <c r="JB245">
        <f t="shared" si="299"/>
        <v>43.576000301011078</v>
      </c>
      <c r="JC245">
        <f t="shared" si="300"/>
        <v>1.5199876127290726</v>
      </c>
      <c r="JE245">
        <f t="shared" si="283"/>
        <v>91.269946903333263</v>
      </c>
    </row>
    <row r="246" spans="1:265" x14ac:dyDescent="0.2">
      <c r="A246" s="5">
        <v>2017</v>
      </c>
      <c r="B246">
        <v>435</v>
      </c>
      <c r="C246">
        <v>4</v>
      </c>
      <c r="D246">
        <v>3390</v>
      </c>
      <c r="E246">
        <v>1967</v>
      </c>
      <c r="F246" t="s">
        <v>122</v>
      </c>
      <c r="G246">
        <v>3</v>
      </c>
      <c r="H246">
        <v>35</v>
      </c>
      <c r="J246">
        <v>0</v>
      </c>
      <c r="K246">
        <v>0</v>
      </c>
      <c r="L246">
        <v>13.8</v>
      </c>
      <c r="M246">
        <v>13.3</v>
      </c>
      <c r="N246">
        <v>5.6</v>
      </c>
      <c r="O246">
        <v>0.5</v>
      </c>
      <c r="P246">
        <v>7.7000000000000011</v>
      </c>
      <c r="Q246">
        <v>8.2000000000000011</v>
      </c>
      <c r="R246">
        <v>2.95</v>
      </c>
      <c r="U246">
        <v>4.1280000000000001</v>
      </c>
      <c r="W246">
        <v>4.8499999999999996</v>
      </c>
      <c r="X246">
        <v>3.504</v>
      </c>
      <c r="AB246">
        <v>-1</v>
      </c>
      <c r="AC246">
        <v>66</v>
      </c>
      <c r="AD246">
        <v>55</v>
      </c>
      <c r="AF246">
        <v>57</v>
      </c>
      <c r="AG246">
        <v>34.4</v>
      </c>
      <c r="AH246">
        <v>196.05163220638772</v>
      </c>
      <c r="AI246">
        <v>12316.355638469689</v>
      </c>
      <c r="AJ246">
        <v>224.27372403865925</v>
      </c>
      <c r="AK246">
        <v>0</v>
      </c>
      <c r="AL246">
        <v>486.3</v>
      </c>
      <c r="AM246">
        <v>486.3</v>
      </c>
      <c r="AN246">
        <v>10196.15659492845</v>
      </c>
      <c r="AO246">
        <f>AN246/AN$221</f>
        <v>0.8926579855409108</v>
      </c>
      <c r="AP246">
        <v>1809.8544407894733</v>
      </c>
      <c r="AQ246">
        <v>2165.9975328947367</v>
      </c>
      <c r="AR246">
        <v>6.5562705592105253E-2</v>
      </c>
      <c r="AS246">
        <v>3975.9175363898025</v>
      </c>
      <c r="AT246">
        <v>2.1684257812499999</v>
      </c>
      <c r="AU246">
        <v>3318.6060855263149</v>
      </c>
      <c r="AV246">
        <v>5803.5135690789466</v>
      </c>
      <c r="AW246">
        <v>95.106393914473671</v>
      </c>
      <c r="AX246">
        <v>5.9038811677631573</v>
      </c>
      <c r="AY246">
        <v>9223.1299296874968</v>
      </c>
      <c r="AZ246">
        <v>235.70197368421049</v>
      </c>
      <c r="BA246">
        <v>3415.7360197368416</v>
      </c>
      <c r="BB246">
        <v>6119.1858552631575</v>
      </c>
      <c r="BC246">
        <v>1148.2377055921052</v>
      </c>
      <c r="BD246">
        <v>2.1044819078947365</v>
      </c>
      <c r="BE246">
        <v>10685.264062499999</v>
      </c>
      <c r="BF246">
        <v>349.81415955317959</v>
      </c>
      <c r="BG246">
        <v>104.43815234375013</v>
      </c>
      <c r="BH246">
        <f t="shared" si="297"/>
        <v>231.35677676242054</v>
      </c>
      <c r="BI246">
        <v>100.58344298245611</v>
      </c>
      <c r="BJ246">
        <v>6.9378524436090503</v>
      </c>
      <c r="BK246">
        <v>242.50106907894732</v>
      </c>
      <c r="BL246">
        <v>22.548020441729346</v>
      </c>
      <c r="BM246">
        <v>1.1967799642218249</v>
      </c>
      <c r="BN246">
        <v>1.7487804878048783</v>
      </c>
      <c r="BO246">
        <v>1.7914691943127963</v>
      </c>
      <c r="BP246">
        <v>45.520421996298502</v>
      </c>
      <c r="BQ246">
        <v>35.981343761019289</v>
      </c>
      <c r="BR246">
        <v>31.966790897797171</v>
      </c>
      <c r="BS246">
        <v>54.477929008092495</v>
      </c>
      <c r="BT246">
        <v>62.923471894270321</v>
      </c>
      <c r="BU246">
        <v>57.267521134442326</v>
      </c>
      <c r="BV246">
        <v>3253.8527960526312</v>
      </c>
      <c r="BW246">
        <v>4111.8338815789466</v>
      </c>
      <c r="BX246">
        <v>8580.5393297697337</v>
      </c>
      <c r="BY246">
        <v>8827.8412077302601</v>
      </c>
      <c r="BZ246">
        <v>1214.8526521381577</v>
      </c>
      <c r="CA246">
        <v>17408.380537499994</v>
      </c>
      <c r="CB246">
        <v>1.2636815920398008</v>
      </c>
      <c r="CC246">
        <v>18.691300945790992</v>
      </c>
      <c r="CD246">
        <v>23.619852936472196</v>
      </c>
      <c r="CE246">
        <v>64.753289473683708</v>
      </c>
      <c r="CF246">
        <v>1691.6796875</v>
      </c>
      <c r="CG246">
        <v>1756.4329769736833</v>
      </c>
      <c r="CH246">
        <f t="shared" si="258"/>
        <v>161.88322368421041</v>
      </c>
      <c r="CI246">
        <f t="shared" si="259"/>
        <v>2007.3519736842109</v>
      </c>
      <c r="CJ246">
        <f t="shared" si="260"/>
        <v>2169.2351973684213</v>
      </c>
      <c r="CK246">
        <v>8185.250607812497</v>
      </c>
      <c r="CL246">
        <v>47.019023913111077</v>
      </c>
      <c r="CM246">
        <v>2.9283561706542969</v>
      </c>
      <c r="CN246">
        <v>1.6357817649841309</v>
      </c>
      <c r="CO246">
        <v>6.8316454887390137</v>
      </c>
      <c r="CP246">
        <v>2.2242527686259916</v>
      </c>
      <c r="CQ246">
        <v>7.5347671508789062</v>
      </c>
      <c r="CR246">
        <v>2.8045282363891602</v>
      </c>
      <c r="CS246">
        <v>0.87968099117279053</v>
      </c>
      <c r="CT246">
        <v>3.5482542514801025</v>
      </c>
      <c r="CU246">
        <v>3.5482542514801025</v>
      </c>
      <c r="CV246">
        <v>1.6014926919226162</v>
      </c>
      <c r="CW246">
        <v>2.6294465065002441</v>
      </c>
      <c r="CX246">
        <v>2.4526886940002441</v>
      </c>
      <c r="CY246">
        <v>0.53879636526107788</v>
      </c>
      <c r="CZ246">
        <v>2.0112783908843994</v>
      </c>
      <c r="DA246">
        <v>2.0112783908843994</v>
      </c>
      <c r="DB246">
        <v>1.3091291442580744</v>
      </c>
      <c r="DC246">
        <v>0.72754973173141479</v>
      </c>
      <c r="DD246">
        <v>0.42944827675819397</v>
      </c>
      <c r="DE246">
        <v>0.56157006712463819</v>
      </c>
      <c r="DF246">
        <v>1.3143069744110107</v>
      </c>
      <c r="DG246">
        <v>0.56419545412063599</v>
      </c>
      <c r="DH246">
        <v>0.94328517694819458</v>
      </c>
      <c r="DI246">
        <v>52.998984196719363</v>
      </c>
      <c r="DJ246">
        <v>35.430992673098253</v>
      </c>
      <c r="DK246">
        <v>4.4790116188782991E-3</v>
      </c>
      <c r="DL246">
        <v>88.434455881436492</v>
      </c>
      <c r="DM246">
        <v>0.16338583345681426</v>
      </c>
      <c r="DN246">
        <v>93.071244723114503</v>
      </c>
      <c r="DO246">
        <v>51.05240568732107</v>
      </c>
      <c r="DP246">
        <v>3.3746166654997256</v>
      </c>
      <c r="DQ246">
        <v>0.20948471453748937</v>
      </c>
      <c r="DR246">
        <v>147.7077517904728</v>
      </c>
      <c r="DS246">
        <v>6.1976573127915975</v>
      </c>
      <c r="DT246">
        <v>83.777371172979457</v>
      </c>
      <c r="DU246">
        <v>32.969950971727897</v>
      </c>
      <c r="DV246">
        <v>23.094256848560843</v>
      </c>
      <c r="DW246">
        <v>4.2326989853558566E-2</v>
      </c>
      <c r="DX246">
        <v>139.88390598312176</v>
      </c>
      <c r="DY246">
        <v>3.9515530606024205</v>
      </c>
      <c r="DZ246">
        <v>-0.55884612909650244</v>
      </c>
      <c r="EA246">
        <f>(DX246-DL246)/29</f>
        <v>1.7741189690236301</v>
      </c>
      <c r="EB246">
        <v>2.6714840350930094</v>
      </c>
      <c r="EC246">
        <v>-0.66384811072393191</v>
      </c>
      <c r="ED246">
        <v>1.0414275342815211</v>
      </c>
      <c r="EE246">
        <v>-1.2916039082566553</v>
      </c>
      <c r="EF246">
        <v>0.66852210868017792</v>
      </c>
      <c r="EG246">
        <v>0.54853038485948236</v>
      </c>
      <c r="EH246">
        <v>0.39354243884847068</v>
      </c>
      <c r="EI246">
        <v>59.930242877023822</v>
      </c>
      <c r="EJ246">
        <v>63.010399653999492</v>
      </c>
      <c r="EK246">
        <v>59.890643304661474</v>
      </c>
      <c r="EL246">
        <v>40.064692341863172</v>
      </c>
      <c r="EM246">
        <v>34.563118772358138</v>
      </c>
      <c r="EN246">
        <v>23.569509830320303</v>
      </c>
      <c r="EO246">
        <v>23.673397288616059</v>
      </c>
      <c r="EP246">
        <v>17.658199747600342</v>
      </c>
      <c r="EQ246">
        <v>48.185740473843872</v>
      </c>
      <c r="ER246">
        <v>116.02493268312801</v>
      </c>
      <c r="ES246">
        <v>6.854143437627469</v>
      </c>
      <c r="ET246">
        <v>164.21067315697189</v>
      </c>
      <c r="EU246">
        <v>0.74590898519207149</v>
      </c>
      <c r="EV246">
        <v>14.416479047002163</v>
      </c>
      <c r="EW246">
        <v>10.753381255992146</v>
      </c>
      <c r="EX246">
        <f t="shared" si="261"/>
        <v>4.173993873757202</v>
      </c>
      <c r="EY246">
        <v>69.397847434498445</v>
      </c>
      <c r="EZ246">
        <v>33.394205939720727</v>
      </c>
      <c r="FA246">
        <f t="shared" si="262"/>
        <v>2.078140368415025</v>
      </c>
      <c r="FB246">
        <v>102.79205337421917</v>
      </c>
      <c r="FC246">
        <v>67.512852556658643</v>
      </c>
      <c r="FD246">
        <v>32.487147443341357</v>
      </c>
      <c r="FE246">
        <f t="shared" si="263"/>
        <v>68.56158167086349</v>
      </c>
      <c r="FF246">
        <f>DT246-EO246</f>
        <v>60.103973884363398</v>
      </c>
      <c r="FG246">
        <f>DU246-EP246</f>
        <v>15.311751224127555</v>
      </c>
      <c r="FH246">
        <f t="shared" si="266"/>
        <v>-9.2938735501350465</v>
      </c>
      <c r="FI246">
        <f t="shared" si="267"/>
        <v>18.082454715593173</v>
      </c>
      <c r="FJ246">
        <f t="shared" si="268"/>
        <v>18.082454715593173</v>
      </c>
      <c r="FK246">
        <f t="shared" si="269"/>
        <v>9.2938735501350465</v>
      </c>
      <c r="FL246">
        <f t="shared" si="270"/>
        <v>9.9857626034595057</v>
      </c>
      <c r="FM246">
        <f t="shared" si="271"/>
        <v>35.419397915040804</v>
      </c>
      <c r="FN246">
        <f t="shared" si="272"/>
        <v>54.148479374636068</v>
      </c>
      <c r="FO246">
        <v>16.502921366499095</v>
      </c>
      <c r="FP246">
        <v>10.049846973542127</v>
      </c>
      <c r="FQ246">
        <v>1.0901770847432146</v>
      </c>
      <c r="FR246">
        <v>1.0716452049154119</v>
      </c>
      <c r="FS246">
        <v>0.92502638443631335</v>
      </c>
      <c r="FT246">
        <v>2.0402674021990679</v>
      </c>
      <c r="FU246">
        <v>1.4944243529266077</v>
      </c>
      <c r="FV246">
        <v>1.4152343828071705</v>
      </c>
      <c r="FW246">
        <v>50.710295473573218</v>
      </c>
      <c r="FX246">
        <v>70.65614582324848</v>
      </c>
      <c r="FY246">
        <v>35.986198336906703</v>
      </c>
      <c r="FZ246">
        <v>53.75924133318405</v>
      </c>
      <c r="GA246">
        <v>60.078659936611821</v>
      </c>
      <c r="GB246">
        <f t="shared" si="286"/>
        <v>162.99653350648387</v>
      </c>
      <c r="GC246">
        <f t="shared" si="287"/>
        <v>124.38957482793018</v>
      </c>
      <c r="GD246">
        <f t="shared" si="288"/>
        <v>141.9898953541983</v>
      </c>
      <c r="GE246">
        <f t="shared" si="289"/>
        <v>1.7965757354820122</v>
      </c>
      <c r="GF246">
        <f t="shared" si="290"/>
        <v>2.2546328663545179</v>
      </c>
      <c r="GG246">
        <f t="shared" si="291"/>
        <v>1.7273684777933909</v>
      </c>
      <c r="GH246">
        <f t="shared" si="302"/>
        <v>46.346166340583864</v>
      </c>
      <c r="GK246">
        <f t="shared" si="292"/>
        <v>74.564219744729925</v>
      </c>
      <c r="GL246">
        <f t="shared" si="293"/>
        <v>65.411620647710677</v>
      </c>
      <c r="GM246">
        <f t="shared" si="256"/>
        <v>34.58837935228933</v>
      </c>
      <c r="GN246">
        <f t="shared" si="273"/>
        <v>71.742492086871081</v>
      </c>
      <c r="GO246">
        <f t="shared" si="294"/>
        <v>59.420289855072475</v>
      </c>
      <c r="GP246">
        <f t="shared" si="295"/>
        <v>14.223599173782498</v>
      </c>
      <c r="GQ246">
        <f t="shared" si="274"/>
        <v>1.2456743334402764</v>
      </c>
      <c r="GR246">
        <v>59.89847039676858</v>
      </c>
      <c r="GS246">
        <f t="shared" si="275"/>
        <v>92.231299296874965</v>
      </c>
      <c r="GT246" s="23">
        <f t="shared" si="276"/>
        <v>174.08380537499994</v>
      </c>
      <c r="GU246">
        <v>22.36</v>
      </c>
      <c r="GV246">
        <v>26.76</v>
      </c>
      <c r="GW246">
        <v>8.0999999999999996E-4</v>
      </c>
      <c r="GX246">
        <v>49.120810000000006</v>
      </c>
      <c r="GY246">
        <v>2.6790000000000001E-2</v>
      </c>
      <c r="GZ246">
        <v>41</v>
      </c>
      <c r="HA246">
        <v>71.7</v>
      </c>
      <c r="HB246">
        <v>1.175</v>
      </c>
      <c r="HC246">
        <v>7.2940000000000005E-2</v>
      </c>
      <c r="HD246">
        <v>113.94793999999999</v>
      </c>
      <c r="HE246">
        <v>2.9119999999999999</v>
      </c>
      <c r="HF246">
        <v>42.2</v>
      </c>
      <c r="HG246">
        <v>75.599999999999994</v>
      </c>
      <c r="HH246">
        <v>14.186000000000002</v>
      </c>
      <c r="HI246">
        <v>2.6000000000000002E-2</v>
      </c>
      <c r="HJ246">
        <v>132.012</v>
      </c>
      <c r="HK246">
        <v>40.200000000000003</v>
      </c>
      <c r="HL246">
        <v>50.8</v>
      </c>
      <c r="HM246">
        <v>106.00899999999999</v>
      </c>
      <c r="HN246">
        <v>109.064312</v>
      </c>
      <c r="HO246">
        <v>15.009</v>
      </c>
      <c r="HP246">
        <v>215.07331199999999</v>
      </c>
      <c r="HQ246">
        <v>0.79999999999999716</v>
      </c>
      <c r="HR246">
        <v>20.900000000000006</v>
      </c>
      <c r="HS246">
        <v>21.700000000000003</v>
      </c>
      <c r="HT246">
        <v>101.125372</v>
      </c>
      <c r="HU246">
        <v>47.019023913111077</v>
      </c>
      <c r="HV246">
        <v>0.6547804397583008</v>
      </c>
      <c r="HW246">
        <v>0.43773520030975349</v>
      </c>
      <c r="HX246">
        <v>5.5336328458786001E-5</v>
      </c>
      <c r="HY246">
        <v>1.092570976396513</v>
      </c>
      <c r="HZ246">
        <v>2.0185641197204588E-3</v>
      </c>
      <c r="IA246">
        <v>1.1498565769195557</v>
      </c>
      <c r="IB246">
        <v>0.63073127067089085</v>
      </c>
      <c r="IC246">
        <v>4.1691987454891208E-2</v>
      </c>
      <c r="ID246">
        <v>2.5880966510295872E-3</v>
      </c>
      <c r="IE246">
        <v>1.8248679316963672</v>
      </c>
      <c r="IF246">
        <v>7.6569482269287101E-2</v>
      </c>
      <c r="IG246">
        <v>1.0350346288681032</v>
      </c>
      <c r="IH246">
        <v>0.40733005213737483</v>
      </c>
      <c r="II246">
        <v>0.28531995253086095</v>
      </c>
      <c r="IJ246">
        <v>5.2293238162994394E-4</v>
      </c>
      <c r="IK246">
        <v>1.728207565917969</v>
      </c>
      <c r="IL246">
        <v>0.29247499215602873</v>
      </c>
      <c r="IM246">
        <v>0.21815972459316252</v>
      </c>
      <c r="IN246">
        <v>0.59531481245815765</v>
      </c>
      <c r="IO246">
        <v>1.4334398592093849</v>
      </c>
      <c r="IP246">
        <v>8.4680095708966258E-2</v>
      </c>
      <c r="IQ246">
        <v>2.0287546716675426</v>
      </c>
      <c r="IR246">
        <v>0.85738158476352688</v>
      </c>
      <c r="IS246">
        <v>0.41257154607772833</v>
      </c>
      <c r="IT246">
        <v>1.2699531308412553</v>
      </c>
      <c r="IU246">
        <v>67.512852556658643</v>
      </c>
      <c r="IV246">
        <v>32.48714744334135</v>
      </c>
      <c r="IW246">
        <v>0.20388673997117546</v>
      </c>
      <c r="IX246">
        <v>10.049846973542147</v>
      </c>
      <c r="IY246">
        <f>IQ246-HY246</f>
        <v>0.93618369527102963</v>
      </c>
      <c r="IZ246">
        <f>IY246/IQ246*100</f>
        <v>46.145732076196765</v>
      </c>
      <c r="JA246">
        <f t="shared" si="298"/>
        <v>0.30054710574957366</v>
      </c>
      <c r="JB246">
        <f t="shared" si="299"/>
        <v>14.814364198236834</v>
      </c>
      <c r="JC246">
        <f t="shared" si="300"/>
        <v>0.63563658952145596</v>
      </c>
      <c r="JD246">
        <f>IY246/IO246*100</f>
        <v>65.310287645230019</v>
      </c>
      <c r="JE246">
        <f t="shared" si="283"/>
        <v>106.01247898703279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J83"/>
  <sheetViews>
    <sheetView tabSelected="1" zoomScale="130" zoomScaleNormal="130" zoomScalePageLayoutView="110" workbookViewId="0">
      <selection activeCell="B7" sqref="B7:B13"/>
    </sheetView>
  </sheetViews>
  <sheetFormatPr baseColWidth="10" defaultColWidth="8.83203125" defaultRowHeight="15" x14ac:dyDescent="0.2"/>
  <cols>
    <col min="1" max="1" width="12.1640625" bestFit="1" customWidth="1"/>
    <col min="2" max="2" width="18.83203125" bestFit="1" customWidth="1"/>
    <col min="3" max="3" width="16" bestFit="1" customWidth="1"/>
    <col min="4" max="5" width="7" bestFit="1" customWidth="1"/>
    <col min="6" max="6" width="6" bestFit="1" customWidth="1"/>
    <col min="7" max="7" width="10" bestFit="1" customWidth="1"/>
    <col min="8" max="9" width="17.5" bestFit="1" customWidth="1"/>
    <col min="10" max="11" width="19.33203125" bestFit="1" customWidth="1"/>
    <col min="12" max="12" width="22.1640625" customWidth="1"/>
    <col min="13" max="13" width="21.83203125" customWidth="1"/>
    <col min="14" max="15" width="15.6640625" customWidth="1"/>
    <col min="16" max="16" width="16.83203125" customWidth="1"/>
    <col min="17" max="17" width="21.5" customWidth="1"/>
    <col min="18" max="18" width="12.6640625" customWidth="1"/>
    <col min="19" max="19" width="12.1640625" customWidth="1"/>
    <col min="20" max="20" width="12.33203125" customWidth="1"/>
    <col min="21" max="21" width="9.5" customWidth="1"/>
    <col min="22" max="22" width="12.83203125" customWidth="1"/>
    <col min="23" max="23" width="12.6640625" customWidth="1"/>
    <col min="24" max="24" width="12.1640625" customWidth="1"/>
    <col min="25" max="25" width="12.33203125" customWidth="1"/>
    <col min="26" max="26" width="9.5" customWidth="1"/>
    <col min="27" max="27" width="12.83203125" customWidth="1"/>
    <col min="28" max="28" width="12.6640625" customWidth="1"/>
    <col min="29" max="29" width="12.1640625" customWidth="1"/>
    <col min="30" max="30" width="12.33203125" customWidth="1"/>
    <col min="31" max="31" width="9.5" customWidth="1"/>
    <col min="32" max="32" width="12.83203125" customWidth="1"/>
    <col min="33" max="33" width="12.6640625" customWidth="1"/>
    <col min="34" max="34" width="12.1640625" bestFit="1" customWidth="1"/>
    <col min="35" max="35" width="12.33203125" bestFit="1" customWidth="1"/>
    <col min="36" max="36" width="9.5" customWidth="1"/>
    <col min="37" max="37" width="18.1640625" customWidth="1"/>
    <col min="38" max="38" width="18" bestFit="1" customWidth="1"/>
    <col min="39" max="39" width="17.33203125" bestFit="1" customWidth="1"/>
    <col min="40" max="40" width="17.5" bestFit="1" customWidth="1"/>
    <col min="41" max="41" width="14.5" customWidth="1"/>
    <col min="42" max="44" width="6.6640625" bestFit="1" customWidth="1"/>
    <col min="45" max="45" width="6" bestFit="1" customWidth="1"/>
    <col min="46" max="46" width="6.6640625" bestFit="1" customWidth="1"/>
    <col min="47" max="47" width="6.6640625" customWidth="1"/>
    <col min="48" max="49" width="6.6640625" bestFit="1" customWidth="1"/>
    <col min="50" max="50" width="6" bestFit="1" customWidth="1"/>
    <col min="51" max="55" width="6.6640625" bestFit="1" customWidth="1"/>
    <col min="56" max="56" width="6.6640625" customWidth="1"/>
    <col min="57" max="60" width="6.6640625" bestFit="1" customWidth="1"/>
    <col min="61" max="61" width="6.6640625" customWidth="1"/>
    <col min="62" max="65" width="6.6640625" bestFit="1" customWidth="1"/>
    <col min="66" max="73" width="6.6640625" customWidth="1"/>
    <col min="74" max="74" width="6" customWidth="1"/>
    <col min="75" max="102" width="6.6640625" customWidth="1"/>
    <col min="103" max="103" width="6" customWidth="1"/>
    <col min="104" max="118" width="6.6640625" customWidth="1"/>
    <col min="119" max="119" width="6" customWidth="1"/>
    <col min="120" max="121" width="6.6640625" customWidth="1"/>
    <col min="122" max="122" width="6" customWidth="1"/>
    <col min="123" max="127" width="6.6640625" customWidth="1"/>
    <col min="128" max="128" width="6" customWidth="1"/>
    <col min="129" max="135" width="6.6640625" customWidth="1"/>
    <col min="136" max="136" width="6" customWidth="1"/>
    <col min="137" max="137" width="7.33203125" customWidth="1"/>
    <col min="138" max="138" width="21.5" bestFit="1" customWidth="1"/>
    <col min="139" max="139" width="6.6640625" customWidth="1"/>
    <col min="140" max="140" width="7.1640625" customWidth="1"/>
    <col min="141" max="141" width="6.6640625" customWidth="1"/>
    <col min="142" max="142" width="7.1640625" customWidth="1"/>
    <col min="143" max="143" width="6.6640625" customWidth="1"/>
    <col min="144" max="149" width="7.1640625" customWidth="1"/>
    <col min="150" max="150" width="6.6640625" customWidth="1"/>
    <col min="151" max="153" width="7.1640625" customWidth="1"/>
    <col min="154" max="154" width="6.6640625" customWidth="1"/>
    <col min="155" max="158" width="7.1640625" customWidth="1"/>
    <col min="159" max="159" width="6.6640625" customWidth="1"/>
    <col min="160" max="160" width="7.1640625" customWidth="1"/>
    <col min="161" max="161" width="6" customWidth="1"/>
    <col min="162" max="165" width="7.1640625" customWidth="1"/>
    <col min="166" max="166" width="6.6640625" customWidth="1"/>
    <col min="167" max="168" width="7.1640625" customWidth="1"/>
    <col min="169" max="169" width="6.6640625" customWidth="1"/>
    <col min="170" max="172" width="7.1640625" customWidth="1"/>
    <col min="173" max="173" width="6.6640625" customWidth="1"/>
    <col min="174" max="175" width="7.1640625" customWidth="1"/>
    <col min="176" max="176" width="6.6640625" customWidth="1"/>
    <col min="177" max="179" width="7.1640625" customWidth="1"/>
    <col min="180" max="180" width="6.6640625" customWidth="1"/>
    <col min="181" max="181" width="7.1640625" customWidth="1"/>
    <col min="182" max="182" width="6.6640625" customWidth="1"/>
    <col min="183" max="191" width="7.1640625" customWidth="1"/>
    <col min="192" max="192" width="6.6640625" customWidth="1"/>
    <col min="193" max="208" width="7.1640625" customWidth="1"/>
    <col min="209" max="209" width="6.6640625" customWidth="1"/>
    <col min="210" max="217" width="7.1640625" customWidth="1"/>
    <col min="218" max="218" width="6.6640625" customWidth="1"/>
    <col min="219" max="229" width="7.1640625" customWidth="1"/>
    <col min="230" max="230" width="6.6640625" customWidth="1"/>
    <col min="231" max="235" width="7.1640625" customWidth="1"/>
    <col min="236" max="236" width="6.6640625" customWidth="1"/>
    <col min="237" max="237" width="7.1640625" customWidth="1"/>
    <col min="238" max="238" width="6.6640625" customWidth="1"/>
    <col min="239" max="243" width="7.1640625" customWidth="1"/>
    <col min="244" max="244" width="6.6640625" customWidth="1"/>
    <col min="245" max="259" width="7.1640625" customWidth="1"/>
    <col min="260" max="261" width="6.6640625" customWidth="1"/>
    <col min="262" max="262" width="7.1640625" customWidth="1"/>
    <col min="263" max="263" width="6.6640625" customWidth="1"/>
    <col min="264" max="268" width="7.1640625" customWidth="1"/>
    <col min="269" max="269" width="6.6640625" customWidth="1"/>
    <col min="270" max="270" width="7.1640625" customWidth="1"/>
    <col min="271" max="271" width="6.6640625" customWidth="1"/>
    <col min="272" max="272" width="7.1640625" customWidth="1"/>
    <col min="273" max="273" width="7.33203125" customWidth="1"/>
    <col min="274" max="274" width="27" bestFit="1" customWidth="1"/>
    <col min="275" max="275" width="26.5" bestFit="1" customWidth="1"/>
  </cols>
  <sheetData>
    <row r="3" spans="1:8" x14ac:dyDescent="0.2">
      <c r="A3" s="7" t="s">
        <v>117</v>
      </c>
      <c r="B3" t="s">
        <v>221</v>
      </c>
    </row>
    <row r="4" spans="1:8" x14ac:dyDescent="0.2">
      <c r="A4" s="7" t="s">
        <v>4</v>
      </c>
      <c r="B4" t="s">
        <v>221</v>
      </c>
    </row>
    <row r="6" spans="1:8" x14ac:dyDescent="0.2">
      <c r="A6" s="7" t="s">
        <v>125</v>
      </c>
      <c r="B6" t="s">
        <v>385</v>
      </c>
    </row>
    <row r="7" spans="1:8" x14ac:dyDescent="0.2">
      <c r="A7" s="8">
        <v>1946</v>
      </c>
      <c r="B7" s="2">
        <v>87.515874456572291</v>
      </c>
    </row>
    <row r="8" spans="1:8" x14ac:dyDescent="0.2">
      <c r="A8" s="8">
        <v>1958</v>
      </c>
      <c r="B8" s="2">
        <v>93.48461693557833</v>
      </c>
    </row>
    <row r="9" spans="1:8" x14ac:dyDescent="0.2">
      <c r="A9" s="8">
        <v>1967</v>
      </c>
      <c r="B9" s="2">
        <v>100.31601054868825</v>
      </c>
    </row>
    <row r="10" spans="1:8" x14ac:dyDescent="0.2">
      <c r="A10" s="8">
        <v>1976</v>
      </c>
      <c r="B10" s="2">
        <v>108.52938745340757</v>
      </c>
    </row>
    <row r="11" spans="1:8" x14ac:dyDescent="0.2">
      <c r="A11" s="8">
        <v>1995</v>
      </c>
      <c r="B11" s="2">
        <v>124.71520398584161</v>
      </c>
    </row>
    <row r="12" spans="1:8" x14ac:dyDescent="0.2">
      <c r="A12" s="8">
        <v>2003</v>
      </c>
      <c r="B12" s="2">
        <v>133.81411243965573</v>
      </c>
    </row>
    <row r="13" spans="1:8" x14ac:dyDescent="0.2">
      <c r="A13" s="8">
        <v>2015</v>
      </c>
      <c r="B13" s="2">
        <v>148.49022622495414</v>
      </c>
    </row>
    <row r="14" spans="1:8" x14ac:dyDescent="0.2">
      <c r="A14" s="8" t="s">
        <v>126</v>
      </c>
      <c r="B14" s="16">
        <v>113.83791886352827</v>
      </c>
    </row>
    <row r="16" spans="1:8" x14ac:dyDescent="0.2">
      <c r="A16" s="31" t="s">
        <v>424</v>
      </c>
      <c r="B16" s="31" t="s">
        <v>422</v>
      </c>
      <c r="C16" s="31" t="s">
        <v>423</v>
      </c>
      <c r="D16" s="31" t="s">
        <v>180</v>
      </c>
      <c r="E16" s="32" t="s">
        <v>426</v>
      </c>
      <c r="F16" s="32" t="s">
        <v>422</v>
      </c>
      <c r="G16" s="32" t="s">
        <v>423</v>
      </c>
      <c r="H16" s="32" t="s">
        <v>180</v>
      </c>
    </row>
    <row r="17" spans="1:8" x14ac:dyDescent="0.2">
      <c r="A17" s="31">
        <v>1946</v>
      </c>
      <c r="B17" s="22">
        <v>8174.015472236546</v>
      </c>
      <c r="C17" s="22">
        <v>9097.2926990349042</v>
      </c>
      <c r="D17" s="22">
        <v>4480.9065650431194</v>
      </c>
      <c r="E17" s="32">
        <v>1946</v>
      </c>
      <c r="F17" s="21">
        <v>7659.9013436417627</v>
      </c>
      <c r="G17" s="21">
        <v>8481.091197839869</v>
      </c>
      <c r="H17" s="21">
        <v>4375.1419268493355</v>
      </c>
    </row>
    <row r="18" spans="1:8" x14ac:dyDescent="0.2">
      <c r="A18" s="31">
        <v>2015</v>
      </c>
      <c r="B18" s="22">
        <v>13940.809527727046</v>
      </c>
      <c r="C18" s="22">
        <v>15536.970653652237</v>
      </c>
      <c r="D18" s="22">
        <v>7556.1650240262707</v>
      </c>
      <c r="E18" s="32">
        <v>2015</v>
      </c>
      <c r="F18" s="21">
        <v>14493.13157253411</v>
      </c>
      <c r="G18" s="21">
        <v>16278.625885163341</v>
      </c>
      <c r="H18" s="21">
        <v>7606.2249381070533</v>
      </c>
    </row>
    <row r="19" spans="1:8" x14ac:dyDescent="0.2">
      <c r="A19" s="31" t="s">
        <v>425</v>
      </c>
      <c r="B19" s="31">
        <f>(B18-B17)/B17</f>
        <v>0.70550319791756033</v>
      </c>
      <c r="C19" s="31">
        <f t="shared" ref="C19:D19" si="0">(C18-C17)/C17</f>
        <v>0.70786751263928149</v>
      </c>
      <c r="D19" s="31">
        <f t="shared" si="0"/>
        <v>0.68630274127431135</v>
      </c>
      <c r="E19" s="32" t="s">
        <v>425</v>
      </c>
      <c r="F19" s="32">
        <f>(F18-F17)/F17</f>
        <v>0.89207809896460244</v>
      </c>
      <c r="G19" s="32">
        <f t="shared" ref="G19" si="1">(G18-G17)/G17</f>
        <v>0.91940229216135549</v>
      </c>
      <c r="H19" s="32">
        <f t="shared" ref="H19" si="2">(H18-H17)/H17</f>
        <v>0.73850930216211585</v>
      </c>
    </row>
    <row r="23" spans="1:8" x14ac:dyDescent="0.2">
      <c r="A23" s="9" t="s">
        <v>125</v>
      </c>
      <c r="B23" s="9" t="s">
        <v>458</v>
      </c>
      <c r="C23" s="9" t="s">
        <v>459</v>
      </c>
      <c r="D23" s="12" t="s">
        <v>460</v>
      </c>
    </row>
    <row r="24" spans="1:8" x14ac:dyDescent="0.2">
      <c r="A24" s="8">
        <v>1946</v>
      </c>
      <c r="B24" s="16">
        <v>1.1437493777582559</v>
      </c>
      <c r="C24" s="16">
        <v>9.4508602989355733E-2</v>
      </c>
      <c r="D24" s="16">
        <f>C24/(C24+B24)*100</f>
        <v>7.6323839182764752</v>
      </c>
    </row>
    <row r="25" spans="1:8" x14ac:dyDescent="0.2">
      <c r="A25" s="8">
        <v>1958</v>
      </c>
      <c r="B25" s="16">
        <v>1.2604824416396347</v>
      </c>
      <c r="C25" s="16">
        <v>9.5466378375828234E-2</v>
      </c>
      <c r="D25" s="16">
        <f t="shared" ref="D25:D30" si="3">C25/(C25+B25)*100</f>
        <v>7.0405591248451067</v>
      </c>
    </row>
    <row r="26" spans="1:8" x14ac:dyDescent="0.2">
      <c r="A26" s="8">
        <v>1967</v>
      </c>
      <c r="B26" s="16">
        <v>1.2661444668167559</v>
      </c>
      <c r="C26" s="16">
        <v>7.8878982489297783E-2</v>
      </c>
      <c r="D26" s="16">
        <f t="shared" si="3"/>
        <v>5.8645061192051564</v>
      </c>
    </row>
    <row r="27" spans="1:8" x14ac:dyDescent="0.2">
      <c r="A27" s="8">
        <v>1976</v>
      </c>
      <c r="B27" s="16">
        <v>1.3075672862630274</v>
      </c>
      <c r="C27" s="16">
        <v>8.5765467077493676E-2</v>
      </c>
      <c r="D27" s="16">
        <f t="shared" si="3"/>
        <v>6.1554188596995667</v>
      </c>
    </row>
    <row r="28" spans="1:8" x14ac:dyDescent="0.2">
      <c r="A28" s="8">
        <v>1995</v>
      </c>
      <c r="B28" s="16">
        <v>1.5570819415644823</v>
      </c>
      <c r="C28" s="16">
        <v>0.1002495464648306</v>
      </c>
      <c r="D28" s="16">
        <f t="shared" si="3"/>
        <v>6.0488530622220047</v>
      </c>
    </row>
    <row r="29" spans="1:8" s="36" customFormat="1" x14ac:dyDescent="0.2">
      <c r="A29" s="8">
        <v>2003</v>
      </c>
      <c r="B29" s="16">
        <v>1.5865626734245482</v>
      </c>
      <c r="C29" s="16">
        <v>7.371395919904114E-2</v>
      </c>
      <c r="D29" s="16">
        <f t="shared" si="3"/>
        <v>4.4398600661238872</v>
      </c>
      <c r="E29" s="35"/>
      <c r="F29" s="35"/>
      <c r="G29" s="35"/>
      <c r="H29" s="35"/>
    </row>
    <row r="30" spans="1:8" s="36" customFormat="1" x14ac:dyDescent="0.2">
      <c r="A30" s="8">
        <v>2015</v>
      </c>
      <c r="B30" s="16">
        <v>1.6387452286402957</v>
      </c>
      <c r="C30" s="16">
        <v>9.5357305101056861E-2</v>
      </c>
      <c r="D30" s="16">
        <f t="shared" si="3"/>
        <v>5.4989427237224566</v>
      </c>
      <c r="E30" s="38"/>
      <c r="F30" s="38"/>
      <c r="G30" s="38"/>
      <c r="H30" s="38"/>
    </row>
    <row r="31" spans="1:8" s="36" customFormat="1" x14ac:dyDescent="0.2">
      <c r="A31" s="37"/>
      <c r="B31" s="38"/>
      <c r="C31" s="38"/>
      <c r="D31" s="38"/>
      <c r="E31" s="38"/>
      <c r="F31" s="38"/>
      <c r="G31" s="38"/>
      <c r="H31" s="38"/>
    </row>
    <row r="32" spans="1:8" s="36" customFormat="1" x14ac:dyDescent="0.2">
      <c r="A32" s="9" t="s">
        <v>125</v>
      </c>
      <c r="B32" s="9" t="s">
        <v>385</v>
      </c>
      <c r="C32" s="9" t="s">
        <v>461</v>
      </c>
      <c r="D32" s="12" t="s">
        <v>462</v>
      </c>
      <c r="E32" s="38"/>
      <c r="F32" s="38"/>
      <c r="G32" s="38"/>
      <c r="H32" s="38"/>
    </row>
    <row r="33" spans="1:10" s="36" customFormat="1" x14ac:dyDescent="0.2">
      <c r="A33" s="8">
        <v>1946</v>
      </c>
      <c r="B33" s="16">
        <v>87.515874456572291</v>
      </c>
      <c r="C33" s="16">
        <v>17.980699999999995</v>
      </c>
      <c r="D33" s="16">
        <f>C33/(C33+B33)*100</f>
        <v>17.04387094331841</v>
      </c>
      <c r="E33" s="38"/>
      <c r="F33" s="38"/>
      <c r="G33" s="38"/>
      <c r="H33" s="38"/>
    </row>
    <row r="34" spans="1:10" s="36" customFormat="1" x14ac:dyDescent="0.2">
      <c r="A34" s="8">
        <v>1958</v>
      </c>
      <c r="B34" s="16">
        <v>93.48461693557833</v>
      </c>
      <c r="C34" s="16">
        <v>17.489666666666668</v>
      </c>
      <c r="D34" s="16">
        <f t="shared" ref="D34:D39" si="4">C34/(C34+B34)*100</f>
        <v>15.76010774654179</v>
      </c>
      <c r="E34" s="38"/>
      <c r="F34" s="38"/>
      <c r="G34" s="38"/>
      <c r="H34" s="38"/>
    </row>
    <row r="35" spans="1:10" s="36" customFormat="1" x14ac:dyDescent="0.2">
      <c r="A35" s="8">
        <v>1967</v>
      </c>
      <c r="B35" s="16">
        <v>100.31601054868825</v>
      </c>
      <c r="C35" s="16">
        <v>15.033800000000003</v>
      </c>
      <c r="D35" s="16">
        <f t="shared" si="4"/>
        <v>13.033224700143181</v>
      </c>
      <c r="E35" s="35"/>
      <c r="F35" s="35"/>
      <c r="G35" s="35"/>
      <c r="H35" s="35"/>
    </row>
    <row r="36" spans="1:10" s="36" customFormat="1" x14ac:dyDescent="0.2">
      <c r="A36" s="8">
        <v>1976</v>
      </c>
      <c r="B36" s="16">
        <v>108.52938745340757</v>
      </c>
      <c r="C36" s="16">
        <v>18.99026666666667</v>
      </c>
      <c r="D36" s="16">
        <f t="shared" si="4"/>
        <v>14.892031191352809</v>
      </c>
    </row>
    <row r="37" spans="1:10" s="36" customFormat="1" x14ac:dyDescent="0.2">
      <c r="A37" s="8">
        <v>1995</v>
      </c>
      <c r="B37" s="16">
        <v>124.71520398584161</v>
      </c>
      <c r="C37" s="16">
        <v>18.390766666666664</v>
      </c>
      <c r="D37" s="16">
        <f t="shared" si="4"/>
        <v>12.85115259888307</v>
      </c>
    </row>
    <row r="38" spans="1:10" s="36" customFormat="1" x14ac:dyDescent="0.2">
      <c r="A38" s="8">
        <v>2003</v>
      </c>
      <c r="B38" s="16">
        <v>133.81411243965573</v>
      </c>
      <c r="C38" s="16">
        <v>14.8896</v>
      </c>
      <c r="D38" s="16">
        <f t="shared" si="4"/>
        <v>10.012930918615922</v>
      </c>
    </row>
    <row r="39" spans="1:10" s="36" customFormat="1" x14ac:dyDescent="0.2">
      <c r="A39" s="8">
        <v>2015</v>
      </c>
      <c r="B39" s="16">
        <v>148.49022622495414</v>
      </c>
      <c r="C39" s="16">
        <v>16.66</v>
      </c>
      <c r="D39" s="16">
        <f t="shared" si="4"/>
        <v>10.087785152232918</v>
      </c>
    </row>
    <row r="40" spans="1:10" s="36" customFormat="1" x14ac:dyDescent="0.2">
      <c r="A40" s="37"/>
    </row>
    <row r="41" spans="1:10" s="36" customFormat="1" x14ac:dyDescent="0.2">
      <c r="B41" s="39"/>
      <c r="C41" s="39"/>
      <c r="D41" s="39"/>
      <c r="E41" s="39"/>
      <c r="F41" s="39"/>
      <c r="G41" s="39"/>
      <c r="H41" s="39"/>
    </row>
    <row r="42" spans="1:10" s="36" customFormat="1" x14ac:dyDescent="0.2">
      <c r="C42" s="40"/>
      <c r="D42" s="40"/>
    </row>
    <row r="43" spans="1:10" s="36" customFormat="1" x14ac:dyDescent="0.2">
      <c r="C43" s="40"/>
      <c r="D43" s="40"/>
    </row>
    <row r="44" spans="1:10" s="36" customFormat="1" x14ac:dyDescent="0.2">
      <c r="A44" s="35"/>
      <c r="B44" s="41"/>
      <c r="C44" s="41"/>
      <c r="D44" s="35"/>
      <c r="I44" s="35"/>
      <c r="J44" s="35"/>
    </row>
    <row r="45" spans="1:10" s="36" customFormat="1" x14ac:dyDescent="0.2">
      <c r="A45" s="42"/>
      <c r="B45" s="43"/>
      <c r="C45" s="43"/>
      <c r="D45" s="43"/>
      <c r="I45" s="37"/>
      <c r="J45" s="39"/>
    </row>
    <row r="46" spans="1:10" s="36" customFormat="1" x14ac:dyDescent="0.2">
      <c r="A46" s="44"/>
      <c r="B46" s="40"/>
      <c r="C46" s="40"/>
      <c r="D46" s="40"/>
      <c r="E46" s="40"/>
      <c r="F46" s="40"/>
      <c r="I46" s="37"/>
      <c r="J46" s="39"/>
    </row>
    <row r="47" spans="1:10" s="36" customFormat="1" x14ac:dyDescent="0.2">
      <c r="A47" s="44"/>
      <c r="B47" s="40"/>
      <c r="C47" s="40"/>
      <c r="D47" s="40"/>
      <c r="E47" s="40"/>
      <c r="F47" s="40"/>
      <c r="I47" s="37"/>
      <c r="J47" s="39"/>
    </row>
    <row r="48" spans="1:10" s="36" customFormat="1" x14ac:dyDescent="0.2">
      <c r="A48" s="44"/>
      <c r="B48" s="40"/>
      <c r="C48" s="40"/>
      <c r="D48" s="40"/>
      <c r="E48" s="40"/>
      <c r="F48" s="40"/>
      <c r="I48" s="37"/>
      <c r="J48" s="39"/>
    </row>
    <row r="49" spans="1:10" s="36" customFormat="1" x14ac:dyDescent="0.2">
      <c r="A49" s="44"/>
      <c r="B49" s="40"/>
      <c r="C49" s="40"/>
      <c r="D49" s="40"/>
      <c r="E49" s="40"/>
      <c r="F49" s="40"/>
      <c r="I49" s="37"/>
      <c r="J49" s="39"/>
    </row>
    <row r="50" spans="1:10" s="36" customFormat="1" x14ac:dyDescent="0.2">
      <c r="A50" s="44"/>
      <c r="B50" s="40"/>
      <c r="C50" s="40"/>
      <c r="D50" s="40"/>
      <c r="E50" s="40"/>
      <c r="F50" s="40"/>
      <c r="I50" s="37"/>
      <c r="J50" s="39"/>
    </row>
    <row r="51" spans="1:10" s="36" customFormat="1" x14ac:dyDescent="0.2">
      <c r="A51" s="42"/>
      <c r="B51" s="43"/>
      <c r="C51" s="43"/>
      <c r="D51" s="43"/>
      <c r="E51" s="40"/>
      <c r="F51" s="40"/>
      <c r="I51" s="37"/>
      <c r="J51" s="39"/>
    </row>
    <row r="52" spans="1:10" s="36" customFormat="1" x14ac:dyDescent="0.2">
      <c r="A52" s="44"/>
      <c r="B52" s="40"/>
      <c r="C52" s="40"/>
      <c r="D52" s="40"/>
      <c r="E52" s="40"/>
      <c r="F52" s="40"/>
    </row>
    <row r="53" spans="1:10" s="36" customFormat="1" x14ac:dyDescent="0.2">
      <c r="A53" s="44"/>
      <c r="B53" s="40"/>
      <c r="C53" s="40"/>
      <c r="D53" s="40"/>
      <c r="E53" s="40"/>
      <c r="F53" s="40"/>
    </row>
    <row r="54" spans="1:10" s="36" customFormat="1" x14ac:dyDescent="0.2">
      <c r="A54" s="44"/>
      <c r="B54" s="40"/>
      <c r="C54" s="40"/>
      <c r="D54" s="40"/>
      <c r="E54" s="40"/>
      <c r="F54" s="40"/>
    </row>
    <row r="55" spans="1:10" s="36" customFormat="1" x14ac:dyDescent="0.2">
      <c r="A55" s="44"/>
      <c r="B55" s="40"/>
      <c r="C55" s="40"/>
      <c r="D55" s="40"/>
      <c r="E55" s="40"/>
      <c r="F55" s="40"/>
    </row>
    <row r="56" spans="1:10" s="36" customFormat="1" x14ac:dyDescent="0.2">
      <c r="A56" s="44"/>
      <c r="B56" s="40"/>
      <c r="C56" s="40"/>
      <c r="D56" s="40"/>
      <c r="E56" s="40"/>
      <c r="F56" s="40"/>
    </row>
    <row r="57" spans="1:10" s="36" customFormat="1" x14ac:dyDescent="0.2"/>
    <row r="58" spans="1:10" s="36" customFormat="1" x14ac:dyDescent="0.2">
      <c r="A58" s="35"/>
      <c r="B58" s="41"/>
      <c r="C58" s="41"/>
      <c r="D58" s="35"/>
    </row>
    <row r="59" spans="1:10" s="36" customFormat="1" x14ac:dyDescent="0.2">
      <c r="A59" s="37"/>
      <c r="B59" s="40"/>
      <c r="C59" s="40"/>
      <c r="D59" s="40"/>
      <c r="E59" s="40"/>
      <c r="F59" s="40"/>
      <c r="H59" s="40"/>
    </row>
    <row r="60" spans="1:10" s="36" customFormat="1" x14ac:dyDescent="0.2">
      <c r="A60" s="37"/>
      <c r="B60" s="40"/>
      <c r="C60" s="40"/>
      <c r="D60" s="40"/>
      <c r="E60" s="40"/>
      <c r="F60" s="40"/>
      <c r="H60" s="40"/>
    </row>
    <row r="61" spans="1:10" s="36" customFormat="1" x14ac:dyDescent="0.2">
      <c r="A61" s="37"/>
      <c r="B61" s="40"/>
      <c r="C61" s="40"/>
      <c r="D61" s="40"/>
      <c r="E61" s="40"/>
      <c r="F61" s="40"/>
      <c r="H61" s="40"/>
    </row>
    <row r="62" spans="1:10" s="36" customFormat="1" x14ac:dyDescent="0.2">
      <c r="A62" s="37"/>
      <c r="B62" s="40"/>
      <c r="C62" s="40"/>
      <c r="D62" s="40"/>
      <c r="E62" s="40"/>
      <c r="F62" s="40"/>
      <c r="H62" s="40"/>
    </row>
    <row r="63" spans="1:10" s="36" customFormat="1" x14ac:dyDescent="0.2">
      <c r="A63" s="37"/>
      <c r="B63" s="40"/>
      <c r="C63" s="40"/>
      <c r="D63" s="40"/>
      <c r="E63" s="40"/>
      <c r="F63" s="40"/>
      <c r="H63" s="40"/>
    </row>
    <row r="64" spans="1:10" s="36" customFormat="1" x14ac:dyDescent="0.2"/>
    <row r="65" spans="1:9" s="36" customFormat="1" x14ac:dyDescent="0.2">
      <c r="A65" s="35"/>
      <c r="B65" s="41"/>
      <c r="C65" s="41"/>
      <c r="D65" s="35"/>
      <c r="E65" s="35"/>
      <c r="F65" s="41"/>
      <c r="G65" s="41"/>
    </row>
    <row r="66" spans="1:9" s="36" customFormat="1" x14ac:dyDescent="0.2">
      <c r="A66" s="37"/>
      <c r="B66" s="40"/>
      <c r="C66" s="40"/>
      <c r="D66" s="40"/>
      <c r="E66" s="40"/>
      <c r="F66" s="40"/>
      <c r="G66" s="40"/>
    </row>
    <row r="67" spans="1:9" s="36" customFormat="1" x14ac:dyDescent="0.2">
      <c r="A67" s="37"/>
      <c r="B67" s="40"/>
      <c r="C67" s="40"/>
      <c r="D67" s="40"/>
      <c r="E67" s="40"/>
      <c r="F67" s="40"/>
      <c r="G67" s="40"/>
    </row>
    <row r="68" spans="1:9" s="36" customFormat="1" x14ac:dyDescent="0.2">
      <c r="A68" s="37"/>
      <c r="B68" s="40"/>
      <c r="C68" s="40"/>
      <c r="D68" s="40"/>
      <c r="E68" s="40"/>
      <c r="F68" s="40"/>
      <c r="G68" s="40"/>
    </row>
    <row r="69" spans="1:9" s="36" customFormat="1" x14ac:dyDescent="0.2">
      <c r="A69" s="37"/>
      <c r="B69" s="40"/>
      <c r="C69" s="40"/>
      <c r="D69" s="40"/>
      <c r="E69" s="40"/>
      <c r="F69" s="40"/>
      <c r="G69" s="40"/>
    </row>
    <row r="70" spans="1:9" s="36" customFormat="1" x14ac:dyDescent="0.2">
      <c r="A70" s="37"/>
      <c r="B70" s="40"/>
      <c r="C70" s="40"/>
      <c r="D70" s="40"/>
      <c r="E70" s="40"/>
      <c r="F70" s="40"/>
      <c r="G70" s="40"/>
    </row>
    <row r="71" spans="1:9" s="36" customFormat="1" x14ac:dyDescent="0.2">
      <c r="A71" s="37"/>
      <c r="B71" s="40"/>
      <c r="C71" s="40"/>
      <c r="D71" s="40"/>
      <c r="E71" s="40"/>
      <c r="F71" s="40"/>
      <c r="G71" s="40"/>
    </row>
    <row r="72" spans="1:9" s="36" customFormat="1" x14ac:dyDescent="0.2">
      <c r="A72" s="37"/>
      <c r="B72" s="40"/>
      <c r="C72" s="40"/>
      <c r="D72" s="40"/>
      <c r="E72" s="40"/>
      <c r="F72" s="40"/>
      <c r="G72" s="40"/>
    </row>
    <row r="73" spans="1:9" s="36" customFormat="1" x14ac:dyDescent="0.2">
      <c r="A73" s="37"/>
      <c r="B73" s="40"/>
      <c r="C73" s="40"/>
      <c r="D73" s="40"/>
      <c r="E73" s="40"/>
      <c r="F73" s="40"/>
      <c r="G73" s="40"/>
    </row>
    <row r="74" spans="1:9" s="36" customFormat="1" x14ac:dyDescent="0.2">
      <c r="A74" s="37"/>
      <c r="B74" s="40"/>
      <c r="C74" s="40"/>
      <c r="D74" s="40"/>
      <c r="E74" s="40"/>
      <c r="F74" s="40"/>
      <c r="G74" s="40"/>
    </row>
    <row r="75" spans="1:9" s="36" customFormat="1" x14ac:dyDescent="0.2">
      <c r="A75" s="37"/>
      <c r="B75" s="40"/>
      <c r="C75" s="40"/>
      <c r="D75" s="40"/>
      <c r="E75" s="40"/>
      <c r="F75" s="40"/>
      <c r="G75" s="40"/>
    </row>
    <row r="76" spans="1:9" s="36" customFormat="1" x14ac:dyDescent="0.2">
      <c r="A76" s="37"/>
      <c r="B76" s="40"/>
      <c r="C76" s="40"/>
      <c r="D76" s="40"/>
      <c r="E76" s="40"/>
      <c r="F76" s="40"/>
      <c r="G76" s="40"/>
    </row>
    <row r="77" spans="1:9" s="36" customFormat="1" x14ac:dyDescent="0.2">
      <c r="A77" s="37"/>
    </row>
    <row r="78" spans="1:9" s="36" customFormat="1" x14ac:dyDescent="0.2">
      <c r="A78" s="35"/>
      <c r="B78" s="35"/>
      <c r="C78" s="35"/>
      <c r="D78" s="35"/>
      <c r="E78" s="35"/>
      <c r="F78" s="35"/>
      <c r="G78" s="35"/>
      <c r="H78" s="35"/>
    </row>
    <row r="79" spans="1:9" s="36" customFormat="1" x14ac:dyDescent="0.2">
      <c r="A79" s="37"/>
      <c r="B79" s="39"/>
      <c r="C79" s="39"/>
      <c r="D79" s="39"/>
      <c r="E79" s="39"/>
      <c r="F79" s="39"/>
      <c r="G79" s="39"/>
      <c r="H79" s="39"/>
      <c r="I79" s="39"/>
    </row>
    <row r="80" spans="1:9" s="36" customFormat="1" x14ac:dyDescent="0.2">
      <c r="A80" s="37"/>
      <c r="B80" s="39"/>
      <c r="C80" s="39"/>
      <c r="D80" s="39"/>
      <c r="E80" s="39"/>
      <c r="F80" s="39"/>
      <c r="G80" s="39"/>
      <c r="H80" s="39"/>
      <c r="I80" s="39"/>
    </row>
    <row r="81" spans="1:9" s="36" customFormat="1" x14ac:dyDescent="0.2">
      <c r="A81" s="37"/>
      <c r="B81" s="39"/>
      <c r="C81" s="39"/>
      <c r="D81" s="39"/>
      <c r="E81" s="39"/>
      <c r="F81" s="39"/>
      <c r="G81" s="39"/>
      <c r="H81" s="39"/>
      <c r="I81" s="39"/>
    </row>
    <row r="82" spans="1:9" s="36" customFormat="1" x14ac:dyDescent="0.2">
      <c r="A82" s="37"/>
      <c r="B82" s="39"/>
      <c r="C82" s="39"/>
      <c r="D82" s="39"/>
      <c r="E82" s="39"/>
      <c r="F82" s="39"/>
      <c r="G82" s="39"/>
      <c r="H82" s="39"/>
      <c r="I82" s="39"/>
    </row>
    <row r="83" spans="1:9" s="36" customFormat="1" x14ac:dyDescent="0.2">
      <c r="A83" s="37"/>
      <c r="B83" s="39"/>
      <c r="C83" s="39"/>
      <c r="D83" s="39"/>
      <c r="E83" s="39"/>
      <c r="F83" s="39"/>
      <c r="G83" s="39"/>
      <c r="H83" s="39"/>
      <c r="I83" s="39"/>
    </row>
  </sheetData>
  <conditionalFormatting sqref="C42:D43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2:G7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9:H7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0:H8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1:H8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2:H8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3:H8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205"/>
  <sheetViews>
    <sheetView topLeftCell="A173" workbookViewId="0">
      <selection activeCell="A200" sqref="A200"/>
    </sheetView>
  </sheetViews>
  <sheetFormatPr baseColWidth="10" defaultColWidth="8.83203125" defaultRowHeight="15" x14ac:dyDescent="0.2"/>
  <sheetData>
    <row r="1" spans="1:7" x14ac:dyDescent="0.2">
      <c r="A1" s="9"/>
      <c r="B1" s="14" t="s">
        <v>68</v>
      </c>
      <c r="C1" s="9" t="s">
        <v>73</v>
      </c>
      <c r="D1" s="14" t="s">
        <v>76</v>
      </c>
      <c r="E1" s="14"/>
      <c r="F1" s="9"/>
      <c r="G1" s="14"/>
    </row>
    <row r="2" spans="1:7" x14ac:dyDescent="0.2">
      <c r="A2" s="8" t="s">
        <v>223</v>
      </c>
      <c r="B2" s="16">
        <v>83.871144897035961</v>
      </c>
      <c r="C2" s="16">
        <v>87.419974210465796</v>
      </c>
      <c r="D2" s="16">
        <v>92.428918128125787</v>
      </c>
      <c r="E2" s="16"/>
      <c r="F2" s="16"/>
      <c r="G2" s="16"/>
    </row>
    <row r="3" spans="1:7" x14ac:dyDescent="0.2">
      <c r="A3" s="8" t="s">
        <v>224</v>
      </c>
      <c r="B3" s="16">
        <v>75.394469694996658</v>
      </c>
      <c r="C3" s="16">
        <v>84.412414866226001</v>
      </c>
      <c r="D3" s="16">
        <v>134.02035771502395</v>
      </c>
      <c r="E3" s="16"/>
      <c r="F3" s="16"/>
      <c r="G3" s="16"/>
    </row>
    <row r="4" spans="1:7" x14ac:dyDescent="0.2">
      <c r="A4" s="8" t="s">
        <v>225</v>
      </c>
      <c r="B4" s="16">
        <v>118.35259523022796</v>
      </c>
      <c r="C4" s="16">
        <v>137.35818030072591</v>
      </c>
      <c r="D4" s="16">
        <v>173.30094633912663</v>
      </c>
      <c r="E4" s="16"/>
      <c r="F4" s="16"/>
      <c r="G4" s="16"/>
    </row>
    <row r="5" spans="1:7" x14ac:dyDescent="0.2">
      <c r="A5" s="8" t="s">
        <v>226</v>
      </c>
      <c r="B5" s="16">
        <v>162.13732136813647</v>
      </c>
      <c r="C5" s="16">
        <v>200.51196209802484</v>
      </c>
      <c r="D5" s="16">
        <v>217.29957983628833</v>
      </c>
      <c r="E5" s="16"/>
      <c r="F5" s="16"/>
      <c r="G5" s="16"/>
    </row>
    <row r="6" spans="1:7" x14ac:dyDescent="0.2">
      <c r="A6" s="8" t="s">
        <v>227</v>
      </c>
      <c r="B6" s="16">
        <v>152.39005798261968</v>
      </c>
      <c r="C6" s="16">
        <v>182.71154784347559</v>
      </c>
      <c r="D6" s="16">
        <v>219.86011608992166</v>
      </c>
      <c r="E6" s="16"/>
      <c r="F6" s="16"/>
      <c r="G6" s="16"/>
    </row>
    <row r="7" spans="1:7" x14ac:dyDescent="0.2">
      <c r="A7" s="8" t="s">
        <v>228</v>
      </c>
      <c r="B7" s="16">
        <v>43.505969707572461</v>
      </c>
      <c r="C7" s="16">
        <v>56.150403937103356</v>
      </c>
      <c r="D7" s="16">
        <v>68.639903144869137</v>
      </c>
    </row>
    <row r="8" spans="1:7" x14ac:dyDescent="0.2">
      <c r="A8" s="8" t="s">
        <v>229</v>
      </c>
      <c r="B8" s="16">
        <v>51.25399510963863</v>
      </c>
      <c r="C8" s="16">
        <v>86.929392152515575</v>
      </c>
      <c r="D8" s="16">
        <v>124.9892151792524</v>
      </c>
    </row>
    <row r="9" spans="1:7" x14ac:dyDescent="0.2">
      <c r="A9" s="8" t="s">
        <v>230</v>
      </c>
      <c r="B9" s="16">
        <v>57.774377283890196</v>
      </c>
      <c r="C9" s="16">
        <v>102.93088946758239</v>
      </c>
      <c r="D9" s="16">
        <v>136.95827042517735</v>
      </c>
    </row>
    <row r="10" spans="1:7" x14ac:dyDescent="0.2">
      <c r="A10" s="8" t="s">
        <v>231</v>
      </c>
      <c r="B10" s="16">
        <v>88.034573987779552</v>
      </c>
      <c r="C10" s="16">
        <v>137.82484838356993</v>
      </c>
      <c r="D10" s="16">
        <v>153.83391297270109</v>
      </c>
    </row>
    <row r="11" spans="1:7" x14ac:dyDescent="0.2">
      <c r="A11" s="8" t="s">
        <v>232</v>
      </c>
      <c r="B11" s="16">
        <v>94.649707972155937</v>
      </c>
      <c r="C11" s="16">
        <v>146.20274382545173</v>
      </c>
      <c r="D11" s="16">
        <v>174.06212691371948</v>
      </c>
    </row>
    <row r="18" spans="1:4" x14ac:dyDescent="0.2">
      <c r="A18" s="9"/>
      <c r="B18" s="9" t="s">
        <v>219</v>
      </c>
      <c r="C18" s="9" t="s">
        <v>222</v>
      </c>
      <c r="D18" s="9" t="s">
        <v>220</v>
      </c>
    </row>
    <row r="19" spans="1:4" x14ac:dyDescent="0.2">
      <c r="A19" s="8" t="s">
        <v>114</v>
      </c>
      <c r="B19" s="16">
        <v>63.688557302304204</v>
      </c>
      <c r="C19" s="16">
        <v>71.785189073784579</v>
      </c>
      <c r="D19" s="16">
        <v>80.534410636497455</v>
      </c>
    </row>
    <row r="20" spans="1:4" x14ac:dyDescent="0.2">
      <c r="A20" s="8" t="s">
        <v>121</v>
      </c>
      <c r="B20" s="16">
        <v>63.324232402317662</v>
      </c>
      <c r="C20" s="16">
        <v>85.670903509370802</v>
      </c>
      <c r="D20" s="16">
        <v>129.39465056255563</v>
      </c>
    </row>
    <row r="21" spans="1:4" x14ac:dyDescent="0.2">
      <c r="A21" s="8" t="s">
        <v>120</v>
      </c>
      <c r="B21" s="16">
        <v>88.063486257059111</v>
      </c>
      <c r="C21" s="16">
        <v>120.14453488415418</v>
      </c>
      <c r="D21" s="16">
        <v>155.12960838215193</v>
      </c>
    </row>
    <row r="22" spans="1:4" x14ac:dyDescent="0.2">
      <c r="A22" s="8" t="s">
        <v>122</v>
      </c>
      <c r="B22" s="16">
        <v>125.98963971918187</v>
      </c>
      <c r="C22" s="16">
        <v>169.16840524079737</v>
      </c>
      <c r="D22" s="16">
        <v>185.56674640449467</v>
      </c>
    </row>
    <row r="23" spans="1:4" x14ac:dyDescent="0.2">
      <c r="A23" s="8" t="s">
        <v>118</v>
      </c>
      <c r="B23" s="16">
        <v>123.51988297738778</v>
      </c>
      <c r="C23" s="16">
        <v>164.45714583446363</v>
      </c>
      <c r="D23" s="16">
        <v>196.96112150182057</v>
      </c>
    </row>
    <row r="29" spans="1:4" x14ac:dyDescent="0.2">
      <c r="B29" s="14" t="s">
        <v>233</v>
      </c>
      <c r="C29" s="9" t="s">
        <v>234</v>
      </c>
      <c r="D29" s="14" t="s">
        <v>235</v>
      </c>
    </row>
    <row r="30" spans="1:4" x14ac:dyDescent="0.2">
      <c r="A30" t="s">
        <v>114</v>
      </c>
      <c r="B30">
        <v>63.65870752161878</v>
      </c>
      <c r="C30">
        <v>68.653274002693252</v>
      </c>
      <c r="D30">
        <v>61.494309341169227</v>
      </c>
    </row>
    <row r="31" spans="1:4" x14ac:dyDescent="0.2">
      <c r="A31" t="s">
        <v>121</v>
      </c>
      <c r="B31">
        <v>63.299596555946806</v>
      </c>
      <c r="C31">
        <v>82.13578032935807</v>
      </c>
      <c r="D31">
        <v>95.321602808476896</v>
      </c>
    </row>
    <row r="32" spans="1:4" x14ac:dyDescent="0.2">
      <c r="A32" t="s">
        <v>120</v>
      </c>
      <c r="B32">
        <v>88.026321769189252</v>
      </c>
      <c r="C32">
        <v>115.15688202478817</v>
      </c>
      <c r="D32">
        <v>118.32848422232978</v>
      </c>
    </row>
    <row r="33" spans="1:19" x14ac:dyDescent="0.2">
      <c r="A33" t="s">
        <v>122</v>
      </c>
      <c r="B33">
        <v>125.06079559164425</v>
      </c>
      <c r="C33">
        <v>163.37814421675122</v>
      </c>
      <c r="D33">
        <v>146.23253890419556</v>
      </c>
      <c r="E33" s="9"/>
      <c r="F33" s="9"/>
      <c r="G33" s="9"/>
    </row>
    <row r="34" spans="1:19" x14ac:dyDescent="0.2">
      <c r="A34" t="s">
        <v>118</v>
      </c>
      <c r="B34">
        <v>123.46663681419471</v>
      </c>
      <c r="C34">
        <v>159.08038864916756</v>
      </c>
      <c r="D34">
        <v>155.83469639907366</v>
      </c>
      <c r="E34" s="16"/>
      <c r="F34" s="16"/>
      <c r="G34" s="16"/>
    </row>
    <row r="35" spans="1:19" x14ac:dyDescent="0.2">
      <c r="A35" s="8"/>
      <c r="B35" s="16"/>
      <c r="C35" s="16"/>
      <c r="D35" s="16"/>
      <c r="E35" s="16"/>
      <c r="F35" s="16"/>
      <c r="G35" s="16"/>
    </row>
    <row r="36" spans="1:19" x14ac:dyDescent="0.2">
      <c r="A36" s="8"/>
      <c r="B36" s="16"/>
      <c r="C36" s="16"/>
      <c r="D36" s="16"/>
      <c r="E36" s="16"/>
      <c r="F36" s="16"/>
      <c r="G36" s="16"/>
    </row>
    <row r="37" spans="1:19" x14ac:dyDescent="0.2">
      <c r="A37" s="8"/>
      <c r="B37" s="16"/>
      <c r="C37" s="16"/>
      <c r="D37" s="16"/>
      <c r="E37" s="16"/>
      <c r="F37" s="16"/>
      <c r="G37" s="16"/>
    </row>
    <row r="38" spans="1:19" x14ac:dyDescent="0.2">
      <c r="A38" s="8"/>
      <c r="B38" s="16"/>
      <c r="C38" s="16"/>
      <c r="D38" s="16"/>
      <c r="E38" s="16"/>
      <c r="F38" s="16"/>
      <c r="G38" s="16"/>
    </row>
    <row r="39" spans="1:19" x14ac:dyDescent="0.2">
      <c r="A39" s="8"/>
      <c r="B39" s="16"/>
      <c r="C39" s="16"/>
      <c r="D39" s="16"/>
    </row>
    <row r="40" spans="1:19" x14ac:dyDescent="0.2">
      <c r="A40" s="8"/>
      <c r="B40" s="16"/>
      <c r="C40" s="16"/>
      <c r="D40" s="16"/>
    </row>
    <row r="41" spans="1:19" x14ac:dyDescent="0.2">
      <c r="A41" s="8"/>
      <c r="B41" s="16"/>
      <c r="C41" s="16"/>
      <c r="D41" s="16"/>
    </row>
    <row r="42" spans="1:19" x14ac:dyDescent="0.2">
      <c r="A42" s="8"/>
      <c r="B42" s="16"/>
      <c r="C42" s="16"/>
      <c r="D42" s="16"/>
    </row>
    <row r="43" spans="1:19" x14ac:dyDescent="0.2">
      <c r="A43" s="8"/>
      <c r="B43" s="16"/>
      <c r="C43" s="16"/>
      <c r="D43" s="16"/>
    </row>
    <row r="47" spans="1:19" x14ac:dyDescent="0.2">
      <c r="N47" s="9"/>
      <c r="O47" s="9" t="s">
        <v>114</v>
      </c>
      <c r="P47" s="9" t="s">
        <v>121</v>
      </c>
      <c r="Q47" s="9" t="s">
        <v>120</v>
      </c>
      <c r="R47" s="9" t="s">
        <v>122</v>
      </c>
      <c r="S47" s="9" t="s">
        <v>118</v>
      </c>
    </row>
    <row r="48" spans="1:19" x14ac:dyDescent="0.2">
      <c r="A48" s="9"/>
      <c r="B48" s="9" t="s">
        <v>114</v>
      </c>
      <c r="C48" s="9" t="s">
        <v>121</v>
      </c>
      <c r="D48" s="9" t="s">
        <v>120</v>
      </c>
      <c r="E48" s="9" t="s">
        <v>122</v>
      </c>
      <c r="F48" s="9" t="s">
        <v>118</v>
      </c>
      <c r="N48" s="8">
        <v>2016</v>
      </c>
      <c r="O48" s="16">
        <v>104.79888707377965</v>
      </c>
      <c r="P48" s="16">
        <v>146.38504696225985</v>
      </c>
      <c r="Q48" s="16">
        <v>170.49972781953358</v>
      </c>
      <c r="R48" s="16">
        <v>167.69457622343705</v>
      </c>
      <c r="S48" s="16">
        <v>172.28696370249403</v>
      </c>
    </row>
    <row r="49" spans="1:19" x14ac:dyDescent="0.2">
      <c r="A49" s="8">
        <v>2016</v>
      </c>
      <c r="B49" s="16">
        <v>0.31735524464221226</v>
      </c>
      <c r="C49" s="16">
        <v>0.41958241377558025</v>
      </c>
      <c r="D49" s="16">
        <v>0.54348540448007132</v>
      </c>
      <c r="E49" s="16">
        <v>0.78656594951947534</v>
      </c>
      <c r="F49" s="16">
        <v>0.65748732572510127</v>
      </c>
      <c r="N49" s="8">
        <v>2017</v>
      </c>
      <c r="O49" s="16">
        <v>83.892121304104947</v>
      </c>
      <c r="P49" s="16">
        <v>209.72875609678158</v>
      </c>
      <c r="Q49" s="16">
        <v>213.46409377814803</v>
      </c>
      <c r="R49" s="16">
        <v>215.15716308285357</v>
      </c>
      <c r="S49" s="16">
        <v>218.01335373373587</v>
      </c>
    </row>
    <row r="50" spans="1:19" x14ac:dyDescent="0.2">
      <c r="A50" s="8">
        <v>2017</v>
      </c>
      <c r="B50" s="16">
        <v>0.26119539709318251</v>
      </c>
      <c r="C50" s="16">
        <v>0.31429678556464968</v>
      </c>
      <c r="D50" s="16">
        <v>0.33525875494593665</v>
      </c>
      <c r="E50" s="16">
        <v>0.43073267312276931</v>
      </c>
      <c r="F50" s="16">
        <v>0.45300058239982244</v>
      </c>
    </row>
    <row r="66" spans="1:22" x14ac:dyDescent="0.2">
      <c r="B66" t="s">
        <v>9</v>
      </c>
      <c r="C66" t="s">
        <v>10</v>
      </c>
      <c r="D66" t="s">
        <v>11</v>
      </c>
    </row>
    <row r="67" spans="1:22" x14ac:dyDescent="0.2">
      <c r="A67" t="s">
        <v>114</v>
      </c>
      <c r="B67">
        <v>10.442857142857141</v>
      </c>
      <c r="C67">
        <v>9.3047619047619055</v>
      </c>
      <c r="D67">
        <v>5.3100529100529101</v>
      </c>
    </row>
    <row r="68" spans="1:22" x14ac:dyDescent="0.2">
      <c r="A68" t="s">
        <v>121</v>
      </c>
      <c r="B68">
        <v>11.455026455026452</v>
      </c>
      <c r="C68">
        <v>11.166402116402116</v>
      </c>
      <c r="D68">
        <v>8.6277777777777782</v>
      </c>
    </row>
    <row r="69" spans="1:22" x14ac:dyDescent="0.2">
      <c r="A69" t="s">
        <v>120</v>
      </c>
      <c r="B69">
        <v>12.218253968253967</v>
      </c>
      <c r="C69">
        <v>11.723015873015871</v>
      </c>
      <c r="D69">
        <v>8.4193121693121693</v>
      </c>
    </row>
    <row r="70" spans="1:22" x14ac:dyDescent="0.2">
      <c r="A70" t="s">
        <v>122</v>
      </c>
      <c r="B70">
        <v>13.022751322751319</v>
      </c>
      <c r="C70">
        <v>12.211904761904758</v>
      </c>
      <c r="D70">
        <v>7.9044973544973534</v>
      </c>
    </row>
    <row r="71" spans="1:22" x14ac:dyDescent="0.2">
      <c r="A71" t="s">
        <v>118</v>
      </c>
      <c r="B71">
        <v>13.047619047619047</v>
      </c>
      <c r="C71">
        <v>12.30238095238095</v>
      </c>
      <c r="D71">
        <v>8.24973544973545</v>
      </c>
    </row>
    <row r="75" spans="1:22" x14ac:dyDescent="0.2">
      <c r="A75" s="9"/>
      <c r="B75" s="9" t="s">
        <v>270</v>
      </c>
      <c r="C75" s="9" t="s">
        <v>271</v>
      </c>
      <c r="D75" s="9" t="s">
        <v>272</v>
      </c>
      <c r="E75" s="9" t="s">
        <v>273</v>
      </c>
    </row>
    <row r="76" spans="1:22" x14ac:dyDescent="0.2">
      <c r="A76" s="8" t="s">
        <v>114</v>
      </c>
      <c r="B76" s="2">
        <v>44.104761904761908</v>
      </c>
      <c r="C76" s="2">
        <v>45.295238095238091</v>
      </c>
      <c r="D76" s="2">
        <v>39.188095238095237</v>
      </c>
      <c r="E76" s="2">
        <v>10.776190476190473</v>
      </c>
    </row>
    <row r="77" spans="1:22" x14ac:dyDescent="0.2">
      <c r="A77" s="8" t="s">
        <v>121</v>
      </c>
      <c r="B77" s="2">
        <v>46.419047619047625</v>
      </c>
      <c r="C77" s="2">
        <v>46.409523809523812</v>
      </c>
      <c r="D77" s="2">
        <v>46.478571428571421</v>
      </c>
      <c r="E77" s="2">
        <v>33.561904761904763</v>
      </c>
    </row>
    <row r="78" spans="1:22" x14ac:dyDescent="0.2">
      <c r="A78" s="8" t="s">
        <v>120</v>
      </c>
      <c r="B78" s="2">
        <v>51.192857142857143</v>
      </c>
      <c r="C78" s="2">
        <v>53.061904761904756</v>
      </c>
      <c r="D78" s="2">
        <v>51.035714285714299</v>
      </c>
      <c r="E78" s="2">
        <v>33.571428571428569</v>
      </c>
    </row>
    <row r="79" spans="1:22" x14ac:dyDescent="0.2">
      <c r="A79" s="8" t="s">
        <v>122</v>
      </c>
      <c r="B79" s="2">
        <v>56.419047619047618</v>
      </c>
      <c r="C79" s="2">
        <v>57.257142857142874</v>
      </c>
      <c r="D79" s="2">
        <v>55.909523809523819</v>
      </c>
      <c r="E79" s="2">
        <v>38.171428571428578</v>
      </c>
      <c r="O79" s="9"/>
      <c r="P79" s="9">
        <v>1946</v>
      </c>
      <c r="Q79" s="9">
        <v>1958</v>
      </c>
      <c r="R79" s="9">
        <v>1967</v>
      </c>
      <c r="S79" s="9">
        <v>1976</v>
      </c>
      <c r="T79" s="9">
        <v>1995</v>
      </c>
      <c r="U79" s="9">
        <v>2003</v>
      </c>
      <c r="V79" s="9">
        <v>2015</v>
      </c>
    </row>
    <row r="80" spans="1:22" x14ac:dyDescent="0.2">
      <c r="A80" s="8" t="s">
        <v>118</v>
      </c>
      <c r="B80" s="2">
        <v>57.36904761904762</v>
      </c>
      <c r="C80" s="2">
        <v>56.68571428571429</v>
      </c>
      <c r="D80" s="2">
        <v>55.902380952380952</v>
      </c>
      <c r="E80" s="2">
        <v>38.554761904761911</v>
      </c>
      <c r="O80" s="8" t="s">
        <v>114</v>
      </c>
      <c r="P80" s="2">
        <v>0.24850115747258061</v>
      </c>
      <c r="Q80" s="2">
        <v>0.25162756599754399</v>
      </c>
      <c r="R80" s="2">
        <v>0.27580566096407494</v>
      </c>
      <c r="S80" s="2">
        <v>0.60254046524981331</v>
      </c>
      <c r="T80" s="2">
        <v>0.39903736122446914</v>
      </c>
      <c r="U80" s="2">
        <v>0.34051768448740649</v>
      </c>
      <c r="V80" s="2">
        <v>0.31347934927859861</v>
      </c>
    </row>
    <row r="81" spans="1:22" x14ac:dyDescent="0.2">
      <c r="O81" s="8" t="s">
        <v>121</v>
      </c>
      <c r="P81" s="2">
        <v>1.0836622832930136</v>
      </c>
      <c r="Q81" s="2">
        <v>1.0462255831373675</v>
      </c>
      <c r="R81" s="2">
        <v>1.0914042058714153</v>
      </c>
      <c r="S81" s="2">
        <v>1.2314802731570527</v>
      </c>
      <c r="T81" s="2">
        <v>1.4430740847949488</v>
      </c>
      <c r="U81" s="2">
        <v>1.468797199281566</v>
      </c>
      <c r="V81" s="2">
        <v>1.5248884527709485</v>
      </c>
    </row>
    <row r="82" spans="1:22" x14ac:dyDescent="0.2">
      <c r="A82" s="9"/>
      <c r="B82" s="9" t="s">
        <v>201</v>
      </c>
      <c r="C82" s="9" t="s">
        <v>132</v>
      </c>
      <c r="D82" s="9" t="s">
        <v>202</v>
      </c>
      <c r="E82" s="9" t="s">
        <v>200</v>
      </c>
      <c r="O82" s="8" t="s">
        <v>120</v>
      </c>
      <c r="P82" s="2">
        <v>1.0477257924162489</v>
      </c>
      <c r="Q82" s="2">
        <v>0.99611581356131573</v>
      </c>
      <c r="R82" s="2">
        <v>1.0349512276112236</v>
      </c>
      <c r="S82" s="2">
        <v>1.2837481182715551</v>
      </c>
      <c r="T82" s="2">
        <v>1.3668436060532656</v>
      </c>
      <c r="U82" s="2">
        <v>1.3359033006507646</v>
      </c>
      <c r="V82" s="2">
        <v>1.5601273891898826</v>
      </c>
    </row>
    <row r="83" spans="1:22" x14ac:dyDescent="0.2">
      <c r="A83" s="8" t="s">
        <v>114</v>
      </c>
      <c r="B83" s="2">
        <v>0.39118214499687037</v>
      </c>
      <c r="C83" s="2">
        <v>0.42606159231279023</v>
      </c>
      <c r="D83" s="2">
        <v>0.36670342509521181</v>
      </c>
      <c r="E83" s="2">
        <v>0.73260818298027908</v>
      </c>
      <c r="O83" s="8" t="s">
        <v>122</v>
      </c>
      <c r="P83" s="2">
        <v>0.97622181187502799</v>
      </c>
      <c r="Q83" s="2">
        <v>0.88315940908047941</v>
      </c>
      <c r="R83" s="2">
        <v>0.95153598003209561</v>
      </c>
      <c r="S83" s="2">
        <v>1.240324510868287</v>
      </c>
      <c r="T83" s="2">
        <v>1.0706821093526186</v>
      </c>
      <c r="U83" s="2">
        <v>1.2782270135668734</v>
      </c>
      <c r="V83" s="2">
        <v>1.2347725030843744</v>
      </c>
    </row>
    <row r="84" spans="1:22" x14ac:dyDescent="0.2">
      <c r="A84" s="8" t="s">
        <v>121</v>
      </c>
      <c r="B84" s="2">
        <v>0.39154397588052237</v>
      </c>
      <c r="C84" s="2">
        <v>0.42425252288871901</v>
      </c>
      <c r="D84" s="2">
        <v>0.39407738053807906</v>
      </c>
      <c r="E84" s="2">
        <v>0.51650487119396238</v>
      </c>
      <c r="O84" s="8" t="s">
        <v>118</v>
      </c>
      <c r="P84" s="2">
        <v>0.89467528402648122</v>
      </c>
      <c r="Q84" s="2">
        <v>0.96917491583475934</v>
      </c>
      <c r="R84" s="2">
        <v>0.94048488393043284</v>
      </c>
      <c r="S84" s="2">
        <v>1.1364512119674401</v>
      </c>
      <c r="T84" s="2">
        <v>1.143750322534413</v>
      </c>
      <c r="U84" s="2">
        <v>1.1421457032708127</v>
      </c>
      <c r="V84" s="2">
        <v>1.1899507410213925</v>
      </c>
    </row>
    <row r="85" spans="1:22" x14ac:dyDescent="0.2">
      <c r="A85" s="8" t="s">
        <v>120</v>
      </c>
      <c r="B85" s="2">
        <v>0.48268549596507349</v>
      </c>
      <c r="C85" s="2">
        <v>0.45862096462564306</v>
      </c>
      <c r="D85" s="2">
        <v>0.35789296479483235</v>
      </c>
      <c r="E85" s="2">
        <v>0.56363844295686072</v>
      </c>
    </row>
    <row r="86" spans="1:22" x14ac:dyDescent="0.2">
      <c r="A86" s="8" t="s">
        <v>122</v>
      </c>
      <c r="B86" s="2">
        <v>0.66838784879062574</v>
      </c>
      <c r="C86" s="2">
        <v>0.62031667462672924</v>
      </c>
      <c r="D86" s="2">
        <v>0.49809658857642181</v>
      </c>
      <c r="E86" s="2">
        <v>0.68687233227018918</v>
      </c>
    </row>
    <row r="87" spans="1:22" x14ac:dyDescent="0.2">
      <c r="A87" s="8" t="s">
        <v>118</v>
      </c>
      <c r="B87" s="2">
        <v>0.68429301746924032</v>
      </c>
      <c r="C87" s="2">
        <v>0.62190970172206383</v>
      </c>
      <c r="D87" s="2">
        <v>0.48291095028297726</v>
      </c>
      <c r="E87" s="2">
        <v>0.73178591117614666</v>
      </c>
    </row>
    <row r="92" spans="1:22" x14ac:dyDescent="0.2">
      <c r="A92" s="9"/>
      <c r="B92" s="9" t="s">
        <v>248</v>
      </c>
      <c r="C92" s="9" t="s">
        <v>249</v>
      </c>
      <c r="D92" s="9" t="s">
        <v>252</v>
      </c>
      <c r="E92" s="9" t="s">
        <v>251</v>
      </c>
    </row>
    <row r="93" spans="1:22" x14ac:dyDescent="0.2">
      <c r="A93" s="8" t="s">
        <v>114</v>
      </c>
      <c r="B93" s="2">
        <v>0.23400222904057741</v>
      </c>
      <c r="C93" s="2">
        <v>0.15926000011144648</v>
      </c>
      <c r="D93" s="2">
        <v>6.5488812911623992E-2</v>
      </c>
      <c r="E93" s="2">
        <v>0.68345481737416824</v>
      </c>
    </row>
    <row r="94" spans="1:22" x14ac:dyDescent="0.2">
      <c r="A94" s="8" t="s">
        <v>121</v>
      </c>
      <c r="B94" s="2">
        <v>0.37920228657836014</v>
      </c>
      <c r="C94" s="2">
        <v>0.19538792323959728</v>
      </c>
      <c r="D94" s="2">
        <v>9.7499861485525252E-2</v>
      </c>
      <c r="E94" s="2">
        <v>1.3810432817955611</v>
      </c>
    </row>
    <row r="95" spans="1:22" x14ac:dyDescent="0.2">
      <c r="A95" s="8" t="s">
        <v>120</v>
      </c>
      <c r="B95" s="2">
        <v>0.45707122964234592</v>
      </c>
      <c r="C95" s="2">
        <v>0.25571900101360817</v>
      </c>
      <c r="D95" s="2">
        <v>9.0664018152781925E-2</v>
      </c>
      <c r="E95" s="2">
        <v>1.5121203131524401</v>
      </c>
      <c r="O95" s="9"/>
      <c r="P95" s="9">
        <v>1946</v>
      </c>
      <c r="Q95" s="9">
        <v>1958</v>
      </c>
      <c r="R95" s="9">
        <v>1967</v>
      </c>
      <c r="S95" s="9">
        <v>1976</v>
      </c>
      <c r="T95" s="9">
        <v>1995</v>
      </c>
      <c r="U95" s="9">
        <v>2003</v>
      </c>
      <c r="V95" s="9">
        <v>2015</v>
      </c>
    </row>
    <row r="96" spans="1:22" x14ac:dyDescent="0.2">
      <c r="A96" s="8" t="s">
        <v>122</v>
      </c>
      <c r="B96" s="2">
        <v>0.50750530533563531</v>
      </c>
      <c r="C96" s="2">
        <v>0.34876608549413235</v>
      </c>
      <c r="D96" s="2">
        <v>9.8531248606351152E-2</v>
      </c>
      <c r="E96" s="2">
        <v>1.7051718410505552</v>
      </c>
      <c r="O96" s="8" t="s">
        <v>114</v>
      </c>
      <c r="P96" s="2">
        <v>23.175696594814966</v>
      </c>
      <c r="Q96" s="2">
        <v>20.657063482076953</v>
      </c>
      <c r="R96" s="2">
        <v>28.811319810244665</v>
      </c>
      <c r="S96" s="2">
        <v>50.028514410565009</v>
      </c>
      <c r="T96" s="2">
        <v>34.53024890493419</v>
      </c>
      <c r="U96" s="2">
        <v>32.749967376414112</v>
      </c>
      <c r="V96" s="2">
        <v>30.149575371210343</v>
      </c>
    </row>
    <row r="97" spans="1:22" x14ac:dyDescent="0.2">
      <c r="A97" s="8" t="s">
        <v>118</v>
      </c>
      <c r="B97" s="2">
        <v>0.47249988621473304</v>
      </c>
      <c r="C97" s="2">
        <v>0.32807123383382947</v>
      </c>
      <c r="D97" s="2">
        <v>9.3487660055792024E-2</v>
      </c>
      <c r="E97" s="2">
        <v>1.6898764724179896</v>
      </c>
      <c r="O97" s="8" t="s">
        <v>121</v>
      </c>
      <c r="P97" s="2">
        <v>60.759757433311414</v>
      </c>
      <c r="Q97" s="2">
        <v>55.801407703579564</v>
      </c>
      <c r="R97" s="2">
        <v>60.825627750379653</v>
      </c>
      <c r="S97" s="2">
        <v>62.852876576464801</v>
      </c>
      <c r="T97" s="2">
        <v>59.835896732473181</v>
      </c>
      <c r="U97" s="2">
        <v>63.384860159038887</v>
      </c>
      <c r="V97" s="2">
        <v>66.324418167254137</v>
      </c>
    </row>
    <row r="98" spans="1:22" x14ac:dyDescent="0.2">
      <c r="O98" s="8" t="s">
        <v>120</v>
      </c>
      <c r="P98" s="2">
        <v>52.680882305924563</v>
      </c>
      <c r="Q98" s="2">
        <v>50.23689736127924</v>
      </c>
      <c r="R98" s="2">
        <v>51.475324314526965</v>
      </c>
      <c r="S98" s="2">
        <v>55.455180813243906</v>
      </c>
      <c r="T98" s="2">
        <v>56.102806051665738</v>
      </c>
      <c r="U98" s="2">
        <v>53.102499801067403</v>
      </c>
      <c r="V98" s="2">
        <v>58.065279027853911</v>
      </c>
    </row>
    <row r="99" spans="1:22" x14ac:dyDescent="0.2">
      <c r="A99" s="8" t="s">
        <v>114</v>
      </c>
      <c r="B99">
        <f>B93/(SUM($B93:$E93))*100</f>
        <v>20.486869954926625</v>
      </c>
      <c r="C99">
        <f t="shared" ref="C99:E99" si="0">C93/(SUM($B93:$E93))*100</f>
        <v>13.943195860493384</v>
      </c>
      <c r="D99">
        <f t="shared" si="0"/>
        <v>5.733538518516883</v>
      </c>
      <c r="E99">
        <f t="shared" si="0"/>
        <v>59.836395666063105</v>
      </c>
      <c r="O99" s="8" t="s">
        <v>122</v>
      </c>
      <c r="P99" s="2">
        <v>37.828165207657456</v>
      </c>
      <c r="Q99" s="2">
        <v>37.344300478681753</v>
      </c>
      <c r="R99" s="2">
        <v>38.840916730927923</v>
      </c>
      <c r="S99" s="2">
        <v>47.900995276548862</v>
      </c>
      <c r="T99" s="2">
        <v>39.682017237844754</v>
      </c>
      <c r="U99" s="2">
        <v>45.416771173142855</v>
      </c>
      <c r="V99" s="2">
        <v>42.761538904957057</v>
      </c>
    </row>
    <row r="100" spans="1:22" x14ac:dyDescent="0.2">
      <c r="A100" s="8" t="s">
        <v>121</v>
      </c>
      <c r="B100">
        <f t="shared" ref="B100:E100" si="1">B94/(SUM($B94:$E94))*100</f>
        <v>18.469442620762262</v>
      </c>
      <c r="C100">
        <f t="shared" si="1"/>
        <v>9.5165724595859569</v>
      </c>
      <c r="D100">
        <f t="shared" si="1"/>
        <v>4.7488323804372889</v>
      </c>
      <c r="E100">
        <f t="shared" si="1"/>
        <v>67.265152539214498</v>
      </c>
      <c r="O100" s="8" t="s">
        <v>118</v>
      </c>
      <c r="P100" s="2">
        <v>36.019370436760163</v>
      </c>
      <c r="Q100" s="2">
        <v>41.155663171604949</v>
      </c>
      <c r="R100" s="2">
        <v>36.905089047328808</v>
      </c>
      <c r="S100" s="2">
        <v>45.624715340825823</v>
      </c>
      <c r="T100" s="2">
        <v>43.857971350415312</v>
      </c>
      <c r="U100" s="2">
        <v>41.520765286438213</v>
      </c>
      <c r="V100" s="2">
        <v>40.352369220935657</v>
      </c>
    </row>
    <row r="101" spans="1:22" x14ac:dyDescent="0.2">
      <c r="A101" s="8" t="s">
        <v>120</v>
      </c>
      <c r="B101">
        <f t="shared" ref="B101:D101" si="2">B95/(SUM($B95:$E95))*100</f>
        <v>19.738998568684803</v>
      </c>
      <c r="C101">
        <f>C95/(SUM($B95:$E95))*100</f>
        <v>11.043436269097159</v>
      </c>
      <c r="D101">
        <f t="shared" si="2"/>
        <v>3.9154005075955762</v>
      </c>
      <c r="E101">
        <f>E95/(SUM($B95:$E95))*100</f>
        <v>65.302164654622459</v>
      </c>
    </row>
    <row r="102" spans="1:22" x14ac:dyDescent="0.2">
      <c r="A102" s="8" t="s">
        <v>122</v>
      </c>
      <c r="B102">
        <f t="shared" ref="B102:E102" si="3">B96/(SUM($B96:$E96))*100</f>
        <v>19.079329860442162</v>
      </c>
      <c r="C102">
        <f t="shared" si="3"/>
        <v>13.111632763872286</v>
      </c>
      <c r="D102">
        <f t="shared" si="3"/>
        <v>3.7042178159665533</v>
      </c>
      <c r="E102">
        <f t="shared" si="3"/>
        <v>64.10481955971899</v>
      </c>
    </row>
    <row r="103" spans="1:22" x14ac:dyDescent="0.2">
      <c r="A103" s="8" t="s">
        <v>118</v>
      </c>
      <c r="B103">
        <f t="shared" ref="B103:E103" si="4">B97/(SUM($B97:$E97))*100</f>
        <v>18.286057506800752</v>
      </c>
      <c r="C103">
        <f t="shared" si="4"/>
        <v>12.696573318297283</v>
      </c>
      <c r="D103">
        <f t="shared" si="4"/>
        <v>3.6180341579585926</v>
      </c>
      <c r="E103">
        <f t="shared" si="4"/>
        <v>65.399335016943368</v>
      </c>
    </row>
    <row r="105" spans="1:22" x14ac:dyDescent="0.2">
      <c r="A105" s="9" t="s">
        <v>125</v>
      </c>
      <c r="B105" s="14" t="s">
        <v>241</v>
      </c>
      <c r="C105" s="14" t="s">
        <v>247</v>
      </c>
      <c r="D105" s="9" t="s">
        <v>287</v>
      </c>
    </row>
    <row r="106" spans="1:22" x14ac:dyDescent="0.2">
      <c r="A106" s="8" t="s">
        <v>114</v>
      </c>
      <c r="B106" s="2">
        <v>0.79268413242359037</v>
      </c>
      <c r="C106" s="2">
        <v>1.0140195302983608</v>
      </c>
      <c r="D106" s="2">
        <v>1.1400425959485165</v>
      </c>
    </row>
    <row r="107" spans="1:22" x14ac:dyDescent="0.2">
      <c r="A107" s="8" t="s">
        <v>121</v>
      </c>
      <c r="B107" s="2">
        <v>0.78260828538715799</v>
      </c>
      <c r="C107" s="2">
        <v>1.6065965517483545</v>
      </c>
      <c r="D107" s="2">
        <v>2.0525414400023445</v>
      </c>
    </row>
    <row r="108" spans="1:22" x14ac:dyDescent="0.2">
      <c r="A108" s="8" t="s">
        <v>120</v>
      </c>
      <c r="B108" s="2">
        <v>1.0833723837105684</v>
      </c>
      <c r="C108" s="2">
        <v>1.9255294649408259</v>
      </c>
      <c r="D108" s="2">
        <v>2.3155745619611765</v>
      </c>
    </row>
    <row r="109" spans="1:22" x14ac:dyDescent="0.2">
      <c r="A109" s="8" t="s">
        <v>122</v>
      </c>
      <c r="B109" s="2">
        <v>1.5633824482122018</v>
      </c>
      <c r="C109" s="2">
        <v>2.307857604517312</v>
      </c>
      <c r="D109" s="2">
        <v>2.6599744804866741</v>
      </c>
    </row>
    <row r="110" spans="1:22" x14ac:dyDescent="0.2">
      <c r="A110" s="8" t="s">
        <v>118</v>
      </c>
      <c r="B110" s="2">
        <v>1.5236276039495031</v>
      </c>
      <c r="C110" s="2">
        <v>2.451235435673083</v>
      </c>
      <c r="D110" s="2">
        <v>2.5831466128903218</v>
      </c>
    </row>
    <row r="112" spans="1:22" x14ac:dyDescent="0.2">
      <c r="A112" s="9"/>
      <c r="B112" s="14" t="s">
        <v>281</v>
      </c>
      <c r="C112" t="s">
        <v>279</v>
      </c>
      <c r="D112" t="s">
        <v>280</v>
      </c>
    </row>
    <row r="113" spans="1:4" x14ac:dyDescent="0.2">
      <c r="A113" s="8" t="s">
        <v>114</v>
      </c>
      <c r="B113" s="16">
        <v>0.79268413242359037</v>
      </c>
      <c r="C113" s="16">
        <f>C106-B106</f>
        <v>0.22133539787477041</v>
      </c>
      <c r="D113" s="16">
        <f>D106-C106</f>
        <v>0.12602306565015575</v>
      </c>
    </row>
    <row r="114" spans="1:4" x14ac:dyDescent="0.2">
      <c r="A114" s="8" t="s">
        <v>121</v>
      </c>
      <c r="B114" s="16">
        <v>0.78260828538715799</v>
      </c>
      <c r="C114" s="16">
        <f t="shared" ref="C114:D117" si="5">C107-B107</f>
        <v>0.82398826636119649</v>
      </c>
      <c r="D114" s="16">
        <f t="shared" si="5"/>
        <v>0.44594488825399003</v>
      </c>
    </row>
    <row r="115" spans="1:4" x14ac:dyDescent="0.2">
      <c r="A115" s="8" t="s">
        <v>120</v>
      </c>
      <c r="B115" s="16">
        <v>1.0833723837105684</v>
      </c>
      <c r="C115" s="16">
        <f t="shared" si="5"/>
        <v>0.84215708123025745</v>
      </c>
      <c r="D115" s="16">
        <f t="shared" si="5"/>
        <v>0.39004509702035062</v>
      </c>
    </row>
    <row r="116" spans="1:4" x14ac:dyDescent="0.2">
      <c r="A116" s="8" t="s">
        <v>122</v>
      </c>
      <c r="B116" s="16">
        <v>1.5633824482122018</v>
      </c>
      <c r="C116" s="16">
        <f t="shared" si="5"/>
        <v>0.74447515630511019</v>
      </c>
      <c r="D116" s="16">
        <f t="shared" si="5"/>
        <v>0.35211687596936203</v>
      </c>
    </row>
    <row r="117" spans="1:4" x14ac:dyDescent="0.2">
      <c r="A117" s="8" t="s">
        <v>118</v>
      </c>
      <c r="B117" s="16">
        <v>1.5236276039495031</v>
      </c>
      <c r="C117" s="16">
        <f t="shared" si="5"/>
        <v>0.92760783172357986</v>
      </c>
      <c r="D117" s="16">
        <f t="shared" si="5"/>
        <v>0.13191117721723877</v>
      </c>
    </row>
    <row r="119" spans="1:4" x14ac:dyDescent="0.2">
      <c r="A119" s="9"/>
      <c r="B119" s="14" t="s">
        <v>281</v>
      </c>
      <c r="C119" t="s">
        <v>279</v>
      </c>
      <c r="D119" t="s">
        <v>280</v>
      </c>
    </row>
    <row r="120" spans="1:4" x14ac:dyDescent="0.2">
      <c r="A120" s="8" t="s">
        <v>114</v>
      </c>
      <c r="B120" s="5" t="s">
        <v>286</v>
      </c>
      <c r="C120" s="24" t="s">
        <v>282</v>
      </c>
      <c r="D120" s="24" t="s">
        <v>282</v>
      </c>
    </row>
    <row r="121" spans="1:4" x14ac:dyDescent="0.2">
      <c r="A121" s="8" t="s">
        <v>121</v>
      </c>
      <c r="B121" s="5" t="s">
        <v>286</v>
      </c>
      <c r="C121" s="25" t="s">
        <v>283</v>
      </c>
      <c r="D121" s="25" t="s">
        <v>283</v>
      </c>
    </row>
    <row r="122" spans="1:4" x14ac:dyDescent="0.2">
      <c r="A122" s="8" t="s">
        <v>120</v>
      </c>
      <c r="B122" s="6" t="s">
        <v>282</v>
      </c>
      <c r="C122" s="25" t="s">
        <v>283</v>
      </c>
      <c r="D122" s="25" t="s">
        <v>283</v>
      </c>
    </row>
    <row r="123" spans="1:4" x14ac:dyDescent="0.2">
      <c r="A123" s="8" t="s">
        <v>122</v>
      </c>
      <c r="B123" s="4" t="s">
        <v>283</v>
      </c>
      <c r="C123" s="25" t="s">
        <v>283</v>
      </c>
      <c r="D123" s="26" t="s">
        <v>284</v>
      </c>
    </row>
    <row r="124" spans="1:4" x14ac:dyDescent="0.2">
      <c r="A124" s="8" t="s">
        <v>118</v>
      </c>
      <c r="B124" s="4" t="s">
        <v>283</v>
      </c>
      <c r="C124" s="25" t="s">
        <v>283</v>
      </c>
      <c r="D124" s="24" t="s">
        <v>282</v>
      </c>
    </row>
    <row r="126" spans="1:4" x14ac:dyDescent="0.2">
      <c r="A126" s="9"/>
      <c r="B126" s="14" t="s">
        <v>281</v>
      </c>
      <c r="C126" t="s">
        <v>279</v>
      </c>
      <c r="D126" t="s">
        <v>280</v>
      </c>
    </row>
    <row r="127" spans="1:4" x14ac:dyDescent="0.2">
      <c r="A127" s="8" t="s">
        <v>114</v>
      </c>
      <c r="B127" s="15">
        <f>B113/$D106*100</f>
        <v>69.53109780640051</v>
      </c>
      <c r="C127" s="15">
        <f t="shared" ref="C127:D127" si="6">C113/$D106*100</f>
        <v>19.414660352284393</v>
      </c>
      <c r="D127" s="15">
        <f t="shared" si="6"/>
        <v>11.054241841315099</v>
      </c>
    </row>
    <row r="128" spans="1:4" x14ac:dyDescent="0.2">
      <c r="A128" s="8" t="s">
        <v>121</v>
      </c>
      <c r="B128" s="15">
        <f t="shared" ref="B128:D131" si="7">B114/$D107*100</f>
        <v>38.128744693518293</v>
      </c>
      <c r="C128" s="15">
        <f t="shared" si="7"/>
        <v>40.144781016467824</v>
      </c>
      <c r="D128" s="15">
        <f t="shared" si="7"/>
        <v>21.726474290013879</v>
      </c>
    </row>
    <row r="129" spans="1:8" x14ac:dyDescent="0.2">
      <c r="A129" s="8" t="s">
        <v>120</v>
      </c>
      <c r="B129" s="15">
        <f t="shared" si="7"/>
        <v>46.786331198638052</v>
      </c>
      <c r="C129" s="15">
        <f t="shared" si="7"/>
        <v>36.369249129986656</v>
      </c>
      <c r="D129" s="15">
        <f t="shared" si="7"/>
        <v>16.844419671375292</v>
      </c>
    </row>
    <row r="130" spans="1:8" x14ac:dyDescent="0.2">
      <c r="A130" s="8" t="s">
        <v>122</v>
      </c>
      <c r="B130" s="15">
        <f t="shared" si="7"/>
        <v>58.774340117960918</v>
      </c>
      <c r="C130" s="15">
        <f t="shared" si="7"/>
        <v>27.988056342890161</v>
      </c>
      <c r="D130" s="15">
        <f t="shared" si="7"/>
        <v>13.237603539148918</v>
      </c>
    </row>
    <row r="131" spans="1:8" x14ac:dyDescent="0.2">
      <c r="A131" s="8" t="s">
        <v>118</v>
      </c>
      <c r="B131" s="15">
        <f t="shared" si="7"/>
        <v>58.983396310002448</v>
      </c>
      <c r="C131" s="15">
        <f t="shared" si="7"/>
        <v>35.909995471982342</v>
      </c>
      <c r="D131" s="15">
        <f t="shared" si="7"/>
        <v>5.1066082180152117</v>
      </c>
    </row>
    <row r="133" spans="1:8" x14ac:dyDescent="0.2">
      <c r="A133" t="s">
        <v>195</v>
      </c>
    </row>
    <row r="134" spans="1:8" x14ac:dyDescent="0.2">
      <c r="A134">
        <v>0.5318390867616648</v>
      </c>
    </row>
    <row r="135" spans="1:8" x14ac:dyDescent="0.2">
      <c r="A135">
        <v>0.88472392371541997</v>
      </c>
    </row>
    <row r="136" spans="1:8" x14ac:dyDescent="0.2">
      <c r="A136">
        <v>0.92575398212084203</v>
      </c>
    </row>
    <row r="137" spans="1:8" x14ac:dyDescent="0.2">
      <c r="A137">
        <v>1.0044299268749781</v>
      </c>
    </row>
    <row r="138" spans="1:8" x14ac:dyDescent="0.2">
      <c r="A138">
        <v>1</v>
      </c>
    </row>
    <row r="140" spans="1:8" x14ac:dyDescent="0.2">
      <c r="A140" s="9"/>
      <c r="B140" s="9">
        <v>1946</v>
      </c>
      <c r="C140" s="9">
        <v>1958</v>
      </c>
      <c r="D140" s="9">
        <v>1967</v>
      </c>
      <c r="E140" s="9">
        <v>1976</v>
      </c>
      <c r="F140" s="9">
        <v>1995</v>
      </c>
      <c r="G140" s="9">
        <v>2003</v>
      </c>
      <c r="H140" s="9">
        <v>2015</v>
      </c>
    </row>
    <row r="141" spans="1:8" x14ac:dyDescent="0.2">
      <c r="A141" s="8" t="s">
        <v>114</v>
      </c>
      <c r="B141" s="2">
        <v>69.643467684080989</v>
      </c>
      <c r="C141" s="2">
        <v>79.081979699687409</v>
      </c>
      <c r="D141" s="2">
        <v>87.603874459438117</v>
      </c>
      <c r="E141" s="2">
        <v>88.859530808606578</v>
      </c>
      <c r="F141" s="2">
        <v>114.60791120570856</v>
      </c>
      <c r="G141" s="2">
        <v>109.99933194631035</v>
      </c>
      <c r="H141" s="2">
        <v>121.07581640360149</v>
      </c>
    </row>
    <row r="142" spans="1:8" x14ac:dyDescent="0.2">
      <c r="A142" s="8" t="s">
        <v>121</v>
      </c>
      <c r="B142" s="2">
        <v>125.82062869927408</v>
      </c>
      <c r="C142" s="2">
        <v>133.91803353031403</v>
      </c>
      <c r="D142" s="2">
        <v>150.58523016506115</v>
      </c>
      <c r="E142" s="2">
        <v>163.86094075674197</v>
      </c>
      <c r="F142" s="2">
        <v>209.01647472318086</v>
      </c>
      <c r="G142" s="2">
        <v>205.59197688135916</v>
      </c>
      <c r="H142" s="2">
        <v>239.19119212031819</v>
      </c>
    </row>
    <row r="143" spans="1:8" x14ac:dyDescent="0.2">
      <c r="A143" s="8" t="s">
        <v>120</v>
      </c>
      <c r="B143" s="2">
        <v>141.86019366173213</v>
      </c>
      <c r="C143" s="2">
        <v>136.60807355871853</v>
      </c>
      <c r="D143" s="2">
        <v>162.65104286199838</v>
      </c>
      <c r="E143" s="2">
        <v>173.85400165084147</v>
      </c>
      <c r="F143" s="2">
        <v>212.97640086573867</v>
      </c>
      <c r="G143" s="2">
        <v>228.7207081112725</v>
      </c>
      <c r="H143" s="2">
        <v>265.72077190227668</v>
      </c>
    </row>
    <row r="144" spans="1:8" x14ac:dyDescent="0.2">
      <c r="A144" s="8" t="s">
        <v>122</v>
      </c>
      <c r="B144" s="2">
        <v>134.65664727437056</v>
      </c>
      <c r="C144" s="2">
        <v>129.98107067415822</v>
      </c>
      <c r="D144" s="2">
        <v>161.01321297624116</v>
      </c>
      <c r="E144" s="2">
        <v>180.77852376447592</v>
      </c>
      <c r="F144" s="2">
        <v>219.7056350857606</v>
      </c>
      <c r="G144" s="2">
        <v>230.83299131883771</v>
      </c>
      <c r="H144" s="2">
        <v>259.28171304846467</v>
      </c>
    </row>
    <row r="145" spans="1:8" x14ac:dyDescent="0.2">
      <c r="A145" s="8" t="s">
        <v>118</v>
      </c>
      <c r="B145" s="2">
        <v>137.67024726888394</v>
      </c>
      <c r="C145" s="2">
        <v>133.06183900872222</v>
      </c>
      <c r="D145" s="2">
        <v>163.35154486196396</v>
      </c>
      <c r="E145" s="2">
        <v>181.19329886538793</v>
      </c>
      <c r="F145" s="2">
        <v>221.81884821604143</v>
      </c>
      <c r="G145" s="2">
        <v>236.64116814786993</v>
      </c>
      <c r="H145" s="2">
        <v>269.45096964231419</v>
      </c>
    </row>
    <row r="147" spans="1:8" x14ac:dyDescent="0.2">
      <c r="A147" s="9"/>
      <c r="B147" s="9" t="s">
        <v>408</v>
      </c>
      <c r="C147" s="9" t="s">
        <v>406</v>
      </c>
      <c r="D147" s="9" t="s">
        <v>407</v>
      </c>
      <c r="E147" s="9" t="s">
        <v>409</v>
      </c>
    </row>
    <row r="148" spans="1:8" x14ac:dyDescent="0.2">
      <c r="A148" s="8" t="s">
        <v>114</v>
      </c>
      <c r="B148" s="2">
        <v>2.0549132171131315</v>
      </c>
      <c r="C148" s="2">
        <v>1.5788555869034357</v>
      </c>
      <c r="D148" s="2">
        <v>1.2750881541342962</v>
      </c>
      <c r="E148" s="2">
        <v>0.52559972022260937</v>
      </c>
    </row>
    <row r="149" spans="1:8" x14ac:dyDescent="0.2">
      <c r="A149" s="8" t="s">
        <v>121</v>
      </c>
      <c r="B149" s="2">
        <v>2.1771054977462407</v>
      </c>
      <c r="C149" s="2">
        <v>1.9046927718889146</v>
      </c>
      <c r="D149" s="2">
        <v>1.7557550626141685</v>
      </c>
      <c r="E149" s="2">
        <v>0.79714065364428932</v>
      </c>
    </row>
    <row r="150" spans="1:8" x14ac:dyDescent="0.2">
      <c r="A150" s="8" t="s">
        <v>120</v>
      </c>
      <c r="B150" s="2">
        <v>2.4250640954290117</v>
      </c>
      <c r="C150" s="2">
        <v>2.2692651606741405</v>
      </c>
      <c r="D150" s="2">
        <v>2.0082517095974515</v>
      </c>
      <c r="E150" s="2">
        <v>0.89284343804631916</v>
      </c>
    </row>
    <row r="151" spans="1:8" x14ac:dyDescent="0.2">
      <c r="A151" s="8" t="s">
        <v>122</v>
      </c>
      <c r="B151" s="2">
        <v>2.9171770200496767</v>
      </c>
      <c r="C151" s="2">
        <v>2.6354581514994302</v>
      </c>
      <c r="D151" s="2">
        <v>2.151324737639654</v>
      </c>
      <c r="E151" s="2">
        <v>0.97651544922874089</v>
      </c>
    </row>
    <row r="152" spans="1:8" x14ac:dyDescent="0.2">
      <c r="A152" s="8" t="s">
        <v>118</v>
      </c>
      <c r="B152" s="2">
        <v>2.9992956320444741</v>
      </c>
      <c r="C152" s="2">
        <v>2.7181276196525213</v>
      </c>
      <c r="D152" s="2">
        <v>2.271845837434133</v>
      </c>
      <c r="E152" s="2">
        <v>0.91565522125789101</v>
      </c>
    </row>
    <row r="162" spans="1:14" x14ac:dyDescent="0.2">
      <c r="B162" t="s">
        <v>415</v>
      </c>
      <c r="C162" t="s">
        <v>114</v>
      </c>
      <c r="D162" t="s">
        <v>416</v>
      </c>
      <c r="E162" t="s">
        <v>417</v>
      </c>
      <c r="F162" t="s">
        <v>418</v>
      </c>
      <c r="G162" t="s">
        <v>419</v>
      </c>
      <c r="I162" t="s">
        <v>415</v>
      </c>
      <c r="J162" t="s">
        <v>114</v>
      </c>
      <c r="K162" t="s">
        <v>416</v>
      </c>
      <c r="L162" t="s">
        <v>417</v>
      </c>
      <c r="M162" t="s">
        <v>418</v>
      </c>
      <c r="N162" t="s">
        <v>419</v>
      </c>
    </row>
    <row r="163" spans="1:14" x14ac:dyDescent="0.2">
      <c r="A163" s="8">
        <v>0</v>
      </c>
      <c r="B163">
        <v>4.7699999999999996</v>
      </c>
      <c r="C163">
        <v>63.7</v>
      </c>
      <c r="I163">
        <f>B163/B$166*100</f>
        <v>32.448979591836732</v>
      </c>
      <c r="J163">
        <f>C163/C$166*100</f>
        <v>68.494623655913983</v>
      </c>
    </row>
    <row r="164" spans="1:14" x14ac:dyDescent="0.2">
      <c r="A164" s="8"/>
      <c r="B164">
        <v>8.67</v>
      </c>
      <c r="C164">
        <v>71.8</v>
      </c>
      <c r="I164">
        <f t="shared" ref="I164:J166" si="8">B164/B$166*100</f>
        <v>58.979591836734699</v>
      </c>
      <c r="J164">
        <f t="shared" si="8"/>
        <v>77.204301075268816</v>
      </c>
    </row>
    <row r="165" spans="1:14" x14ac:dyDescent="0.2">
      <c r="A165" s="8"/>
      <c r="B165">
        <v>11.6</v>
      </c>
      <c r="C165">
        <v>80.5</v>
      </c>
      <c r="I165">
        <f t="shared" si="8"/>
        <v>78.911564625850332</v>
      </c>
      <c r="J165">
        <f t="shared" si="8"/>
        <v>86.55913978494624</v>
      </c>
    </row>
    <row r="166" spans="1:14" x14ac:dyDescent="0.2">
      <c r="A166" s="8"/>
      <c r="B166">
        <v>14.7</v>
      </c>
      <c r="C166">
        <v>93</v>
      </c>
      <c r="I166">
        <f t="shared" si="8"/>
        <v>100</v>
      </c>
      <c r="J166">
        <f t="shared" si="8"/>
        <v>100</v>
      </c>
    </row>
    <row r="167" spans="1:14" x14ac:dyDescent="0.2">
      <c r="A167" s="8">
        <v>1</v>
      </c>
      <c r="B167">
        <v>4.66</v>
      </c>
      <c r="D167">
        <v>63.3</v>
      </c>
      <c r="I167">
        <f>B167/B$170*100</f>
        <v>24.270833333333336</v>
      </c>
      <c r="K167">
        <f t="shared" ref="K167:K170" si="9">D167/D$170*100</f>
        <v>37.904191616766461</v>
      </c>
    </row>
    <row r="168" spans="1:14" x14ac:dyDescent="0.2">
      <c r="B168">
        <v>8.6999999999999993</v>
      </c>
      <c r="D168">
        <v>85.7</v>
      </c>
      <c r="I168">
        <f t="shared" ref="I168:I170" si="10">B168/B$170*100</f>
        <v>45.3125</v>
      </c>
      <c r="K168">
        <f t="shared" si="9"/>
        <v>51.317365269461078</v>
      </c>
    </row>
    <row r="169" spans="1:14" x14ac:dyDescent="0.2">
      <c r="B169">
        <v>12.5</v>
      </c>
      <c r="D169">
        <v>129</v>
      </c>
      <c r="I169">
        <f t="shared" si="10"/>
        <v>65.104166666666671</v>
      </c>
      <c r="K169">
        <f t="shared" si="9"/>
        <v>77.245508982035929</v>
      </c>
    </row>
    <row r="170" spans="1:14" x14ac:dyDescent="0.2">
      <c r="B170">
        <v>19.2</v>
      </c>
      <c r="D170">
        <v>167</v>
      </c>
      <c r="I170">
        <f t="shared" si="10"/>
        <v>100</v>
      </c>
      <c r="K170">
        <f t="shared" si="9"/>
        <v>100</v>
      </c>
    </row>
    <row r="171" spans="1:14" x14ac:dyDescent="0.2">
      <c r="A171">
        <v>3</v>
      </c>
      <c r="B171">
        <v>5.33</v>
      </c>
      <c r="E171">
        <v>88.1</v>
      </c>
      <c r="I171">
        <f>B171/B$174*100</f>
        <v>26.386138613861387</v>
      </c>
      <c r="L171">
        <f t="shared" ref="L171:L174" si="11">E171/E$174*100</f>
        <v>46.861702127659569</v>
      </c>
    </row>
    <row r="172" spans="1:14" x14ac:dyDescent="0.2">
      <c r="B172">
        <v>9.82</v>
      </c>
      <c r="E172">
        <v>120</v>
      </c>
      <c r="I172">
        <f t="shared" ref="I172:I174" si="12">B172/B$174*100</f>
        <v>48.613861386138616</v>
      </c>
      <c r="L172">
        <f t="shared" si="11"/>
        <v>63.829787234042556</v>
      </c>
    </row>
    <row r="173" spans="1:14" x14ac:dyDescent="0.2">
      <c r="B173">
        <v>13.8</v>
      </c>
      <c r="E173">
        <v>155</v>
      </c>
      <c r="I173">
        <f t="shared" si="12"/>
        <v>68.316831683168317</v>
      </c>
      <c r="L173">
        <f t="shared" si="11"/>
        <v>82.446808510638306</v>
      </c>
    </row>
    <row r="174" spans="1:14" x14ac:dyDescent="0.2">
      <c r="B174">
        <v>20.2</v>
      </c>
      <c r="E174">
        <v>188</v>
      </c>
      <c r="I174">
        <f t="shared" si="12"/>
        <v>100</v>
      </c>
      <c r="L174">
        <f t="shared" si="11"/>
        <v>100</v>
      </c>
    </row>
    <row r="175" spans="1:14" x14ac:dyDescent="0.2">
      <c r="A175">
        <v>4</v>
      </c>
      <c r="B175">
        <v>5.61</v>
      </c>
      <c r="F175">
        <v>126</v>
      </c>
      <c r="I175">
        <f>B175/B$178*100</f>
        <v>26.338028169014084</v>
      </c>
      <c r="M175">
        <f t="shared" ref="M175:M178" si="13">F175/F$178*100</f>
        <v>58.064516129032263</v>
      </c>
    </row>
    <row r="176" spans="1:14" x14ac:dyDescent="0.2">
      <c r="B176">
        <v>10.6</v>
      </c>
      <c r="F176">
        <v>169</v>
      </c>
      <c r="I176">
        <f t="shared" ref="I176:I178" si="14">B176/B$178*100</f>
        <v>49.76525821596244</v>
      </c>
      <c r="M176">
        <f t="shared" si="13"/>
        <v>77.880184331797224</v>
      </c>
    </row>
    <row r="177" spans="1:15" x14ac:dyDescent="0.2">
      <c r="B177">
        <v>14.4</v>
      </c>
      <c r="F177">
        <v>186</v>
      </c>
      <c r="I177">
        <f t="shared" si="14"/>
        <v>67.605633802816897</v>
      </c>
      <c r="M177">
        <f t="shared" si="13"/>
        <v>85.714285714285708</v>
      </c>
    </row>
    <row r="178" spans="1:15" x14ac:dyDescent="0.2">
      <c r="B178">
        <v>21.3</v>
      </c>
      <c r="F178">
        <v>217</v>
      </c>
      <c r="I178">
        <f t="shared" si="14"/>
        <v>100</v>
      </c>
      <c r="M178">
        <f t="shared" si="13"/>
        <v>100</v>
      </c>
    </row>
    <row r="179" spans="1:15" x14ac:dyDescent="0.2">
      <c r="A179">
        <v>5</v>
      </c>
      <c r="B179">
        <v>5.42</v>
      </c>
      <c r="G179">
        <v>124</v>
      </c>
      <c r="I179">
        <f>B179/B$182*100</f>
        <v>25.32710280373832</v>
      </c>
      <c r="N179">
        <f t="shared" ref="N179:N182" si="15">G179/G$182*100</f>
        <v>58.767772511848335</v>
      </c>
    </row>
    <row r="180" spans="1:15" x14ac:dyDescent="0.2">
      <c r="B180">
        <v>10</v>
      </c>
      <c r="G180">
        <v>165</v>
      </c>
      <c r="I180">
        <f t="shared" ref="I180:I182" si="16">B180/B$182*100</f>
        <v>46.728971962616825</v>
      </c>
      <c r="N180">
        <f t="shared" si="15"/>
        <v>78.199052132701425</v>
      </c>
    </row>
    <row r="181" spans="1:15" x14ac:dyDescent="0.2">
      <c r="B181">
        <v>14.6</v>
      </c>
      <c r="G181">
        <v>197</v>
      </c>
      <c r="I181">
        <f t="shared" si="16"/>
        <v>68.224299065420567</v>
      </c>
      <c r="N181">
        <f t="shared" si="15"/>
        <v>93.36492890995261</v>
      </c>
    </row>
    <row r="182" spans="1:15" x14ac:dyDescent="0.2">
      <c r="B182">
        <v>21.4</v>
      </c>
      <c r="G182">
        <v>211</v>
      </c>
      <c r="I182">
        <f t="shared" si="16"/>
        <v>100</v>
      </c>
      <c r="N182">
        <f t="shared" si="15"/>
        <v>100</v>
      </c>
    </row>
    <row r="183" spans="1:15" x14ac:dyDescent="0.2">
      <c r="B183">
        <v>5</v>
      </c>
      <c r="H183">
        <v>50</v>
      </c>
      <c r="I183">
        <v>20</v>
      </c>
      <c r="O183">
        <v>20</v>
      </c>
    </row>
    <row r="184" spans="1:15" x14ac:dyDescent="0.2">
      <c r="B184">
        <v>10</v>
      </c>
      <c r="H184">
        <v>100</v>
      </c>
      <c r="I184">
        <v>50</v>
      </c>
      <c r="O184">
        <v>50</v>
      </c>
    </row>
    <row r="185" spans="1:15" x14ac:dyDescent="0.2">
      <c r="B185">
        <v>15</v>
      </c>
      <c r="H185">
        <v>150</v>
      </c>
      <c r="I185">
        <v>80</v>
      </c>
      <c r="O185">
        <v>80</v>
      </c>
    </row>
    <row r="186" spans="1:15" x14ac:dyDescent="0.2">
      <c r="B186">
        <v>25</v>
      </c>
      <c r="H186">
        <v>250</v>
      </c>
      <c r="I186">
        <v>100</v>
      </c>
      <c r="O186">
        <v>100</v>
      </c>
    </row>
    <row r="200" spans="1:2" x14ac:dyDescent="0.2">
      <c r="A200" s="9"/>
      <c r="B200" s="9" t="s">
        <v>420</v>
      </c>
    </row>
    <row r="201" spans="1:2" x14ac:dyDescent="0.2">
      <c r="A201" s="8" t="s">
        <v>114</v>
      </c>
      <c r="B201" s="16">
        <v>0.98217487477120902</v>
      </c>
    </row>
    <row r="202" spans="1:2" x14ac:dyDescent="0.2">
      <c r="A202" s="8" t="s">
        <v>121</v>
      </c>
      <c r="B202" s="16">
        <v>1.1974331296625591</v>
      </c>
    </row>
    <row r="203" spans="1:2" x14ac:dyDescent="0.2">
      <c r="A203" s="8" t="s">
        <v>120</v>
      </c>
      <c r="B203" s="16">
        <v>1.2526286031518663</v>
      </c>
    </row>
    <row r="204" spans="1:2" x14ac:dyDescent="0.2">
      <c r="A204" s="8" t="s">
        <v>122</v>
      </c>
      <c r="B204" s="16">
        <v>1.3179111083348591</v>
      </c>
    </row>
    <row r="205" spans="1:2" x14ac:dyDescent="0.2">
      <c r="A205" s="8" t="s">
        <v>118</v>
      </c>
      <c r="B205" s="16">
        <v>1.3114458861805143</v>
      </c>
    </row>
  </sheetData>
  <conditionalFormatting sqref="B99:E10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S471"/>
  <sheetViews>
    <sheetView topLeftCell="A383" workbookViewId="0">
      <selection activeCell="A464" sqref="A464:B471"/>
    </sheetView>
  </sheetViews>
  <sheetFormatPr baseColWidth="10" defaultColWidth="8.83203125" defaultRowHeight="15" x14ac:dyDescent="0.2"/>
  <sheetData>
    <row r="1" spans="1:45" x14ac:dyDescent="0.2">
      <c r="A1" s="9" t="s">
        <v>276</v>
      </c>
      <c r="B1" s="9">
        <v>1946</v>
      </c>
      <c r="C1" s="9">
        <v>1958</v>
      </c>
      <c r="D1" s="9">
        <v>1967</v>
      </c>
      <c r="E1" s="9">
        <v>1976</v>
      </c>
      <c r="F1" s="9">
        <v>1995</v>
      </c>
      <c r="G1" s="9">
        <v>2003</v>
      </c>
      <c r="H1" s="9">
        <v>2015</v>
      </c>
      <c r="K1" s="9">
        <v>1946</v>
      </c>
      <c r="L1" s="9">
        <v>1958</v>
      </c>
      <c r="M1" s="9">
        <v>1967</v>
      </c>
      <c r="N1" s="9">
        <v>1976</v>
      </c>
      <c r="O1" s="9">
        <v>1995</v>
      </c>
      <c r="P1" s="9">
        <v>2003</v>
      </c>
      <c r="Q1" s="9">
        <v>2015</v>
      </c>
      <c r="T1" s="9">
        <v>1946</v>
      </c>
      <c r="U1" s="9">
        <v>1958</v>
      </c>
      <c r="V1" s="9">
        <v>1967</v>
      </c>
      <c r="W1" s="9">
        <v>1976</v>
      </c>
      <c r="X1" s="9">
        <v>1995</v>
      </c>
      <c r="Y1" s="9">
        <v>2003</v>
      </c>
      <c r="Z1" s="9">
        <v>2015</v>
      </c>
      <c r="AA1" s="12" t="s">
        <v>194</v>
      </c>
      <c r="AB1" t="s">
        <v>195</v>
      </c>
      <c r="AD1" s="8">
        <v>1946</v>
      </c>
      <c r="AE1" s="8">
        <v>1958</v>
      </c>
      <c r="AF1" s="8">
        <v>1967</v>
      </c>
      <c r="AG1" s="8">
        <v>1976</v>
      </c>
      <c r="AH1" s="8">
        <v>1995</v>
      </c>
      <c r="AI1" s="8">
        <v>2003</v>
      </c>
      <c r="AJ1" s="8">
        <v>2015</v>
      </c>
      <c r="AK1" s="8"/>
      <c r="AL1" s="9" t="s">
        <v>85</v>
      </c>
      <c r="AM1" s="8">
        <v>1946</v>
      </c>
      <c r="AN1" s="8">
        <v>1958</v>
      </c>
      <c r="AO1" s="8">
        <v>1967</v>
      </c>
      <c r="AP1" s="8">
        <v>1976</v>
      </c>
      <c r="AQ1" s="8">
        <v>1995</v>
      </c>
      <c r="AR1" s="8">
        <v>2003</v>
      </c>
      <c r="AS1" s="8">
        <v>2015</v>
      </c>
    </row>
    <row r="2" spans="1:45" x14ac:dyDescent="0.2">
      <c r="A2" s="8" t="s">
        <v>114</v>
      </c>
      <c r="B2" s="2">
        <v>4480.9065650431203</v>
      </c>
      <c r="C2" s="2">
        <v>6138.8960561759377</v>
      </c>
      <c r="D2" s="2">
        <v>5944.2759297470329</v>
      </c>
      <c r="E2" s="2">
        <v>6612.6840362215635</v>
      </c>
      <c r="F2" s="2">
        <v>7208.5960701567283</v>
      </c>
      <c r="G2" s="2">
        <v>7423.7513657500413</v>
      </c>
      <c r="H2" s="2">
        <v>7556.1650240262688</v>
      </c>
      <c r="I2" s="16">
        <f>(H2-B2)/1000</f>
        <v>3.0752584589831486</v>
      </c>
      <c r="J2" s="8" t="s">
        <v>114</v>
      </c>
      <c r="K2">
        <f>B2/$H$6</f>
        <v>0.28558072898726528</v>
      </c>
      <c r="L2">
        <f t="shared" ref="L2:Q6" si="0">C2/$H$6</f>
        <v>0.39124904423953349</v>
      </c>
      <c r="M2">
        <f t="shared" si="0"/>
        <v>0.37884535833928412</v>
      </c>
      <c r="N2">
        <f t="shared" si="0"/>
        <v>0.42144487956053439</v>
      </c>
      <c r="O2">
        <f t="shared" si="0"/>
        <v>0.45942402297564611</v>
      </c>
      <c r="P2">
        <f t="shared" si="0"/>
        <v>0.47313647273756554</v>
      </c>
      <c r="Q2">
        <f>H2/$H$6</f>
        <v>0.48157556614634139</v>
      </c>
      <c r="S2" s="8" t="s">
        <v>114</v>
      </c>
      <c r="T2">
        <f>B2/$B$6</f>
        <v>0.44490445630407366</v>
      </c>
      <c r="U2">
        <f t="shared" ref="U2:U5" si="1">C2/$C$6</f>
        <v>0.63527034104700708</v>
      </c>
      <c r="V2">
        <f t="shared" ref="V2:V5" si="2">D2/$D$6</f>
        <v>0.54360880076334595</v>
      </c>
      <c r="W2">
        <f t="shared" ref="W2:W5" si="3">E2/$E$6</f>
        <v>0.57353395367624516</v>
      </c>
      <c r="X2">
        <f t="shared" ref="X2:X5" si="4">F2/$F$6</f>
        <v>0.54163878747961058</v>
      </c>
      <c r="Y2">
        <f t="shared" ref="Y2:Y5" si="5">G2/$G$6</f>
        <v>0.50234170191503003</v>
      </c>
      <c r="Z2">
        <f t="shared" ref="Z2:Z4" si="6">H2/$H$6</f>
        <v>0.48157556614634139</v>
      </c>
      <c r="AA2">
        <v>0.44209641215734602</v>
      </c>
      <c r="AB2">
        <f>AVERAGE(T2:Z2)</f>
        <v>0.5318390867616648</v>
      </c>
      <c r="AC2" s="9" t="s">
        <v>114</v>
      </c>
      <c r="AD2">
        <f>AM2/AM$6</f>
        <v>0.4086313443677862</v>
      </c>
      <c r="AE2">
        <f t="shared" ref="AE2:AJ6" si="7">AN2/AN$6</f>
        <v>0.477463550215457</v>
      </c>
      <c r="AF2">
        <f t="shared" si="7"/>
        <v>0.43985628019115869</v>
      </c>
      <c r="AG2">
        <f t="shared" si="7"/>
        <v>0.5055555254765256</v>
      </c>
      <c r="AH2">
        <f t="shared" si="7"/>
        <v>0.45953007051101674</v>
      </c>
      <c r="AI2">
        <f t="shared" si="7"/>
        <v>0.4157100468074027</v>
      </c>
      <c r="AJ2">
        <f t="shared" si="7"/>
        <v>0.38792806753207543</v>
      </c>
      <c r="AK2">
        <f>AVERAGE(AD2:AJ2)</f>
        <v>0.44209641215734602</v>
      </c>
      <c r="AL2" s="9" t="s">
        <v>114</v>
      </c>
      <c r="AM2" s="16">
        <v>83.334303715444477</v>
      </c>
      <c r="AN2" s="16">
        <v>93.916847512098869</v>
      </c>
      <c r="AO2" s="16">
        <v>88.898168199715272</v>
      </c>
      <c r="AP2" s="16">
        <v>101.06972586173326</v>
      </c>
      <c r="AQ2" s="16">
        <v>101.16287724481573</v>
      </c>
      <c r="AR2" s="16">
        <v>94.190370438142068</v>
      </c>
      <c r="AS2" s="16">
        <v>87.013376705777773</v>
      </c>
    </row>
    <row r="3" spans="1:45" x14ac:dyDescent="0.2">
      <c r="A3" s="8" t="s">
        <v>121</v>
      </c>
      <c r="B3" s="2">
        <v>7772.8766425524227</v>
      </c>
      <c r="C3" s="2">
        <v>9194.9812387852944</v>
      </c>
      <c r="D3" s="2">
        <v>9377.4969942775188</v>
      </c>
      <c r="E3" s="2">
        <v>10093.967281837682</v>
      </c>
      <c r="F3" s="2">
        <v>12392.599924782817</v>
      </c>
      <c r="G3" s="2">
        <v>13235.847676453284</v>
      </c>
      <c r="H3" s="2">
        <v>14277.556934310858</v>
      </c>
      <c r="I3" s="16">
        <f t="shared" ref="I3:I4" si="8">(H3-B3)/1000</f>
        <v>6.5046802917584357</v>
      </c>
      <c r="J3" s="8" t="s">
        <v>121</v>
      </c>
      <c r="K3">
        <f t="shared" ref="K3:K6" si="9">B3/$H$6</f>
        <v>0.49538720472892667</v>
      </c>
      <c r="L3">
        <f t="shared" si="0"/>
        <v>0.58602191477993071</v>
      </c>
      <c r="M3">
        <f t="shared" si="0"/>
        <v>0.59765415520907916</v>
      </c>
      <c r="N3">
        <f t="shared" si="0"/>
        <v>0.64331681388073525</v>
      </c>
      <c r="O3">
        <f t="shared" si="0"/>
        <v>0.78981511200802024</v>
      </c>
      <c r="P3">
        <f t="shared" si="0"/>
        <v>0.84355765364403568</v>
      </c>
      <c r="Q3">
        <f t="shared" si="0"/>
        <v>0.90994870307420517</v>
      </c>
      <c r="S3" s="8" t="s">
        <v>121</v>
      </c>
      <c r="T3">
        <f t="shared" ref="T3:T6" si="10">B3/$B$6</f>
        <v>0.7717606708320508</v>
      </c>
      <c r="U3">
        <f t="shared" si="1"/>
        <v>0.9515226864946541</v>
      </c>
      <c r="V3">
        <f t="shared" si="2"/>
        <v>0.85757962037237101</v>
      </c>
      <c r="W3">
        <f t="shared" si="3"/>
        <v>0.87547400294948163</v>
      </c>
      <c r="X3">
        <f t="shared" si="4"/>
        <v>0.93115396280393059</v>
      </c>
      <c r="Y3">
        <f t="shared" si="5"/>
        <v>0.89562781948124692</v>
      </c>
      <c r="Z3">
        <f>H3/$H$6</f>
        <v>0.90994870307420517</v>
      </c>
      <c r="AA3">
        <v>0.79177192152070586</v>
      </c>
      <c r="AB3">
        <f t="shared" ref="AB3:AB5" si="11">AVERAGE(T3:Z3)</f>
        <v>0.88472392371541997</v>
      </c>
      <c r="AC3" s="9" t="s">
        <v>121</v>
      </c>
      <c r="AD3">
        <f>AM3/AM$6</f>
        <v>0.7070407866736762</v>
      </c>
      <c r="AE3">
        <f t="shared" si="7"/>
        <v>0.79033949018452854</v>
      </c>
      <c r="AF3">
        <f t="shared" si="7"/>
        <v>0.71885748080749223</v>
      </c>
      <c r="AG3">
        <f t="shared" si="7"/>
        <v>0.77061852418703858</v>
      </c>
      <c r="AH3">
        <f t="shared" si="7"/>
        <v>0.88388837933883113</v>
      </c>
      <c r="AI3">
        <f t="shared" si="7"/>
        <v>0.83688894324383256</v>
      </c>
      <c r="AJ3">
        <f t="shared" si="7"/>
        <v>0.83476984620954187</v>
      </c>
      <c r="AK3">
        <f t="shared" ref="AK3:AK5" si="12">AVERAGE(AD3:AJ3)</f>
        <v>0.79177192152070586</v>
      </c>
      <c r="AL3" s="9" t="s">
        <v>121</v>
      </c>
      <c r="AM3" s="16">
        <v>144.19048481714034</v>
      </c>
      <c r="AN3" s="16">
        <v>155.4593923430501</v>
      </c>
      <c r="AO3" s="16">
        <v>145.28634947004801</v>
      </c>
      <c r="AP3" s="16">
        <v>154.06063045230022</v>
      </c>
      <c r="AQ3" s="16">
        <v>194.58289534292757</v>
      </c>
      <c r="AR3" s="16">
        <v>189.6198568812606</v>
      </c>
      <c r="AS3" s="16">
        <v>187.24126757043481</v>
      </c>
    </row>
    <row r="4" spans="1:45" x14ac:dyDescent="0.2">
      <c r="A4" s="8" t="s">
        <v>120</v>
      </c>
      <c r="B4" s="2">
        <v>7967.7218327767614</v>
      </c>
      <c r="C4" s="2">
        <v>9024.3278335618052</v>
      </c>
      <c r="D4" s="2">
        <v>9926.4290828577432</v>
      </c>
      <c r="E4" s="2">
        <v>11029.217142339528</v>
      </c>
      <c r="F4" s="2">
        <v>12751.171622456633</v>
      </c>
      <c r="G4" s="2">
        <v>13464.392817096645</v>
      </c>
      <c r="H4" s="2">
        <v>16031.757869655266</v>
      </c>
      <c r="I4" s="16">
        <f t="shared" si="8"/>
        <v>8.0640360368785053</v>
      </c>
      <c r="J4" s="8" t="s">
        <v>120</v>
      </c>
      <c r="K4">
        <f t="shared" si="9"/>
        <v>0.50780523457539217</v>
      </c>
      <c r="L4">
        <f t="shared" si="0"/>
        <v>0.57514569516667613</v>
      </c>
      <c r="M4">
        <f>D4/$H$6</f>
        <v>0.63263913508886693</v>
      </c>
      <c r="N4">
        <f t="shared" si="0"/>
        <v>0.70292290766340826</v>
      </c>
      <c r="O4">
        <f t="shared" si="0"/>
        <v>0.81266789086637714</v>
      </c>
      <c r="P4">
        <f t="shared" si="0"/>
        <v>0.85812347574365355</v>
      </c>
      <c r="Q4">
        <f t="shared" si="0"/>
        <v>1.021748843209682</v>
      </c>
      <c r="S4" s="8" t="s">
        <v>120</v>
      </c>
      <c r="T4">
        <f t="shared" si="10"/>
        <v>0.79110664293878874</v>
      </c>
      <c r="U4">
        <f t="shared" si="1"/>
        <v>0.93386298905962528</v>
      </c>
      <c r="V4">
        <f t="shared" si="2"/>
        <v>0.90777990008689524</v>
      </c>
      <c r="W4">
        <f t="shared" si="3"/>
        <v>0.95659046749407739</v>
      </c>
      <c r="X4">
        <f t="shared" si="4"/>
        <v>0.95809628800322966</v>
      </c>
      <c r="Y4">
        <f t="shared" si="5"/>
        <v>0.91109274405359564</v>
      </c>
      <c r="Z4">
        <f t="shared" si="6"/>
        <v>1.021748843209682</v>
      </c>
      <c r="AA4">
        <v>0.8914452745868563</v>
      </c>
      <c r="AB4">
        <f t="shared" si="11"/>
        <v>0.92575398212084203</v>
      </c>
      <c r="AC4" s="9" t="s">
        <v>120</v>
      </c>
      <c r="AD4">
        <f t="shared" ref="AD4:AD6" si="13">AM4/AM$6</f>
        <v>0.79985343198260517</v>
      </c>
      <c r="AE4">
        <f t="shared" si="7"/>
        <v>0.84273822738041615</v>
      </c>
      <c r="AF4">
        <f t="shared" si="7"/>
        <v>0.84089360068624719</v>
      </c>
      <c r="AG4">
        <f>AP4/AP$6</f>
        <v>0.95917509973812409</v>
      </c>
      <c r="AH4">
        <f t="shared" si="7"/>
        <v>0.90111407425245915</v>
      </c>
      <c r="AI4">
        <f t="shared" si="7"/>
        <v>0.90465043486176677</v>
      </c>
      <c r="AJ4">
        <f t="shared" si="7"/>
        <v>0.99169205320637466</v>
      </c>
      <c r="AK4">
        <f t="shared" si="12"/>
        <v>0.8914452745868563</v>
      </c>
      <c r="AL4" s="9" t="s">
        <v>120</v>
      </c>
      <c r="AM4" s="16">
        <v>163.1182476513265</v>
      </c>
      <c r="AN4" s="16">
        <v>165.76619839941199</v>
      </c>
      <c r="AO4" s="16">
        <v>169.9507409997253</v>
      </c>
      <c r="AP4" s="16">
        <v>191.75651238814169</v>
      </c>
      <c r="AQ4" s="16">
        <v>198.37503207527712</v>
      </c>
      <c r="AR4" s="16">
        <v>204.97305809915483</v>
      </c>
      <c r="AS4" s="16">
        <v>222.43936807856176</v>
      </c>
    </row>
    <row r="5" spans="1:45" x14ac:dyDescent="0.2">
      <c r="A5" s="8" t="s">
        <v>122</v>
      </c>
      <c r="B5" s="2">
        <v>10576.956940135065</v>
      </c>
      <c r="C5" s="2">
        <v>9823.5728998390532</v>
      </c>
      <c r="D5" s="2">
        <v>10929.291964244498</v>
      </c>
      <c r="E5" s="2">
        <v>11760.4627569778</v>
      </c>
      <c r="F5" s="2">
        <v>12720.839338264064</v>
      </c>
      <c r="G5" s="2">
        <v>14183.900594074667</v>
      </c>
      <c r="H5" s="2">
        <v>16148.060328105596</v>
      </c>
      <c r="I5" s="16">
        <f>(H5-C5)/1000</f>
        <v>6.3244874282665426</v>
      </c>
      <c r="J5" s="8" t="s">
        <v>122</v>
      </c>
      <c r="K5">
        <f t="shared" si="9"/>
        <v>0.67409909793591494</v>
      </c>
      <c r="L5">
        <f t="shared" si="0"/>
        <v>0.626083822385746</v>
      </c>
      <c r="M5">
        <f t="shared" si="0"/>
        <v>0.69655439611550307</v>
      </c>
      <c r="N5">
        <f t="shared" si="0"/>
        <v>0.74952723932394327</v>
      </c>
      <c r="O5">
        <f t="shared" si="0"/>
        <v>0.81073472941660707</v>
      </c>
      <c r="P5">
        <f t="shared" si="0"/>
        <v>0.90397972212566502</v>
      </c>
      <c r="Q5">
        <f t="shared" si="0"/>
        <v>1.029161124716814</v>
      </c>
      <c r="S5" s="8" t="s">
        <v>122</v>
      </c>
      <c r="T5">
        <f t="shared" si="10"/>
        <v>1.050174827012289</v>
      </c>
      <c r="U5">
        <f t="shared" si="1"/>
        <v>1.0165711309124728</v>
      </c>
      <c r="V5">
        <f t="shared" si="2"/>
        <v>0.99949251483153545</v>
      </c>
      <c r="W5">
        <f t="shared" si="3"/>
        <v>1.0200131542842878</v>
      </c>
      <c r="X5">
        <f t="shared" si="4"/>
        <v>0.95581718379602254</v>
      </c>
      <c r="Y5">
        <f t="shared" si="5"/>
        <v>0.95977955257142411</v>
      </c>
      <c r="Z5">
        <f>H5/$H$6</f>
        <v>1.029161124716814</v>
      </c>
      <c r="AA5">
        <v>1.0308647618757307</v>
      </c>
      <c r="AB5">
        <f t="shared" si="11"/>
        <v>1.0044299268749781</v>
      </c>
      <c r="AC5" s="9" t="s">
        <v>122</v>
      </c>
      <c r="AD5">
        <f t="shared" si="13"/>
        <v>1.0091769993371902</v>
      </c>
      <c r="AE5">
        <f t="shared" si="7"/>
        <v>1.0012556873218796</v>
      </c>
      <c r="AF5">
        <f t="shared" si="7"/>
        <v>1.0198099755458199</v>
      </c>
      <c r="AG5">
        <f t="shared" si="7"/>
        <v>1.0924202783866852</v>
      </c>
      <c r="AH5">
        <f t="shared" si="7"/>
        <v>0.99827655209437083</v>
      </c>
      <c r="AI5">
        <f t="shared" si="7"/>
        <v>1.0351547457797812</v>
      </c>
      <c r="AJ5">
        <f>AS5/AS$6</f>
        <v>1.0599590946643884</v>
      </c>
      <c r="AK5">
        <f t="shared" si="12"/>
        <v>1.0308647618757307</v>
      </c>
      <c r="AL5" s="9" t="s">
        <v>122</v>
      </c>
      <c r="AM5" s="16">
        <v>205.8066854747037</v>
      </c>
      <c r="AN5" s="16">
        <v>196.94650547543833</v>
      </c>
      <c r="AO5" s="16">
        <v>206.11104767770939</v>
      </c>
      <c r="AP5" s="16">
        <v>218.39464212812229</v>
      </c>
      <c r="AQ5" s="16">
        <v>219.76478750040721</v>
      </c>
      <c r="AR5" s="16">
        <v>234.54234439267859</v>
      </c>
      <c r="AS5" s="16">
        <v>237.75186101769137</v>
      </c>
    </row>
    <row r="6" spans="1:45" x14ac:dyDescent="0.2">
      <c r="A6" s="8" t="s">
        <v>118</v>
      </c>
      <c r="B6" s="2">
        <v>10071.615380675368</v>
      </c>
      <c r="C6" s="2">
        <v>9663.4387905757558</v>
      </c>
      <c r="D6" s="2">
        <v>10934.841233990262</v>
      </c>
      <c r="E6" s="2">
        <v>11529.716756672378</v>
      </c>
      <c r="F6" s="2">
        <v>13308.862357698281</v>
      </c>
      <c r="G6" s="2">
        <v>14778.290031365448</v>
      </c>
      <c r="H6" s="2">
        <v>15690.507482537223</v>
      </c>
      <c r="I6" s="16">
        <f>(H6-C6)/1000</f>
        <v>6.0270686919614676</v>
      </c>
      <c r="J6" s="8" t="s">
        <v>118</v>
      </c>
      <c r="K6">
        <f t="shared" si="9"/>
        <v>0.64189226459912718</v>
      </c>
      <c r="L6">
        <f t="shared" si="0"/>
        <v>0.61587802697463401</v>
      </c>
      <c r="M6">
        <f t="shared" si="0"/>
        <v>0.69690806662309757</v>
      </c>
      <c r="N6">
        <f t="shared" si="0"/>
        <v>0.73482115027218819</v>
      </c>
      <c r="O6">
        <f t="shared" si="0"/>
        <v>0.84821108383590538</v>
      </c>
      <c r="P6">
        <f t="shared" si="0"/>
        <v>0.94186182619096104</v>
      </c>
      <c r="Q6">
        <f t="shared" si="0"/>
        <v>1</v>
      </c>
      <c r="S6" s="8" t="s">
        <v>118</v>
      </c>
      <c r="T6">
        <f t="shared" si="10"/>
        <v>1</v>
      </c>
      <c r="U6">
        <f>C6/$C$6</f>
        <v>1</v>
      </c>
      <c r="V6">
        <f>D6/$D$6</f>
        <v>1</v>
      </c>
      <c r="W6">
        <f>E6/$E$6</f>
        <v>1</v>
      </c>
      <c r="X6">
        <f>F6/$F$6</f>
        <v>1</v>
      </c>
      <c r="Y6">
        <f>G6/$G$6</f>
        <v>1</v>
      </c>
      <c r="Z6">
        <f>H6/$H$6</f>
        <v>1</v>
      </c>
      <c r="AA6">
        <v>1</v>
      </c>
      <c r="AB6">
        <f>AVERAGE(T6:Z6)</f>
        <v>1</v>
      </c>
      <c r="AC6" s="9" t="s">
        <v>118</v>
      </c>
      <c r="AD6">
        <f t="shared" si="13"/>
        <v>1</v>
      </c>
      <c r="AE6">
        <f t="shared" si="7"/>
        <v>1</v>
      </c>
      <c r="AF6">
        <f t="shared" si="7"/>
        <v>1</v>
      </c>
      <c r="AG6">
        <f t="shared" si="7"/>
        <v>1</v>
      </c>
      <c r="AH6">
        <f t="shared" si="7"/>
        <v>1</v>
      </c>
      <c r="AI6">
        <f t="shared" si="7"/>
        <v>1</v>
      </c>
      <c r="AJ6">
        <f t="shared" si="7"/>
        <v>1</v>
      </c>
      <c r="AK6">
        <f>AVERAGE(AD6:AJ6)</f>
        <v>1</v>
      </c>
      <c r="AL6" s="9" t="s">
        <v>118</v>
      </c>
      <c r="AM6" s="16">
        <v>203.9351725315519</v>
      </c>
      <c r="AN6" s="16">
        <v>196.69951239150839</v>
      </c>
      <c r="AO6" s="16">
        <v>202.10730687096409</v>
      </c>
      <c r="AP6" s="16">
        <v>199.9181509616914</v>
      </c>
      <c r="AQ6" s="16">
        <v>220.14419455144332</v>
      </c>
      <c r="AR6" s="16">
        <v>226.57708458458356</v>
      </c>
      <c r="AS6" s="16">
        <v>224.30286434116593</v>
      </c>
    </row>
    <row r="7" spans="1:45" x14ac:dyDescent="0.2">
      <c r="B7" s="2"/>
      <c r="C7" s="2"/>
      <c r="D7" s="2"/>
      <c r="E7" s="2"/>
      <c r="F7" s="2"/>
    </row>
    <row r="8" spans="1:45" x14ac:dyDescent="0.2">
      <c r="B8" s="2"/>
      <c r="C8" s="2"/>
      <c r="D8" s="2"/>
      <c r="E8" s="2"/>
      <c r="F8" s="2"/>
    </row>
    <row r="16" spans="1:45" x14ac:dyDescent="0.2">
      <c r="A16" s="9"/>
      <c r="B16" s="9" t="s">
        <v>73</v>
      </c>
      <c r="C16" s="9" t="s">
        <v>85</v>
      </c>
    </row>
    <row r="17" spans="1:18" x14ac:dyDescent="0.2">
      <c r="A17" s="8" t="s">
        <v>114</v>
      </c>
      <c r="B17" s="2">
        <v>71.785189073784579</v>
      </c>
      <c r="C17" s="2">
        <v>92.797952811103926</v>
      </c>
    </row>
    <row r="18" spans="1:18" x14ac:dyDescent="0.2">
      <c r="A18" s="8" t="s">
        <v>121</v>
      </c>
      <c r="B18" s="2">
        <v>85.670903509370802</v>
      </c>
      <c r="C18" s="2">
        <v>167.20583955388025</v>
      </c>
      <c r="M18" s="9"/>
      <c r="N18" s="9" t="s">
        <v>114</v>
      </c>
      <c r="O18" s="9" t="s">
        <v>121</v>
      </c>
      <c r="P18" s="9" t="s">
        <v>120</v>
      </c>
      <c r="Q18" s="9" t="s">
        <v>122</v>
      </c>
      <c r="R18" s="9" t="s">
        <v>118</v>
      </c>
    </row>
    <row r="19" spans="1:18" x14ac:dyDescent="0.2">
      <c r="A19" s="8" t="s">
        <v>120</v>
      </c>
      <c r="B19" s="2">
        <v>120.14453488415418</v>
      </c>
      <c r="C19" s="2">
        <v>188.05416538451416</v>
      </c>
      <c r="M19" s="8">
        <v>1946</v>
      </c>
      <c r="N19" s="16">
        <v>4375.1419268493364</v>
      </c>
      <c r="O19" s="16">
        <v>7904.3035361457978</v>
      </c>
      <c r="P19" s="16">
        <v>8911.9410862173372</v>
      </c>
      <c r="Q19" s="16">
        <v>8459.3998950705081</v>
      </c>
      <c r="R19" s="16">
        <v>8648.7202739258282</v>
      </c>
    </row>
    <row r="20" spans="1:18" x14ac:dyDescent="0.2">
      <c r="A20" s="8" t="s">
        <v>122</v>
      </c>
      <c r="B20" s="2">
        <v>169.16840524079737</v>
      </c>
      <c r="C20" s="2">
        <v>217.04541052382163</v>
      </c>
      <c r="M20" s="8">
        <v>1958</v>
      </c>
      <c r="N20" s="16">
        <v>4968.0881286937629</v>
      </c>
      <c r="O20" s="16">
        <v>8412.9987024413876</v>
      </c>
      <c r="P20" s="16">
        <v>8581.9923971058161</v>
      </c>
      <c r="Q20" s="16">
        <v>8165.6708218919666</v>
      </c>
      <c r="R20" s="16">
        <v>8359.2108502059473</v>
      </c>
    </row>
    <row r="21" spans="1:18" x14ac:dyDescent="0.2">
      <c r="A21" s="8" t="s">
        <v>118</v>
      </c>
      <c r="B21" s="2">
        <v>164.45714583446363</v>
      </c>
      <c r="C21" s="2">
        <v>210.52632660470127</v>
      </c>
      <c r="M21" s="8">
        <v>1967</v>
      </c>
      <c r="N21" s="16">
        <v>5503.4506012908214</v>
      </c>
      <c r="O21" s="16">
        <v>9460.0653294294734</v>
      </c>
      <c r="P21" s="16">
        <v>10218.063814676463</v>
      </c>
      <c r="Q21" s="16">
        <v>10115.17206559342</v>
      </c>
      <c r="R21" s="16">
        <v>10262.070751318301</v>
      </c>
    </row>
    <row r="22" spans="1:18" x14ac:dyDescent="0.2">
      <c r="M22" s="8">
        <v>1976</v>
      </c>
      <c r="N22" s="16">
        <v>5582.3334444582842</v>
      </c>
      <c r="O22" s="16">
        <v>10294.072020220046</v>
      </c>
      <c r="P22" s="16">
        <v>10921.856091709164</v>
      </c>
      <c r="Q22" s="16">
        <v>11356.868419931907</v>
      </c>
      <c r="R22" s="16">
        <v>11382.925421321399</v>
      </c>
    </row>
    <row r="23" spans="1:18" x14ac:dyDescent="0.2">
      <c r="M23" s="8">
        <v>1995</v>
      </c>
      <c r="N23" s="16">
        <v>7199.8981977650237</v>
      </c>
      <c r="O23" s="16">
        <v>13130.832975059669</v>
      </c>
      <c r="P23" s="16">
        <v>13379.603455187433</v>
      </c>
      <c r="Q23" s="16">
        <v>13802.347407357653</v>
      </c>
      <c r="R23" s="16">
        <v>13935.103682628158</v>
      </c>
    </row>
    <row r="24" spans="1:18" x14ac:dyDescent="0.2">
      <c r="M24" s="8">
        <v>2003</v>
      </c>
      <c r="N24" s="16">
        <v>6910.3780315311096</v>
      </c>
      <c r="O24" s="16">
        <v>12915.699171640746</v>
      </c>
      <c r="P24" s="16">
        <v>14368.692324966363</v>
      </c>
      <c r="Q24" s="16">
        <v>14501.390180632025</v>
      </c>
      <c r="R24" s="16">
        <v>14866.271465385487</v>
      </c>
    </row>
    <row r="25" spans="1:18" x14ac:dyDescent="0.2">
      <c r="M25" s="8">
        <v>2015</v>
      </c>
      <c r="N25" s="16">
        <v>7606.2249381070533</v>
      </c>
      <c r="O25" s="16">
        <v>15026.469071382629</v>
      </c>
      <c r="P25" s="16">
        <v>16693.110332444823</v>
      </c>
      <c r="Q25" s="16">
        <v>16288.595777130644</v>
      </c>
      <c r="R25" s="16">
        <v>16927.448814869462</v>
      </c>
    </row>
    <row r="31" spans="1:18" x14ac:dyDescent="0.2">
      <c r="A31" s="9"/>
      <c r="B31" s="9" t="s">
        <v>127</v>
      </c>
    </row>
    <row r="32" spans="1:18" x14ac:dyDescent="0.2">
      <c r="A32" s="8" t="s">
        <v>114</v>
      </c>
      <c r="B32" s="2">
        <v>50.16787423850932</v>
      </c>
    </row>
    <row r="33" spans="1:2" x14ac:dyDescent="0.2">
      <c r="A33" s="8" t="s">
        <v>121</v>
      </c>
      <c r="B33" s="2">
        <v>24.871306605118406</v>
      </c>
    </row>
    <row r="34" spans="1:2" x14ac:dyDescent="0.2">
      <c r="A34" s="8" t="s">
        <v>120</v>
      </c>
      <c r="B34" s="2">
        <v>31.428073917893521</v>
      </c>
    </row>
    <row r="35" spans="1:2" x14ac:dyDescent="0.2">
      <c r="A35" s="8" t="s">
        <v>122</v>
      </c>
      <c r="B35" s="2">
        <v>39.635839221769409</v>
      </c>
    </row>
    <row r="36" spans="1:2" x14ac:dyDescent="0.2">
      <c r="A36" s="8" t="s">
        <v>118</v>
      </c>
      <c r="B36" s="2">
        <v>36.874380452639471</v>
      </c>
    </row>
    <row r="38" spans="1:2" x14ac:dyDescent="0.2">
      <c r="A38" s="9"/>
      <c r="B38" s="9" t="s">
        <v>127</v>
      </c>
    </row>
    <row r="39" spans="1:2" x14ac:dyDescent="0.2">
      <c r="A39" s="8">
        <v>1946</v>
      </c>
      <c r="B39" s="2">
        <v>40.788304686785516</v>
      </c>
    </row>
    <row r="40" spans="1:2" x14ac:dyDescent="0.2">
      <c r="A40" s="8">
        <v>1958</v>
      </c>
      <c r="B40" s="2">
        <v>50.565626465027449</v>
      </c>
    </row>
    <row r="41" spans="1:2" x14ac:dyDescent="0.2">
      <c r="A41" s="8">
        <v>1967</v>
      </c>
      <c r="B41" s="2">
        <v>40.414866110020043</v>
      </c>
    </row>
    <row r="42" spans="1:2" x14ac:dyDescent="0.2">
      <c r="A42" s="8">
        <v>1976</v>
      </c>
      <c r="B42" s="2">
        <v>32.160855914373002</v>
      </c>
    </row>
    <row r="43" spans="1:2" x14ac:dyDescent="0.2">
      <c r="A43" s="8">
        <v>1995</v>
      </c>
      <c r="B43" s="2">
        <v>37.087831770091697</v>
      </c>
    </row>
    <row r="44" spans="1:2" x14ac:dyDescent="0.2">
      <c r="A44" s="8">
        <v>2003</v>
      </c>
      <c r="B44" s="2">
        <v>34.096018908099893</v>
      </c>
    </row>
    <row r="45" spans="1:2" x14ac:dyDescent="0.2">
      <c r="A45" s="8">
        <v>2015</v>
      </c>
      <c r="B45" s="2">
        <v>21.054960355904541</v>
      </c>
    </row>
    <row r="47" spans="1:2" x14ac:dyDescent="0.2">
      <c r="A47" s="9"/>
      <c r="B47" s="9" t="s">
        <v>128</v>
      </c>
    </row>
    <row r="48" spans="1:2" x14ac:dyDescent="0.2">
      <c r="A48" s="8">
        <v>1946</v>
      </c>
      <c r="B48" s="2">
        <v>39.714760489212246</v>
      </c>
    </row>
    <row r="49" spans="1:3" x14ac:dyDescent="0.2">
      <c r="A49" s="8">
        <v>1958</v>
      </c>
      <c r="B49" s="2">
        <v>46.264627202162721</v>
      </c>
    </row>
    <row r="50" spans="1:3" x14ac:dyDescent="0.2">
      <c r="A50" s="8">
        <v>1967</v>
      </c>
      <c r="B50" s="2">
        <v>45.678871809818553</v>
      </c>
    </row>
    <row r="51" spans="1:3" x14ac:dyDescent="0.2">
      <c r="A51" s="8">
        <v>1976</v>
      </c>
      <c r="B51" s="2">
        <v>36.289439860896636</v>
      </c>
    </row>
    <row r="52" spans="1:3" x14ac:dyDescent="0.2">
      <c r="A52" s="8">
        <v>1995</v>
      </c>
      <c r="B52" s="2">
        <v>46.431991894174431</v>
      </c>
    </row>
    <row r="53" spans="1:3" x14ac:dyDescent="0.2">
      <c r="A53" s="8">
        <v>2003</v>
      </c>
      <c r="B53" s="2">
        <v>44.127824453703958</v>
      </c>
    </row>
    <row r="54" spans="1:3" x14ac:dyDescent="0.2">
      <c r="A54" s="8">
        <v>2015</v>
      </c>
      <c r="B54" s="2">
        <v>45.280792935762065</v>
      </c>
    </row>
    <row r="55" spans="1:3" x14ac:dyDescent="0.2">
      <c r="A55" s="9"/>
      <c r="B55" s="9" t="s">
        <v>128</v>
      </c>
      <c r="C55" s="9" t="s">
        <v>129</v>
      </c>
    </row>
    <row r="56" spans="1:3" x14ac:dyDescent="0.2">
      <c r="A56" s="8" t="s">
        <v>114</v>
      </c>
      <c r="B56" s="2">
        <v>29.723688918375441</v>
      </c>
      <c r="C56" s="2">
        <v>6.7901316611627509</v>
      </c>
    </row>
    <row r="57" spans="1:3" x14ac:dyDescent="0.2">
      <c r="A57" s="8" t="s">
        <v>121</v>
      </c>
      <c r="B57" s="2">
        <v>26.952745099115997</v>
      </c>
      <c r="C57" s="2">
        <v>8.1556254036203555</v>
      </c>
    </row>
    <row r="58" spans="1:3" x14ac:dyDescent="0.2">
      <c r="A58" s="8" t="s">
        <v>120</v>
      </c>
      <c r="B58" s="2">
        <v>41.896598089359088</v>
      </c>
      <c r="C58" s="2">
        <v>15.325885066392361</v>
      </c>
    </row>
    <row r="59" spans="1:3" x14ac:dyDescent="0.2">
      <c r="A59" s="8" t="s">
        <v>122</v>
      </c>
      <c r="B59" s="2">
        <v>58.819071151193015</v>
      </c>
      <c r="C59" s="2">
        <v>34.621230678951328</v>
      </c>
    </row>
    <row r="60" spans="1:3" x14ac:dyDescent="0.2">
      <c r="A60" s="8" t="s">
        <v>118</v>
      </c>
      <c r="B60" s="2">
        <v>59.599545774621184</v>
      </c>
      <c r="C60" s="2">
        <v>34.064748327717091</v>
      </c>
    </row>
    <row r="62" spans="1:3" x14ac:dyDescent="0.2">
      <c r="A62" s="9"/>
      <c r="B62" s="9" t="s">
        <v>129</v>
      </c>
    </row>
    <row r="63" spans="1:3" x14ac:dyDescent="0.2">
      <c r="A63" s="8" t="s">
        <v>114</v>
      </c>
      <c r="B63" s="2">
        <v>6.7901316611627509</v>
      </c>
    </row>
    <row r="64" spans="1:3" x14ac:dyDescent="0.2">
      <c r="A64" s="8" t="s">
        <v>121</v>
      </c>
      <c r="B64" s="2">
        <v>8.1556254036203555</v>
      </c>
    </row>
    <row r="65" spans="1:3" x14ac:dyDescent="0.2">
      <c r="A65" s="8" t="s">
        <v>120</v>
      </c>
      <c r="B65" s="2">
        <v>15.325885066392361</v>
      </c>
    </row>
    <row r="66" spans="1:3" x14ac:dyDescent="0.2">
      <c r="A66" s="8" t="s">
        <v>122</v>
      </c>
      <c r="B66" s="2">
        <v>34.621230678951328</v>
      </c>
    </row>
    <row r="67" spans="1:3" x14ac:dyDescent="0.2">
      <c r="A67" s="8" t="s">
        <v>118</v>
      </c>
      <c r="B67" s="2">
        <v>34.064748327717091</v>
      </c>
    </row>
    <row r="68" spans="1:3" x14ac:dyDescent="0.2">
      <c r="A68" s="9"/>
      <c r="B68" s="9" t="s">
        <v>129</v>
      </c>
    </row>
    <row r="69" spans="1:3" x14ac:dyDescent="0.2">
      <c r="A69" s="8">
        <v>1946</v>
      </c>
      <c r="B69" s="2">
        <v>16.644802828113214</v>
      </c>
    </row>
    <row r="70" spans="1:3" x14ac:dyDescent="0.2">
      <c r="A70" s="8">
        <v>1958</v>
      </c>
      <c r="B70" s="2">
        <v>19.982600854770702</v>
      </c>
    </row>
    <row r="71" spans="1:3" x14ac:dyDescent="0.2">
      <c r="A71" s="8">
        <v>1967</v>
      </c>
      <c r="B71" s="2">
        <v>22.901666212797984</v>
      </c>
    </row>
    <row r="72" spans="1:3" x14ac:dyDescent="0.2">
      <c r="A72" s="8">
        <v>1976</v>
      </c>
      <c r="B72" s="2">
        <v>17.683526475465467</v>
      </c>
    </row>
    <row r="73" spans="1:3" x14ac:dyDescent="0.2">
      <c r="A73" s="8">
        <v>1995</v>
      </c>
      <c r="B73" s="2">
        <v>17.298165412915928</v>
      </c>
    </row>
    <row r="74" spans="1:3" x14ac:dyDescent="0.2">
      <c r="A74" s="8">
        <v>2003</v>
      </c>
      <c r="B74" s="2">
        <v>20.015174693677491</v>
      </c>
    </row>
    <row r="75" spans="1:3" x14ac:dyDescent="0.2">
      <c r="A75" s="8">
        <v>2015</v>
      </c>
      <c r="B75" s="2">
        <v>24.01473311524067</v>
      </c>
    </row>
    <row r="77" spans="1:3" x14ac:dyDescent="0.2">
      <c r="A77" s="9"/>
      <c r="B77" s="9" t="s">
        <v>131</v>
      </c>
      <c r="C77" s="9" t="s">
        <v>130</v>
      </c>
    </row>
    <row r="78" spans="1:3" x14ac:dyDescent="0.2">
      <c r="A78" s="8">
        <v>1946</v>
      </c>
      <c r="B78" s="2">
        <v>53.512761213118772</v>
      </c>
      <c r="C78" s="2">
        <v>31.592885513804895</v>
      </c>
    </row>
    <row r="79" spans="1:3" x14ac:dyDescent="0.2">
      <c r="A79" s="8">
        <v>1958</v>
      </c>
      <c r="B79" s="2">
        <v>60.618686734850797</v>
      </c>
      <c r="C79" s="2">
        <v>44.20572514796131</v>
      </c>
    </row>
    <row r="80" spans="1:3" x14ac:dyDescent="0.2">
      <c r="A80" s="8">
        <v>1967</v>
      </c>
      <c r="B80" s="2">
        <v>57.868267426685968</v>
      </c>
      <c r="C80" s="2">
        <v>48.727351250126119</v>
      </c>
    </row>
    <row r="81" spans="1:3" x14ac:dyDescent="0.2">
      <c r="A81" s="8">
        <v>1976</v>
      </c>
      <c r="B81" s="2">
        <v>47.731384258431497</v>
      </c>
      <c r="C81" s="2">
        <v>36.758456202243529</v>
      </c>
    </row>
    <row r="82" spans="1:3" x14ac:dyDescent="0.2">
      <c r="A82" s="8">
        <v>1995</v>
      </c>
      <c r="B82" s="2">
        <v>57.283029350048174</v>
      </c>
      <c r="C82" s="2">
        <v>41.713381881148962</v>
      </c>
    </row>
    <row r="83" spans="1:3" x14ac:dyDescent="0.2">
      <c r="A83" s="8">
        <v>2003</v>
      </c>
      <c r="B83" s="2">
        <v>53.816117855801352</v>
      </c>
      <c r="C83" s="2">
        <v>49.804040319453414</v>
      </c>
    </row>
    <row r="84" spans="1:3" x14ac:dyDescent="0.2">
      <c r="A84" s="8">
        <v>2015</v>
      </c>
      <c r="B84" s="2">
        <v>55.045994362829362</v>
      </c>
      <c r="C84" s="2">
        <v>58.21495464118383</v>
      </c>
    </row>
    <row r="85" spans="1:3" x14ac:dyDescent="0.2">
      <c r="A85" s="9"/>
      <c r="B85" s="9" t="s">
        <v>131</v>
      </c>
      <c r="C85" s="9" t="s">
        <v>130</v>
      </c>
    </row>
    <row r="86" spans="1:3" x14ac:dyDescent="0.2">
      <c r="A86" s="8" t="s">
        <v>114</v>
      </c>
      <c r="B86" s="2">
        <v>59.412995043223603</v>
      </c>
      <c r="C86" s="2">
        <v>33.059962187766423</v>
      </c>
    </row>
    <row r="87" spans="1:3" x14ac:dyDescent="0.2">
      <c r="A87" s="8" t="s">
        <v>121</v>
      </c>
      <c r="B87" s="2">
        <v>44.429718010762237</v>
      </c>
      <c r="C87" s="2">
        <v>31.828427825062722</v>
      </c>
    </row>
    <row r="88" spans="1:3" x14ac:dyDescent="0.2">
      <c r="A88" s="8" t="s">
        <v>120</v>
      </c>
      <c r="B88" s="2">
        <v>53.090145130240323</v>
      </c>
      <c r="C88" s="2">
        <v>44.1778921556729</v>
      </c>
    </row>
    <row r="89" spans="1:3" x14ac:dyDescent="0.2">
      <c r="A89" s="8" t="s">
        <v>122</v>
      </c>
      <c r="B89" s="2">
        <v>58.344818964967374</v>
      </c>
      <c r="C89" s="2">
        <v>56.14118876921026</v>
      </c>
    </row>
    <row r="90" spans="1:3" x14ac:dyDescent="0.2">
      <c r="A90" s="8" t="s">
        <v>118</v>
      </c>
      <c r="B90" s="2">
        <v>60.348209423496364</v>
      </c>
      <c r="C90" s="2">
        <v>56.947382602232061</v>
      </c>
    </row>
    <row r="92" spans="1:3" x14ac:dyDescent="0.2">
      <c r="A92" s="9"/>
      <c r="B92" s="9" t="s">
        <v>132</v>
      </c>
    </row>
    <row r="93" spans="1:3" x14ac:dyDescent="0.2">
      <c r="A93" s="8" t="s">
        <v>114</v>
      </c>
      <c r="B93" s="2">
        <v>0.42606159231279023</v>
      </c>
    </row>
    <row r="94" spans="1:3" x14ac:dyDescent="0.2">
      <c r="A94" s="8" t="s">
        <v>121</v>
      </c>
      <c r="B94" s="2">
        <v>0.42425252288871901</v>
      </c>
    </row>
    <row r="95" spans="1:3" x14ac:dyDescent="0.2">
      <c r="A95" s="8" t="s">
        <v>120</v>
      </c>
      <c r="B95" s="2">
        <v>0.45862096462564306</v>
      </c>
    </row>
    <row r="96" spans="1:3" x14ac:dyDescent="0.2">
      <c r="A96" s="8" t="s">
        <v>122</v>
      </c>
      <c r="B96" s="2">
        <v>0.62031667462672924</v>
      </c>
    </row>
    <row r="97" spans="1:2" x14ac:dyDescent="0.2">
      <c r="A97" s="8" t="s">
        <v>118</v>
      </c>
      <c r="B97" s="2">
        <v>0.62190970172206383</v>
      </c>
    </row>
    <row r="98" spans="1:2" x14ac:dyDescent="0.2">
      <c r="A98" s="9"/>
      <c r="B98" s="9" t="s">
        <v>132</v>
      </c>
    </row>
    <row r="99" spans="1:2" x14ac:dyDescent="0.2">
      <c r="A99" s="8">
        <v>1946</v>
      </c>
      <c r="B99" s="2">
        <v>0.58194667354154039</v>
      </c>
    </row>
    <row r="100" spans="1:2" x14ac:dyDescent="0.2">
      <c r="A100" s="8">
        <v>1958</v>
      </c>
      <c r="B100" s="2">
        <v>0.55496125874680247</v>
      </c>
    </row>
    <row r="101" spans="1:2" x14ac:dyDescent="0.2">
      <c r="A101" s="8">
        <v>1967</v>
      </c>
      <c r="B101" s="2">
        <v>0.54820153199732491</v>
      </c>
    </row>
    <row r="102" spans="1:2" x14ac:dyDescent="0.2">
      <c r="A102" s="8">
        <v>1976</v>
      </c>
      <c r="B102" s="2">
        <v>0.54659919975675975</v>
      </c>
    </row>
    <row r="103" spans="1:2" x14ac:dyDescent="0.2">
      <c r="A103" s="8">
        <v>1995</v>
      </c>
      <c r="B103" s="2">
        <v>0.45604885039502729</v>
      </c>
    </row>
    <row r="104" spans="1:2" x14ac:dyDescent="0.2">
      <c r="A104" s="8">
        <v>2003</v>
      </c>
      <c r="B104" s="2">
        <v>0.43896256187007249</v>
      </c>
    </row>
    <row r="105" spans="1:2" x14ac:dyDescent="0.2">
      <c r="A105" s="8">
        <v>2015</v>
      </c>
      <c r="B105" s="2">
        <v>0.44490596233879653</v>
      </c>
    </row>
    <row r="107" spans="1:2" x14ac:dyDescent="0.2">
      <c r="A107" s="9"/>
      <c r="B107" s="9" t="s">
        <v>134</v>
      </c>
    </row>
    <row r="108" spans="1:2" x14ac:dyDescent="0.2">
      <c r="A108" s="8" t="s">
        <v>114</v>
      </c>
      <c r="B108" s="2">
        <v>36.912617918860775</v>
      </c>
    </row>
    <row r="109" spans="1:2" x14ac:dyDescent="0.2">
      <c r="A109" s="8" t="s">
        <v>121</v>
      </c>
      <c r="B109" s="2">
        <v>71.289286557438274</v>
      </c>
    </row>
    <row r="110" spans="1:2" x14ac:dyDescent="0.2">
      <c r="A110" s="8" t="s">
        <v>120</v>
      </c>
      <c r="B110" s="2">
        <v>54.124620355721845</v>
      </c>
    </row>
    <row r="111" spans="1:2" x14ac:dyDescent="0.2">
      <c r="A111" s="8" t="s">
        <v>122</v>
      </c>
      <c r="B111" s="2">
        <v>34.104460368157596</v>
      </c>
    </row>
    <row r="112" spans="1:2" x14ac:dyDescent="0.2">
      <c r="A112" s="8" t="s">
        <v>118</v>
      </c>
      <c r="B112" s="2">
        <v>32.85387276345913</v>
      </c>
    </row>
    <row r="123" spans="1:16" x14ac:dyDescent="0.2">
      <c r="M123" s="9"/>
      <c r="N123" s="9" t="s">
        <v>142</v>
      </c>
      <c r="O123" s="9" t="s">
        <v>143</v>
      </c>
      <c r="P123" s="9" t="s">
        <v>144</v>
      </c>
    </row>
    <row r="124" spans="1:16" x14ac:dyDescent="0.2">
      <c r="A124" s="9"/>
      <c r="B124" s="9" t="s">
        <v>135</v>
      </c>
      <c r="C124" s="9" t="s">
        <v>136</v>
      </c>
      <c r="D124" s="9" t="s">
        <v>137</v>
      </c>
      <c r="M124" s="8" t="s">
        <v>114</v>
      </c>
      <c r="N124" s="2">
        <v>17.918117253801487</v>
      </c>
      <c r="O124" s="2">
        <v>19.819988683618696</v>
      </c>
      <c r="P124" s="2">
        <v>15.531157588588231</v>
      </c>
    </row>
    <row r="125" spans="1:16" x14ac:dyDescent="0.2">
      <c r="A125" s="8" t="s">
        <v>114</v>
      </c>
      <c r="B125" s="2">
        <v>45.740590267817296</v>
      </c>
      <c r="C125" s="2">
        <v>48.833285319074562</v>
      </c>
      <c r="D125" s="2">
        <v>45.963151752580998</v>
      </c>
      <c r="M125" s="8" t="s">
        <v>121</v>
      </c>
      <c r="N125" s="2">
        <v>17.361586493666664</v>
      </c>
      <c r="O125" s="2">
        <v>24.170855034415574</v>
      </c>
      <c r="P125" s="2">
        <v>25.112123297693362</v>
      </c>
    </row>
    <row r="126" spans="1:16" x14ac:dyDescent="0.2">
      <c r="A126" s="8" t="s">
        <v>121</v>
      </c>
      <c r="B126" s="2">
        <v>45.938010062280142</v>
      </c>
      <c r="C126" s="2">
        <v>57.964925294942496</v>
      </c>
      <c r="D126" s="2">
        <v>70.209479510783538</v>
      </c>
      <c r="M126" s="8" t="s">
        <v>120</v>
      </c>
      <c r="N126" s="2">
        <v>29.569449756000889</v>
      </c>
      <c r="O126" s="2">
        <v>36.126059798671136</v>
      </c>
      <c r="P126" s="2">
        <v>30.843228926468939</v>
      </c>
    </row>
    <row r="127" spans="1:16" x14ac:dyDescent="0.2">
      <c r="A127" s="8" t="s">
        <v>120</v>
      </c>
      <c r="B127" s="2">
        <v>58.456872013188367</v>
      </c>
      <c r="C127" s="2">
        <v>79.030822226117039</v>
      </c>
      <c r="D127" s="2">
        <v>87.485255295860838</v>
      </c>
      <c r="M127" s="8" t="s">
        <v>122</v>
      </c>
      <c r="N127" s="2">
        <v>50.336729805237461</v>
      </c>
      <c r="O127" s="2">
        <v>63.109551891058139</v>
      </c>
      <c r="P127" s="2">
        <v>48.403780361006838</v>
      </c>
    </row>
    <row r="128" spans="1:16" x14ac:dyDescent="0.2">
      <c r="A128" s="8" t="s">
        <v>122</v>
      </c>
      <c r="B128" s="2">
        <v>74.724065786406783</v>
      </c>
      <c r="C128" s="2">
        <v>100.26859232569309</v>
      </c>
      <c r="D128" s="2">
        <v>97.828758543188741</v>
      </c>
      <c r="M128" s="8" t="s">
        <v>118</v>
      </c>
      <c r="N128" s="2">
        <v>50.165735118348806</v>
      </c>
      <c r="O128" s="2">
        <v>60.929682832349172</v>
      </c>
      <c r="P128" s="2">
        <v>50.244004708289971</v>
      </c>
    </row>
    <row r="129" spans="1:5" x14ac:dyDescent="0.2">
      <c r="A129" s="8" t="s">
        <v>118</v>
      </c>
      <c r="B129" s="2">
        <v>73.300901695845909</v>
      </c>
      <c r="C129" s="2">
        <v>98.150705816818402</v>
      </c>
      <c r="D129" s="2">
        <v>105.59069169078369</v>
      </c>
    </row>
    <row r="137" spans="1:5" x14ac:dyDescent="0.2">
      <c r="A137" s="9"/>
      <c r="B137" s="9" t="s">
        <v>138</v>
      </c>
      <c r="C137" s="9" t="s">
        <v>139</v>
      </c>
      <c r="D137" s="9" t="s">
        <v>140</v>
      </c>
      <c r="E137" s="9" t="s">
        <v>141</v>
      </c>
    </row>
    <row r="138" spans="1:5" x14ac:dyDescent="0.2">
      <c r="A138" s="8" t="s">
        <v>114</v>
      </c>
      <c r="B138" s="2">
        <v>0.22095836627835086</v>
      </c>
      <c r="C138" s="2">
        <v>-0.21791821036424008</v>
      </c>
      <c r="D138" s="2">
        <v>0.11841350729057969</v>
      </c>
      <c r="E138" s="2">
        <v>-0.32180597431705704</v>
      </c>
    </row>
    <row r="139" spans="1:5" x14ac:dyDescent="0.2">
      <c r="A139" s="8" t="s">
        <v>121</v>
      </c>
      <c r="B139" s="2">
        <v>0.82559315516338483</v>
      </c>
      <c r="C139" s="2">
        <v>0.92862801250826199</v>
      </c>
      <c r="D139" s="2">
        <v>0.46088273957559034</v>
      </c>
      <c r="E139" s="2">
        <v>7.0183499702171914E-2</v>
      </c>
    </row>
    <row r="140" spans="1:5" x14ac:dyDescent="0.2">
      <c r="A140" s="8" t="s">
        <v>120</v>
      </c>
      <c r="B140" s="2">
        <v>1.4797432363110357</v>
      </c>
      <c r="C140" s="2">
        <v>0.66783495286318539</v>
      </c>
      <c r="D140" s="2">
        <v>0.43819605820493818</v>
      </c>
      <c r="E140" s="2">
        <v>-0.40940061781822468</v>
      </c>
    </row>
    <row r="141" spans="1:5" x14ac:dyDescent="0.2">
      <c r="A141" s="8" t="s">
        <v>122</v>
      </c>
      <c r="B141" s="2">
        <v>1.8913889951139071</v>
      </c>
      <c r="C141" s="2">
        <v>-0.15608703153548248</v>
      </c>
      <c r="D141" s="2">
        <v>0.92620731480971785</v>
      </c>
      <c r="E141" s="2">
        <v>-1.1381470053640417</v>
      </c>
    </row>
    <row r="142" spans="1:5" x14ac:dyDescent="0.2">
      <c r="A142" s="8" t="s">
        <v>118</v>
      </c>
      <c r="B142" s="2">
        <v>1.7593675738911221</v>
      </c>
      <c r="C142" s="2">
        <v>0.59167202131806129</v>
      </c>
      <c r="D142" s="2">
        <v>0.76830192985064349</v>
      </c>
      <c r="E142" s="2">
        <v>-0.78113239570713777</v>
      </c>
    </row>
    <row r="153" spans="1:8" x14ac:dyDescent="0.2">
      <c r="A153" s="9"/>
      <c r="B153" s="9">
        <v>1946</v>
      </c>
      <c r="C153" s="9">
        <v>1958</v>
      </c>
      <c r="D153" s="9">
        <v>1967</v>
      </c>
      <c r="E153" s="9">
        <v>1976</v>
      </c>
      <c r="F153" s="9">
        <v>1995</v>
      </c>
      <c r="G153" s="9">
        <v>2003</v>
      </c>
      <c r="H153" s="9">
        <v>2015</v>
      </c>
    </row>
    <row r="154" spans="1:8" x14ac:dyDescent="0.2">
      <c r="A154" s="8" t="s">
        <v>114</v>
      </c>
      <c r="B154" s="2">
        <v>183.51105019832198</v>
      </c>
      <c r="C154" s="2">
        <v>201.23694983594518</v>
      </c>
      <c r="D154" s="2">
        <v>194.90023935501594</v>
      </c>
      <c r="E154" s="2">
        <v>195.29029361722303</v>
      </c>
      <c r="F154" s="2">
        <v>222.32566795132041</v>
      </c>
      <c r="G154" s="2">
        <v>202.82223994319475</v>
      </c>
      <c r="H154" s="2">
        <v>232.25234070467675</v>
      </c>
    </row>
    <row r="155" spans="1:8" x14ac:dyDescent="0.2">
      <c r="A155" s="8" t="s">
        <v>121</v>
      </c>
      <c r="B155" s="2">
        <v>233.86344042849274</v>
      </c>
      <c r="C155" s="2">
        <v>211.5335309530374</v>
      </c>
      <c r="D155" s="2">
        <v>211.1750216302415</v>
      </c>
      <c r="E155" s="2">
        <v>220.59834447160597</v>
      </c>
      <c r="F155" s="2">
        <v>277.65965195578724</v>
      </c>
      <c r="G155" s="2">
        <v>259.93827154932882</v>
      </c>
      <c r="H155" s="2">
        <v>296.46583363592879</v>
      </c>
    </row>
    <row r="156" spans="1:8" x14ac:dyDescent="0.2">
      <c r="A156" s="8" t="s">
        <v>120</v>
      </c>
      <c r="B156" s="2">
        <v>219.73167890877923</v>
      </c>
      <c r="C156" s="2">
        <v>244.91801789488716</v>
      </c>
      <c r="D156" s="2">
        <v>228.40718731867511</v>
      </c>
      <c r="E156" s="2">
        <v>215.40824106992656</v>
      </c>
      <c r="F156" s="2">
        <v>280.99587400496915</v>
      </c>
      <c r="G156" s="2">
        <v>261.60700252683961</v>
      </c>
      <c r="H156" s="2">
        <v>314.7949180549511</v>
      </c>
    </row>
    <row r="157" spans="1:8" x14ac:dyDescent="0.2">
      <c r="A157" s="8" t="s">
        <v>122</v>
      </c>
      <c r="B157" s="2">
        <v>236.90640746205102</v>
      </c>
      <c r="C157" s="2">
        <v>216.87117774956832</v>
      </c>
      <c r="D157" s="2">
        <v>234.2377484509021</v>
      </c>
      <c r="E157" s="2">
        <v>214.08111516338113</v>
      </c>
      <c r="F157" s="2">
        <v>266.2436649179204</v>
      </c>
      <c r="G157" s="2">
        <v>258.92840689827517</v>
      </c>
      <c r="H157" s="2">
        <v>312.62463651580669</v>
      </c>
    </row>
    <row r="158" spans="1:8" x14ac:dyDescent="0.2">
      <c r="A158" s="8" t="s">
        <v>118</v>
      </c>
      <c r="B158" s="2">
        <v>240.75642796265149</v>
      </c>
      <c r="C158" s="2">
        <v>230.78515708211921</v>
      </c>
      <c r="D158" s="2">
        <v>225.77145945711382</v>
      </c>
      <c r="E158" s="2">
        <v>218.12119052457044</v>
      </c>
      <c r="F158" s="2">
        <v>279.05002234870403</v>
      </c>
      <c r="G158" s="2">
        <v>278.04045502877574</v>
      </c>
      <c r="H158" s="2">
        <v>325.18643496526374</v>
      </c>
    </row>
    <row r="168" spans="1:7" x14ac:dyDescent="0.2">
      <c r="A168" s="11" t="s">
        <v>112</v>
      </c>
      <c r="B168" s="11"/>
      <c r="C168" s="11"/>
      <c r="D168" s="11"/>
      <c r="E168" s="11"/>
      <c r="F168" s="11"/>
    </row>
    <row r="169" spans="1:7" x14ac:dyDescent="0.2">
      <c r="A169" s="9"/>
      <c r="B169" s="9" t="s">
        <v>114</v>
      </c>
      <c r="C169" s="9" t="s">
        <v>121</v>
      </c>
      <c r="D169" s="9" t="s">
        <v>120</v>
      </c>
      <c r="E169" s="9" t="s">
        <v>122</v>
      </c>
      <c r="F169" s="9" t="s">
        <v>118</v>
      </c>
      <c r="G169" s="12" t="s">
        <v>154</v>
      </c>
    </row>
    <row r="170" spans="1:7" x14ac:dyDescent="0.2">
      <c r="A170" s="8">
        <v>1946</v>
      </c>
      <c r="B170" s="2">
        <v>14.934241761451673</v>
      </c>
      <c r="C170" s="2">
        <v>18.460799033357244</v>
      </c>
      <c r="D170" s="2">
        <v>27.974316673192259</v>
      </c>
      <c r="E170" s="2">
        <v>47.434234324866033</v>
      </c>
      <c r="F170" s="2">
        <v>49.160835776157249</v>
      </c>
      <c r="G170" s="2">
        <f>AVERAGE(B170:F170)</f>
        <v>31.592885513804895</v>
      </c>
    </row>
    <row r="171" spans="1:7" x14ac:dyDescent="0.2">
      <c r="A171" s="8">
        <v>1958</v>
      </c>
      <c r="B171" s="2">
        <v>40.560855995495793</v>
      </c>
      <c r="C171" s="2">
        <v>32.252950396606423</v>
      </c>
      <c r="D171" s="2">
        <v>42.464193794362622</v>
      </c>
      <c r="E171" s="2">
        <v>54.544788529895584</v>
      </c>
      <c r="F171" s="2">
        <v>51.205837023446179</v>
      </c>
      <c r="G171" s="2">
        <f t="shared" ref="G171:G176" si="14">AVERAGE(B171:F171)</f>
        <v>44.205725147961317</v>
      </c>
    </row>
    <row r="172" spans="1:7" x14ac:dyDescent="0.2">
      <c r="A172" s="8">
        <v>1967</v>
      </c>
      <c r="B172" s="2">
        <v>38.335554247486961</v>
      </c>
      <c r="C172" s="2">
        <v>44.657813012630896</v>
      </c>
      <c r="D172" s="2">
        <v>48.661871397857688</v>
      </c>
      <c r="E172" s="2">
        <v>58.347815146454415</v>
      </c>
      <c r="F172" s="2">
        <v>53.633702446200608</v>
      </c>
      <c r="G172" s="2">
        <f t="shared" si="14"/>
        <v>48.727351250126112</v>
      </c>
    </row>
    <row r="173" spans="1:7" x14ac:dyDescent="0.2">
      <c r="A173" s="8">
        <v>1976</v>
      </c>
      <c r="B173" s="2">
        <v>8.354727540110547</v>
      </c>
      <c r="C173" s="2">
        <v>39.165605498489192</v>
      </c>
      <c r="D173" s="2">
        <v>33.1182016034547</v>
      </c>
      <c r="E173" s="2">
        <v>49.09784414632653</v>
      </c>
      <c r="F173" s="2">
        <v>54.055902222836686</v>
      </c>
      <c r="G173" s="2">
        <f t="shared" si="14"/>
        <v>36.758456202243529</v>
      </c>
    </row>
    <row r="174" spans="1:7" x14ac:dyDescent="0.2">
      <c r="A174" s="8">
        <v>1995</v>
      </c>
      <c r="B174" s="2">
        <v>34.479003806318431</v>
      </c>
      <c r="C174" s="2">
        <v>16.860751338772896</v>
      </c>
      <c r="D174" s="2">
        <v>45.433234422389127</v>
      </c>
      <c r="E174" s="2">
        <v>53.327760289781658</v>
      </c>
      <c r="F174" s="2">
        <v>58.466159548482743</v>
      </c>
      <c r="G174" s="2">
        <f t="shared" si="14"/>
        <v>41.713381881148976</v>
      </c>
    </row>
    <row r="175" spans="1:7" x14ac:dyDescent="0.2">
      <c r="A175" s="8">
        <v>2003</v>
      </c>
      <c r="B175" s="2">
        <v>43.627952762615706</v>
      </c>
      <c r="C175" s="2">
        <v>32.457793964573604</v>
      </c>
      <c r="D175" s="2">
        <v>50.509918143685063</v>
      </c>
      <c r="E175" s="2">
        <v>59.506629379491436</v>
      </c>
      <c r="F175" s="2">
        <v>62.91790734690121</v>
      </c>
      <c r="G175" s="2">
        <f t="shared" si="14"/>
        <v>49.804040319453406</v>
      </c>
    </row>
    <row r="176" spans="1:7" x14ac:dyDescent="0.2">
      <c r="A176" s="8">
        <v>2015</v>
      </c>
      <c r="B176" s="2">
        <v>51.12739920088589</v>
      </c>
      <c r="C176" s="2">
        <v>38.943281531008729</v>
      </c>
      <c r="D176" s="2">
        <v>61.083509054768854</v>
      </c>
      <c r="E176" s="2">
        <v>70.729249567656026</v>
      </c>
      <c r="F176" s="2">
        <v>69.191333851599651</v>
      </c>
      <c r="G176" s="2">
        <f t="shared" si="14"/>
        <v>58.21495464118383</v>
      </c>
    </row>
    <row r="177" spans="1:8" x14ac:dyDescent="0.2">
      <c r="B177" s="2">
        <f>AVERAGE(B170:B176)</f>
        <v>33.05996218776643</v>
      </c>
      <c r="C177" s="2">
        <f t="shared" ref="C177:F177" si="15">AVERAGE(C170:C176)</f>
        <v>31.828427825062711</v>
      </c>
      <c r="D177" s="2">
        <f t="shared" si="15"/>
        <v>44.177892155672907</v>
      </c>
      <c r="E177" s="2">
        <f t="shared" si="15"/>
        <v>56.141188769210245</v>
      </c>
      <c r="F177" s="2">
        <f t="shared" si="15"/>
        <v>56.947382602232047</v>
      </c>
    </row>
    <row r="178" spans="1:8" x14ac:dyDescent="0.2">
      <c r="A178" s="11" t="s">
        <v>153</v>
      </c>
      <c r="B178" s="11"/>
      <c r="C178" s="11"/>
      <c r="D178" s="11"/>
      <c r="E178" s="11"/>
      <c r="F178" s="11"/>
      <c r="G178" s="11"/>
      <c r="H178" s="11"/>
    </row>
    <row r="179" spans="1:8" x14ac:dyDescent="0.2">
      <c r="A179" s="9" t="s">
        <v>125</v>
      </c>
      <c r="B179" s="9" t="s">
        <v>114</v>
      </c>
      <c r="C179" s="9" t="s">
        <v>121</v>
      </c>
      <c r="D179" s="9" t="s">
        <v>120</v>
      </c>
      <c r="E179" s="9" t="s">
        <v>122</v>
      </c>
      <c r="F179" s="9" t="s">
        <v>118</v>
      </c>
      <c r="G179" s="9"/>
      <c r="H179" s="9" t="s">
        <v>155</v>
      </c>
    </row>
    <row r="180" spans="1:8" x14ac:dyDescent="0.2">
      <c r="A180" s="8">
        <v>1946</v>
      </c>
      <c r="B180" s="2">
        <v>60.137540761170875</v>
      </c>
      <c r="C180" s="2">
        <v>59.826280031401573</v>
      </c>
      <c r="D180" s="2">
        <v>50.677009220012565</v>
      </c>
      <c r="E180" s="2">
        <v>57.304557077641284</v>
      </c>
      <c r="F180" s="2">
        <v>49.252606867078839</v>
      </c>
      <c r="G180" s="2">
        <f>AVERAGE(B180:F180)</f>
        <v>55.439598791461023</v>
      </c>
      <c r="H180" s="2">
        <v>53.512761213118772</v>
      </c>
    </row>
    <row r="181" spans="1:8" x14ac:dyDescent="0.2">
      <c r="A181" s="8">
        <v>1958</v>
      </c>
      <c r="B181" s="2">
        <v>71.241564821032867</v>
      </c>
      <c r="C181" s="2">
        <v>41.751454100706873</v>
      </c>
      <c r="D181" s="2">
        <v>63.206475944275745</v>
      </c>
      <c r="E181" s="2">
        <v>64.097762693403865</v>
      </c>
      <c r="F181" s="2">
        <v>79.369505652491299</v>
      </c>
      <c r="G181" s="2">
        <f t="shared" ref="G181:G186" si="16">AVERAGE(B181:F181)</f>
        <v>63.933352642382133</v>
      </c>
      <c r="H181" s="2">
        <v>60.61868673485079</v>
      </c>
    </row>
    <row r="182" spans="1:8" x14ac:dyDescent="0.2">
      <c r="A182" s="8">
        <v>1967</v>
      </c>
      <c r="B182" s="2">
        <v>73.400682009008079</v>
      </c>
      <c r="C182" s="2">
        <v>54.955009489441579</v>
      </c>
      <c r="D182" s="2">
        <v>45.142966783708346</v>
      </c>
      <c r="E182" s="2">
        <v>84.536381038637955</v>
      </c>
      <c r="F182" s="2">
        <v>56.736711535428469</v>
      </c>
      <c r="G182" s="2">
        <f t="shared" si="16"/>
        <v>62.954350171244883</v>
      </c>
      <c r="H182" s="2">
        <v>57.868267426685975</v>
      </c>
    </row>
    <row r="183" spans="1:8" x14ac:dyDescent="0.2">
      <c r="A183" s="8">
        <v>1976</v>
      </c>
      <c r="B183" s="2">
        <v>50.771143933420262</v>
      </c>
      <c r="C183" s="2">
        <v>42.202833119857829</v>
      </c>
      <c r="D183" s="2">
        <v>43.624653331722804</v>
      </c>
      <c r="E183" s="2">
        <v>54.533553412795804</v>
      </c>
      <c r="F183" s="2">
        <v>57.074433691525648</v>
      </c>
      <c r="G183" s="2">
        <f t="shared" si="16"/>
        <v>49.64132349786447</v>
      </c>
      <c r="H183" s="2">
        <v>47.73138425843149</v>
      </c>
    </row>
    <row r="184" spans="1:8" x14ac:dyDescent="0.2">
      <c r="A184" s="8">
        <v>1995</v>
      </c>
      <c r="B184" s="2">
        <v>63.774131527368958</v>
      </c>
      <c r="C184" s="2">
        <v>38.17351225870582</v>
      </c>
      <c r="D184" s="2">
        <v>44.424999967007018</v>
      </c>
      <c r="E184" s="2">
        <v>69.944950319548653</v>
      </c>
      <c r="F184" s="2">
        <v>62.238271890149086</v>
      </c>
      <c r="G184" s="2">
        <f t="shared" si="16"/>
        <v>55.711173192555904</v>
      </c>
      <c r="H184" s="2">
        <v>57.283029350048182</v>
      </c>
    </row>
    <row r="185" spans="1:8" x14ac:dyDescent="0.2">
      <c r="A185" s="8">
        <v>2003</v>
      </c>
      <c r="B185" s="2">
        <v>81.553081386211844</v>
      </c>
      <c r="C185" s="2">
        <v>36.370916059328657</v>
      </c>
      <c r="D185" s="2">
        <v>43.302978875749687</v>
      </c>
      <c r="E185" s="2">
        <v>56.936987399978989</v>
      </c>
      <c r="F185" s="2">
        <v>52.885920642102811</v>
      </c>
      <c r="G185" s="2">
        <f t="shared" si="16"/>
        <v>54.209976872674396</v>
      </c>
      <c r="H185" s="2">
        <v>53.81611785580133</v>
      </c>
    </row>
    <row r="186" spans="1:8" x14ac:dyDescent="0.2">
      <c r="A186" s="8">
        <v>2015</v>
      </c>
      <c r="B186" s="2">
        <v>74.066375285963232</v>
      </c>
      <c r="C186" s="2">
        <v>34.061425149731797</v>
      </c>
      <c r="D186" s="2">
        <v>57.566273221440582</v>
      </c>
      <c r="E186" s="2">
        <v>58.931716608083882</v>
      </c>
      <c r="F186" s="2">
        <v>54.814871582198627</v>
      </c>
      <c r="G186" s="2">
        <f t="shared" si="16"/>
        <v>55.888132369483628</v>
      </c>
      <c r="H186" s="2">
        <v>55.045994362829362</v>
      </c>
    </row>
    <row r="187" spans="1:8" x14ac:dyDescent="0.2">
      <c r="B187" s="2">
        <f>AVERAGE(B180:B186)</f>
        <v>67.849217103453725</v>
      </c>
      <c r="C187" s="2">
        <f t="shared" ref="C187" si="17">AVERAGE(C180:C186)</f>
        <v>43.905918601310589</v>
      </c>
      <c r="D187" s="2">
        <f t="shared" ref="D187" si="18">AVERAGE(D180:D186)</f>
        <v>49.706479620559534</v>
      </c>
      <c r="E187" s="2">
        <f t="shared" ref="E187" si="19">AVERAGE(E180:E186)</f>
        <v>63.755129792870058</v>
      </c>
      <c r="F187" s="2">
        <f t="shared" ref="F187" si="20">AVERAGE(F180:F186)</f>
        <v>58.910331694424961</v>
      </c>
    </row>
    <row r="198" spans="1:3" x14ac:dyDescent="0.2">
      <c r="A198" s="9"/>
      <c r="B198" s="9" t="s">
        <v>118</v>
      </c>
      <c r="C198" s="9" t="s">
        <v>122</v>
      </c>
    </row>
    <row r="199" spans="1:3" x14ac:dyDescent="0.2">
      <c r="A199" s="8">
        <v>1946</v>
      </c>
      <c r="B199" s="2">
        <v>53.83967357861939</v>
      </c>
      <c r="C199" s="2">
        <v>54.675170428240712</v>
      </c>
    </row>
    <row r="200" spans="1:3" x14ac:dyDescent="0.2">
      <c r="A200" s="8">
        <v>1958</v>
      </c>
      <c r="B200" s="2">
        <v>45.885118249736394</v>
      </c>
      <c r="C200" s="2">
        <v>45.995383019347962</v>
      </c>
    </row>
    <row r="201" spans="1:3" x14ac:dyDescent="0.2">
      <c r="A201" s="8">
        <v>1967</v>
      </c>
      <c r="B201" s="2">
        <v>50.539794049664664</v>
      </c>
      <c r="C201" s="2">
        <v>52.327178338390219</v>
      </c>
    </row>
    <row r="202" spans="1:3" x14ac:dyDescent="0.2">
      <c r="A202" s="8">
        <v>1976</v>
      </c>
      <c r="B202" s="2">
        <v>51.769592565972495</v>
      </c>
      <c r="C202" s="2">
        <v>60.018026122414824</v>
      </c>
    </row>
    <row r="203" spans="1:3" x14ac:dyDescent="0.2">
      <c r="A203" s="8">
        <v>1995</v>
      </c>
      <c r="B203" s="2">
        <v>53.116659511887299</v>
      </c>
      <c r="C203" s="2">
        <v>52.947281364103354</v>
      </c>
    </row>
    <row r="204" spans="1:3" x14ac:dyDescent="0.2">
      <c r="A204" s="8">
        <v>2003</v>
      </c>
      <c r="B204" s="2">
        <v>59.101211672518524</v>
      </c>
      <c r="C204" s="2">
        <v>62.657131229703786</v>
      </c>
    </row>
    <row r="205" spans="1:3" x14ac:dyDescent="0.2">
      <c r="A205" s="8">
        <v>2015</v>
      </c>
      <c r="B205" s="2">
        <v>61.289949837226857</v>
      </c>
      <c r="C205" s="2">
        <v>67.293966210675705</v>
      </c>
    </row>
    <row r="215" spans="1:3" x14ac:dyDescent="0.2">
      <c r="A215" t="s">
        <v>181</v>
      </c>
    </row>
    <row r="216" spans="1:3" x14ac:dyDescent="0.2">
      <c r="A216" s="9"/>
      <c r="B216" s="9" t="s">
        <v>178</v>
      </c>
      <c r="C216" s="9" t="s">
        <v>179</v>
      </c>
    </row>
    <row r="217" spans="1:3" x14ac:dyDescent="0.2">
      <c r="A217" s="8">
        <v>1946</v>
      </c>
      <c r="B217" s="2">
        <v>27.523451106774189</v>
      </c>
      <c r="C217" s="2">
        <v>32.458846157338591</v>
      </c>
    </row>
    <row r="218" spans="1:3" x14ac:dyDescent="0.2">
      <c r="A218" s="8">
        <v>1958</v>
      </c>
      <c r="B218" s="2">
        <v>23.193514276400364</v>
      </c>
      <c r="C218" s="2">
        <v>28.25696986239203</v>
      </c>
    </row>
    <row r="219" spans="1:3" x14ac:dyDescent="0.2">
      <c r="A219" s="8">
        <v>1967</v>
      </c>
      <c r="B219" s="2">
        <v>21.603585688496466</v>
      </c>
      <c r="C219" s="2">
        <v>31.401783716733114</v>
      </c>
    </row>
    <row r="220" spans="1:3" x14ac:dyDescent="0.2">
      <c r="A220" s="8">
        <v>1976</v>
      </c>
      <c r="B220" s="2">
        <v>23.36834770337191</v>
      </c>
      <c r="C220" s="2">
        <v>36.200213386014248</v>
      </c>
    </row>
    <row r="221" spans="1:3" x14ac:dyDescent="0.2">
      <c r="A221" s="8">
        <v>1995</v>
      </c>
      <c r="B221" s="2">
        <v>20.156344396625354</v>
      </c>
      <c r="C221" s="2">
        <v>32.182385209583927</v>
      </c>
    </row>
    <row r="222" spans="1:3" x14ac:dyDescent="0.2">
      <c r="A222" s="8">
        <v>2003</v>
      </c>
      <c r="B222" s="2">
        <v>17.447870842438203</v>
      </c>
      <c r="C222" s="2">
        <v>36.965212784882944</v>
      </c>
    </row>
    <row r="223" spans="1:3" x14ac:dyDescent="0.2">
      <c r="A223" s="8">
        <v>2015</v>
      </c>
      <c r="B223" s="2">
        <v>13.984809929069881</v>
      </c>
      <c r="C223" s="2">
        <v>36.69394361302836</v>
      </c>
    </row>
    <row r="224" spans="1:3" x14ac:dyDescent="0.2">
      <c r="A224" t="s">
        <v>180</v>
      </c>
    </row>
    <row r="225" spans="1:5" x14ac:dyDescent="0.2">
      <c r="A225" s="9"/>
      <c r="B225" s="9" t="s">
        <v>178</v>
      </c>
      <c r="C225" s="9" t="s">
        <v>179</v>
      </c>
    </row>
    <row r="226" spans="1:5" x14ac:dyDescent="0.2">
      <c r="A226" s="8">
        <v>1946</v>
      </c>
      <c r="B226" s="2">
        <v>17.600004756973206</v>
      </c>
      <c r="C226" s="2">
        <v>20.087795116196386</v>
      </c>
    </row>
    <row r="227" spans="1:5" x14ac:dyDescent="0.2">
      <c r="A227" s="8">
        <v>1958</v>
      </c>
      <c r="B227" s="2">
        <v>13.958873497553325</v>
      </c>
      <c r="C227" s="2">
        <v>17.407373613056087</v>
      </c>
    </row>
    <row r="228" spans="1:5" x14ac:dyDescent="0.2">
      <c r="A228" s="8">
        <v>1967</v>
      </c>
      <c r="B228" s="2">
        <v>12.244650888177395</v>
      </c>
      <c r="C228" s="2">
        <v>18.875824409434717</v>
      </c>
    </row>
    <row r="229" spans="1:5" x14ac:dyDescent="0.2">
      <c r="A229" s="8">
        <v>1976</v>
      </c>
      <c r="B229" s="2">
        <v>15.045991068085423</v>
      </c>
      <c r="C229" s="2">
        <v>22.050158724079353</v>
      </c>
    </row>
    <row r="230" spans="1:5" x14ac:dyDescent="0.2">
      <c r="A230" s="8">
        <v>1995</v>
      </c>
      <c r="B230" s="2">
        <v>12.907822081285291</v>
      </c>
      <c r="C230" s="2">
        <v>20.73451443590476</v>
      </c>
    </row>
    <row r="231" spans="1:5" x14ac:dyDescent="0.2">
      <c r="A231" s="8">
        <v>2003</v>
      </c>
      <c r="B231" s="2">
        <v>10.710898051243012</v>
      </c>
      <c r="C231" s="2">
        <v>18.396662151477205</v>
      </c>
    </row>
    <row r="232" spans="1:5" x14ac:dyDescent="0.2">
      <c r="A232" s="8">
        <v>2015</v>
      </c>
      <c r="B232" s="2">
        <v>8.7407588138739758</v>
      </c>
      <c r="C232" s="2">
        <v>16.214846354745283</v>
      </c>
    </row>
    <row r="233" spans="1:5" x14ac:dyDescent="0.2">
      <c r="A233" t="s">
        <v>182</v>
      </c>
    </row>
    <row r="234" spans="1:5" x14ac:dyDescent="0.2">
      <c r="A234" s="9"/>
      <c r="B234" s="9" t="s">
        <v>178</v>
      </c>
      <c r="C234" s="9" t="s">
        <v>179</v>
      </c>
      <c r="D234" s="9" t="s">
        <v>136</v>
      </c>
      <c r="E234" s="9" t="s">
        <v>143</v>
      </c>
    </row>
    <row r="235" spans="1:5" x14ac:dyDescent="0.2">
      <c r="A235" s="8">
        <v>1946</v>
      </c>
      <c r="B235" s="2">
        <v>35.307530180261956</v>
      </c>
      <c r="C235" s="2">
        <v>38.664745384772225</v>
      </c>
      <c r="D235" s="2">
        <v>90.316276108548664</v>
      </c>
      <c r="E235" s="2">
        <v>68.987634615204868</v>
      </c>
    </row>
    <row r="236" spans="1:5" x14ac:dyDescent="0.2">
      <c r="A236" s="8">
        <v>1958</v>
      </c>
      <c r="B236" s="2">
        <v>33.073234508706356</v>
      </c>
      <c r="C236" s="2">
        <v>30.995717041666136</v>
      </c>
      <c r="D236" s="2">
        <v>94.872598345833069</v>
      </c>
      <c r="E236" s="2">
        <v>66.626024336681397</v>
      </c>
    </row>
    <row r="237" spans="1:5" x14ac:dyDescent="0.2">
      <c r="A237" s="8">
        <v>1967</v>
      </c>
      <c r="B237" s="2">
        <v>30.338881813654041</v>
      </c>
      <c r="C237" s="2">
        <v>37.953190359781779</v>
      </c>
      <c r="D237" s="2">
        <v>99.000966597870388</v>
      </c>
      <c r="E237" s="2">
        <v>63.285200285897872</v>
      </c>
    </row>
    <row r="238" spans="1:5" x14ac:dyDescent="0.2">
      <c r="A238" s="8">
        <v>1976</v>
      </c>
      <c r="B238" s="2">
        <v>27.286385433938516</v>
      </c>
      <c r="C238" s="2">
        <v>40.180992764227476</v>
      </c>
      <c r="D238" s="2">
        <v>95.27079663020389</v>
      </c>
      <c r="E238" s="2">
        <v>59.645384181904774</v>
      </c>
    </row>
    <row r="239" spans="1:5" x14ac:dyDescent="0.2">
      <c r="A239" s="8">
        <v>1995</v>
      </c>
      <c r="B239" s="2">
        <v>24.090477123643936</v>
      </c>
      <c r="C239" s="2">
        <v>33.568895524368678</v>
      </c>
      <c r="D239" s="2">
        <v>101.80586442768883</v>
      </c>
      <c r="E239" s="2">
        <v>58.396401183551355</v>
      </c>
    </row>
    <row r="240" spans="1:5" x14ac:dyDescent="0.2">
      <c r="A240" s="8">
        <v>2003</v>
      </c>
      <c r="B240" s="2">
        <v>21.04353946625454</v>
      </c>
      <c r="C240" s="2">
        <v>45.058773924034945</v>
      </c>
      <c r="D240" s="2">
        <v>100.78448838512912</v>
      </c>
      <c r="E240" s="2">
        <v>55.210282696744365</v>
      </c>
    </row>
    <row r="241" spans="1:5" x14ac:dyDescent="0.2">
      <c r="A241" s="8">
        <v>2015</v>
      </c>
      <c r="B241" s="2">
        <v>16.914493005965291</v>
      </c>
      <c r="C241" s="2">
        <v>43.43580529652926</v>
      </c>
      <c r="D241" s="2">
        <v>105.00395022245482</v>
      </c>
      <c r="E241" s="2">
        <v>54.356852526459626</v>
      </c>
    </row>
    <row r="243" spans="1:5" x14ac:dyDescent="0.2">
      <c r="A243" t="s">
        <v>185</v>
      </c>
    </row>
    <row r="244" spans="1:5" x14ac:dyDescent="0.2">
      <c r="A244" s="9"/>
      <c r="B244" s="9" t="s">
        <v>186</v>
      </c>
      <c r="C244" s="9" t="s">
        <v>187</v>
      </c>
      <c r="D244" s="9" t="s">
        <v>188</v>
      </c>
      <c r="E244" s="9" t="s">
        <v>189</v>
      </c>
    </row>
    <row r="245" spans="1:5" x14ac:dyDescent="0.2">
      <c r="A245" s="8">
        <v>1946</v>
      </c>
      <c r="B245" s="2">
        <v>0.55533957481384277</v>
      </c>
      <c r="C245" s="2">
        <v>0.72915220260620117</v>
      </c>
      <c r="D245" s="2">
        <v>0.90168180068333947</v>
      </c>
      <c r="E245" s="2">
        <v>0.96376322706540429</v>
      </c>
    </row>
    <row r="246" spans="1:5" x14ac:dyDescent="0.2">
      <c r="A246" s="8">
        <v>1958</v>
      </c>
      <c r="B246" s="2">
        <v>0.44023318588733673</v>
      </c>
      <c r="C246" s="2">
        <v>0.64273891846338904</v>
      </c>
      <c r="D246" s="2">
        <v>0.75768996278444922</v>
      </c>
      <c r="E246" s="2">
        <v>0.7827621499697367</v>
      </c>
    </row>
    <row r="247" spans="1:5" x14ac:dyDescent="0.2">
      <c r="A247" s="8">
        <v>1967</v>
      </c>
      <c r="B247" s="2">
        <v>0.44668725629647571</v>
      </c>
      <c r="C247" s="2">
        <v>0.63496000568071997</v>
      </c>
      <c r="D247" s="2">
        <v>0.89491747816403711</v>
      </c>
      <c r="E247" s="2">
        <v>0.92354325453440345</v>
      </c>
    </row>
    <row r="248" spans="1:5" x14ac:dyDescent="0.2">
      <c r="A248" s="8">
        <v>1976</v>
      </c>
      <c r="B248" s="2">
        <v>0.5512637197971344</v>
      </c>
      <c r="C248" s="2">
        <v>0.56705893079439795</v>
      </c>
      <c r="D248" s="2">
        <v>0.96798697113990784</v>
      </c>
      <c r="E248" s="2">
        <v>0.93623811006546021</v>
      </c>
    </row>
    <row r="249" spans="1:5" x14ac:dyDescent="0.2">
      <c r="A249" s="8">
        <v>1995</v>
      </c>
      <c r="B249" s="2">
        <v>0.38872091472148895</v>
      </c>
      <c r="C249" s="2">
        <v>0.51691365242004395</v>
      </c>
      <c r="D249" s="2">
        <v>0.83919143676757812</v>
      </c>
      <c r="E249" s="2">
        <v>0.81687170267105103</v>
      </c>
    </row>
    <row r="250" spans="1:5" x14ac:dyDescent="0.2">
      <c r="A250" s="8">
        <v>2003</v>
      </c>
      <c r="B250" s="2">
        <v>0.38417200744152069</v>
      </c>
      <c r="C250" s="2">
        <v>0.44110165536403656</v>
      </c>
      <c r="D250" s="2">
        <v>0.91193244854609168</v>
      </c>
      <c r="E250" s="2">
        <v>0.97262099385261536</v>
      </c>
    </row>
    <row r="251" spans="1:5" x14ac:dyDescent="0.2">
      <c r="A251" s="8">
        <v>2015</v>
      </c>
      <c r="B251" s="2">
        <v>0.30918789903322857</v>
      </c>
      <c r="C251" s="2">
        <v>0.35478231310844421</v>
      </c>
      <c r="D251" s="2">
        <v>0.97650396823883057</v>
      </c>
      <c r="E251" s="2">
        <v>1.0137871106465657</v>
      </c>
    </row>
    <row r="254" spans="1:5" x14ac:dyDescent="0.2">
      <c r="A254" t="s">
        <v>184</v>
      </c>
    </row>
    <row r="255" spans="1:5" x14ac:dyDescent="0.2">
      <c r="A255" s="9"/>
      <c r="B255" s="9" t="s">
        <v>186</v>
      </c>
      <c r="C255" s="9" t="s">
        <v>187</v>
      </c>
      <c r="D255" s="9" t="s">
        <v>188</v>
      </c>
      <c r="E255" s="9" t="s">
        <v>189</v>
      </c>
    </row>
    <row r="256" spans="1:5" x14ac:dyDescent="0.2">
      <c r="A256" s="8">
        <v>1946</v>
      </c>
      <c r="B256" s="2">
        <v>0.60377695040065438</v>
      </c>
      <c r="C256" s="2">
        <v>1.1118229604725247</v>
      </c>
      <c r="D256" s="2">
        <v>2.2709901531537375</v>
      </c>
      <c r="E256" s="2">
        <v>2.6238207817077637</v>
      </c>
    </row>
    <row r="257" spans="1:5" x14ac:dyDescent="0.2">
      <c r="A257" s="8">
        <v>1958</v>
      </c>
      <c r="B257" s="2">
        <v>0.61982391254114666</v>
      </c>
      <c r="C257" s="2">
        <v>1.0741053104503482</v>
      </c>
      <c r="D257" s="2">
        <v>2.2790413300196328</v>
      </c>
      <c r="E257" s="2">
        <v>2.5849206447601318</v>
      </c>
    </row>
    <row r="258" spans="1:5" x14ac:dyDescent="0.2">
      <c r="A258" s="8">
        <v>1967</v>
      </c>
      <c r="B258" s="2">
        <v>0.5867488262401882</v>
      </c>
      <c r="C258" s="2">
        <v>1.0121453212578144</v>
      </c>
      <c r="D258" s="2">
        <v>2.2912732561429343</v>
      </c>
      <c r="E258" s="2">
        <v>2.8855296770731607</v>
      </c>
    </row>
    <row r="259" spans="1:5" x14ac:dyDescent="0.2">
      <c r="A259" s="8">
        <v>1976</v>
      </c>
      <c r="B259" s="2">
        <v>0.61736595133940375</v>
      </c>
      <c r="C259" s="2">
        <v>0.93531772149889936</v>
      </c>
      <c r="D259" s="2">
        <v>2.3585592905680337</v>
      </c>
      <c r="E259" s="2">
        <v>2.7698759635289512</v>
      </c>
    </row>
    <row r="260" spans="1:5" x14ac:dyDescent="0.2">
      <c r="A260" s="8">
        <v>1995</v>
      </c>
      <c r="B260" s="2">
        <v>0.51853335180569793</v>
      </c>
      <c r="C260" s="2">
        <v>0.94062599456837959</v>
      </c>
      <c r="D260" s="2">
        <v>2.1836239099502563</v>
      </c>
      <c r="E260" s="2">
        <v>2.7032366593678794</v>
      </c>
    </row>
    <row r="261" spans="1:5" x14ac:dyDescent="0.2">
      <c r="A261" s="8">
        <v>2003</v>
      </c>
      <c r="B261" s="2">
        <v>0.55059729341856045</v>
      </c>
      <c r="C261" s="2">
        <v>0.88808021320160402</v>
      </c>
      <c r="D261" s="2">
        <v>2.134746472040812</v>
      </c>
      <c r="E261" s="2">
        <v>2.6876027981440225</v>
      </c>
    </row>
    <row r="262" spans="1:5" x14ac:dyDescent="0.2">
      <c r="A262" s="8">
        <v>2015</v>
      </c>
      <c r="B262" s="2">
        <v>0.53849092622598016</v>
      </c>
      <c r="C262" s="2">
        <v>0.83078043164079152</v>
      </c>
      <c r="D262" s="2">
        <v>2.3666217128435769</v>
      </c>
      <c r="E262" s="2">
        <v>2.7719068129857383</v>
      </c>
    </row>
    <row r="265" spans="1:5" x14ac:dyDescent="0.2">
      <c r="A265" t="s">
        <v>190</v>
      </c>
    </row>
    <row r="266" spans="1:5" x14ac:dyDescent="0.2">
      <c r="A266" s="9"/>
      <c r="B266" s="9" t="s">
        <v>186</v>
      </c>
      <c r="C266" s="9" t="s">
        <v>187</v>
      </c>
      <c r="D266" s="9" t="s">
        <v>188</v>
      </c>
      <c r="E266" s="9" t="s">
        <v>189</v>
      </c>
    </row>
    <row r="267" spans="1:5" x14ac:dyDescent="0.2">
      <c r="A267" s="8">
        <v>1946</v>
      </c>
      <c r="B267" s="2">
        <v>0.46021738151709241</v>
      </c>
      <c r="C267" s="2">
        <v>0.74869349598884583</v>
      </c>
      <c r="D267" s="2">
        <v>1.9131315747896831</v>
      </c>
      <c r="E267" s="2">
        <v>2.3379903634389243</v>
      </c>
    </row>
    <row r="268" spans="1:5" x14ac:dyDescent="0.2">
      <c r="A268" s="8">
        <v>1958</v>
      </c>
      <c r="B268" s="2">
        <v>0.47714683413505554</v>
      </c>
      <c r="C268" s="2">
        <v>0.68715752164522803</v>
      </c>
      <c r="D268" s="2">
        <v>1.8120247920354207</v>
      </c>
      <c r="E268" s="2">
        <v>1.9690767526626587</v>
      </c>
    </row>
    <row r="269" spans="1:5" x14ac:dyDescent="0.2">
      <c r="A269" s="8">
        <v>1967</v>
      </c>
      <c r="B269" s="2">
        <v>0.42756038407484692</v>
      </c>
      <c r="C269" s="2">
        <v>0.79979342222213745</v>
      </c>
      <c r="D269" s="2">
        <v>2.1232464909553528</v>
      </c>
      <c r="E269" s="2">
        <v>2.3733822902043662</v>
      </c>
    </row>
    <row r="270" spans="1:5" x14ac:dyDescent="0.2">
      <c r="A270" s="8">
        <v>1976</v>
      </c>
      <c r="B270" s="2">
        <v>0.44495373964309692</v>
      </c>
      <c r="C270" s="2">
        <v>0.62797533969084418</v>
      </c>
      <c r="D270" s="2">
        <v>2.1183103720347085</v>
      </c>
      <c r="E270" s="2">
        <v>2.3386656443277993</v>
      </c>
    </row>
    <row r="271" spans="1:5" x14ac:dyDescent="0.2">
      <c r="A271" s="8">
        <v>1995</v>
      </c>
      <c r="B271" s="2">
        <v>0.36130969226360321</v>
      </c>
      <c r="C271" s="2">
        <v>0.58388901253541314</v>
      </c>
      <c r="D271" s="2">
        <v>1.9714390238126118</v>
      </c>
      <c r="E271" s="2">
        <v>2.2991786201794944</v>
      </c>
    </row>
    <row r="272" spans="1:5" x14ac:dyDescent="0.2">
      <c r="A272" s="8">
        <v>2003</v>
      </c>
      <c r="B272" s="2">
        <v>0.40845123430093128</v>
      </c>
      <c r="C272" s="2">
        <v>0.62095079819361365</v>
      </c>
      <c r="D272" s="2">
        <v>2.0282045404116311</v>
      </c>
      <c r="E272" s="2">
        <v>2.2921928962071738</v>
      </c>
    </row>
    <row r="273" spans="1:5" x14ac:dyDescent="0.2">
      <c r="A273" s="8">
        <v>2015</v>
      </c>
      <c r="B273" s="2">
        <v>0.35760994752248126</v>
      </c>
      <c r="C273" s="2">
        <v>0.57308054963747657</v>
      </c>
      <c r="D273" s="2">
        <v>2.0914051731427512</v>
      </c>
      <c r="E273" s="2">
        <v>2.2924342950185141</v>
      </c>
    </row>
    <row r="274" spans="1:5" x14ac:dyDescent="0.2">
      <c r="A274" t="s">
        <v>191</v>
      </c>
    </row>
    <row r="275" spans="1:5" x14ac:dyDescent="0.2">
      <c r="B275" s="9" t="s">
        <v>120</v>
      </c>
      <c r="C275" s="9" t="s">
        <v>118</v>
      </c>
    </row>
    <row r="276" spans="1:5" x14ac:dyDescent="0.2">
      <c r="A276" s="8">
        <v>1946</v>
      </c>
      <c r="B276" s="16">
        <v>1.3643554051717122</v>
      </c>
      <c r="C276" s="16">
        <v>1.3983491261800129</v>
      </c>
    </row>
    <row r="277" spans="1:5" x14ac:dyDescent="0.2">
      <c r="A277" s="8">
        <v>1958</v>
      </c>
      <c r="B277" s="16">
        <v>1.3799020648002625</v>
      </c>
      <c r="C277" s="16">
        <v>1.4980132182439168</v>
      </c>
    </row>
    <row r="278" spans="1:5" x14ac:dyDescent="0.2">
      <c r="A278" s="8">
        <v>1967</v>
      </c>
      <c r="B278" s="16">
        <v>1.2564879357814789</v>
      </c>
      <c r="C278" s="16">
        <v>1.3347819050153096</v>
      </c>
    </row>
    <row r="279" spans="1:5" x14ac:dyDescent="0.2">
      <c r="A279" s="8">
        <v>1976</v>
      </c>
      <c r="B279" s="16">
        <v>1.2287343541781108</v>
      </c>
      <c r="C279" s="16">
        <v>1.2523802518844604</v>
      </c>
    </row>
    <row r="280" spans="1:5" x14ac:dyDescent="0.2">
      <c r="A280" s="8">
        <v>1995</v>
      </c>
      <c r="B280" s="16">
        <v>1.224104921023051</v>
      </c>
      <c r="C280" s="16">
        <v>1.3375779191652934</v>
      </c>
    </row>
    <row r="281" spans="1:5" x14ac:dyDescent="0.2">
      <c r="A281" s="8">
        <v>2003</v>
      </c>
      <c r="B281" s="16">
        <v>1.2053896586100261</v>
      </c>
      <c r="C281" s="16">
        <v>1.2129245400428772</v>
      </c>
    </row>
    <row r="282" spans="1:5" x14ac:dyDescent="0.2">
      <c r="A282" s="8">
        <v>2015</v>
      </c>
      <c r="B282" s="16">
        <v>1.1094258824984233</v>
      </c>
      <c r="C282" s="16">
        <v>1.1460942427317302</v>
      </c>
    </row>
    <row r="287" spans="1:5" x14ac:dyDescent="0.2">
      <c r="A287" s="9"/>
      <c r="B287" s="9" t="s">
        <v>196</v>
      </c>
      <c r="C287" s="9" t="s">
        <v>197</v>
      </c>
    </row>
    <row r="288" spans="1:5" x14ac:dyDescent="0.2">
      <c r="A288" s="8">
        <v>1946</v>
      </c>
      <c r="B288" s="16">
        <v>388.35172413793111</v>
      </c>
      <c r="C288" s="16">
        <v>222.95380099205929</v>
      </c>
    </row>
    <row r="289" spans="1:5" x14ac:dyDescent="0.2">
      <c r="A289" s="8">
        <v>1958</v>
      </c>
      <c r="B289" s="16">
        <v>421.42333333333335</v>
      </c>
      <c r="C289" s="16">
        <v>221.06896670311144</v>
      </c>
    </row>
    <row r="290" spans="1:5" x14ac:dyDescent="0.2">
      <c r="A290" s="8">
        <v>1967</v>
      </c>
      <c r="B290" s="16">
        <v>452.53333333333342</v>
      </c>
      <c r="C290" s="16">
        <v>218.89833124238973</v>
      </c>
    </row>
    <row r="291" spans="1:5" x14ac:dyDescent="0.2">
      <c r="A291" s="8">
        <v>1976</v>
      </c>
      <c r="B291" s="16">
        <v>507.11666666666673</v>
      </c>
      <c r="C291" s="16">
        <v>211.18716037522154</v>
      </c>
    </row>
    <row r="292" spans="1:5" x14ac:dyDescent="0.2">
      <c r="A292" s="8">
        <v>1995</v>
      </c>
      <c r="B292" s="16">
        <v>464.88333333333333</v>
      </c>
      <c r="C292" s="16">
        <v>265.25497623574023</v>
      </c>
    </row>
    <row r="293" spans="1:5" x14ac:dyDescent="0.2">
      <c r="A293" s="8">
        <v>2003</v>
      </c>
      <c r="B293" s="16">
        <v>523.71666666666681</v>
      </c>
      <c r="C293" s="16">
        <v>252.26727518928286</v>
      </c>
    </row>
    <row r="294" spans="1:5" x14ac:dyDescent="0.2">
      <c r="A294" s="8">
        <v>2015</v>
      </c>
      <c r="B294" s="16">
        <v>493.62857142857138</v>
      </c>
      <c r="C294" s="16">
        <v>296.26483277532537</v>
      </c>
    </row>
    <row r="301" spans="1:5" x14ac:dyDescent="0.2">
      <c r="A301" s="9"/>
      <c r="B301" s="9" t="s">
        <v>199</v>
      </c>
      <c r="C301" s="9" t="s">
        <v>198</v>
      </c>
      <c r="D301" s="9" t="s">
        <v>132</v>
      </c>
      <c r="E301" s="9" t="s">
        <v>200</v>
      </c>
    </row>
    <row r="302" spans="1:5" x14ac:dyDescent="0.2">
      <c r="A302" s="8">
        <v>1946</v>
      </c>
      <c r="B302" s="16">
        <v>1.8216697437389859</v>
      </c>
      <c r="C302" s="16">
        <v>1.27188709217621</v>
      </c>
      <c r="D302" s="16">
        <v>0.58194667354154039</v>
      </c>
      <c r="E302" s="16">
        <v>0.85587135045735252</v>
      </c>
    </row>
    <row r="303" spans="1:5" x14ac:dyDescent="0.2">
      <c r="A303" s="8">
        <v>1958</v>
      </c>
      <c r="B303" s="16">
        <v>1.7185336526398303</v>
      </c>
      <c r="C303" s="16">
        <v>1.162034710920435</v>
      </c>
      <c r="D303" s="16">
        <v>0.55496125874680247</v>
      </c>
      <c r="E303" s="16">
        <v>0.79114575693900968</v>
      </c>
    </row>
    <row r="304" spans="1:5" x14ac:dyDescent="0.2">
      <c r="A304" s="8">
        <v>1967</v>
      </c>
      <c r="B304" s="16">
        <v>1.9110685345259146</v>
      </c>
      <c r="C304" s="16">
        <v>1.1549420370471644</v>
      </c>
      <c r="D304" s="16">
        <v>0.54820153199732491</v>
      </c>
      <c r="E304" s="16">
        <v>0.71395276374945926</v>
      </c>
    </row>
    <row r="305" spans="1:5" x14ac:dyDescent="0.2">
      <c r="A305" s="8">
        <v>1976</v>
      </c>
      <c r="B305" s="16">
        <v>1.9109931274217826</v>
      </c>
      <c r="C305" s="16">
        <v>1.1714150944685948</v>
      </c>
      <c r="D305" s="16">
        <v>0.54659919975675975</v>
      </c>
      <c r="E305" s="16">
        <v>0.6625460789886205</v>
      </c>
    </row>
    <row r="306" spans="1:5" x14ac:dyDescent="0.2">
      <c r="A306" s="8">
        <v>1995</v>
      </c>
      <c r="B306" s="16">
        <v>1.7077549957827467</v>
      </c>
      <c r="C306" s="16">
        <v>1.0908166903790193</v>
      </c>
      <c r="D306" s="16">
        <v>0.45604885039502729</v>
      </c>
      <c r="E306" s="16">
        <v>0.61313554696468853</v>
      </c>
    </row>
    <row r="307" spans="1:5" x14ac:dyDescent="0.2">
      <c r="A307" s="8">
        <v>2003</v>
      </c>
      <c r="B307" s="16">
        <v>1.6710029801116189</v>
      </c>
      <c r="C307" s="16">
        <v>1.0155152262851719</v>
      </c>
      <c r="D307" s="16">
        <v>0.43896256187007249</v>
      </c>
      <c r="E307" s="16">
        <v>0.4663729950347909</v>
      </c>
    </row>
    <row r="308" spans="1:5" x14ac:dyDescent="0.2">
      <c r="A308" s="8">
        <v>2015</v>
      </c>
      <c r="B308" s="16">
        <v>1.7599659091808726</v>
      </c>
      <c r="C308" s="16">
        <v>1.1209542679706537</v>
      </c>
      <c r="D308" s="16">
        <v>0.44490596233879653</v>
      </c>
      <c r="E308" s="16">
        <v>0.4209491446744919</v>
      </c>
    </row>
    <row r="316" spans="1:5" x14ac:dyDescent="0.2">
      <c r="A316" s="9"/>
      <c r="B316" s="9" t="s">
        <v>201</v>
      </c>
      <c r="C316" s="9" t="s">
        <v>132</v>
      </c>
      <c r="D316" s="9" t="s">
        <v>202</v>
      </c>
      <c r="E316" s="9" t="s">
        <v>200</v>
      </c>
    </row>
    <row r="317" spans="1:5" x14ac:dyDescent="0.2">
      <c r="A317" s="8">
        <v>1946</v>
      </c>
      <c r="B317" s="16">
        <v>0.626056561337339</v>
      </c>
      <c r="C317" s="16">
        <v>0.58194667354154039</v>
      </c>
      <c r="D317" s="16">
        <v>0.49930686253844142</v>
      </c>
      <c r="E317" s="16">
        <v>0.85587135045735252</v>
      </c>
    </row>
    <row r="318" spans="1:5" x14ac:dyDescent="0.2">
      <c r="A318" s="8">
        <v>1958</v>
      </c>
      <c r="B318" s="16">
        <v>0.555928855422547</v>
      </c>
      <c r="C318" s="16">
        <v>0.55496125874680247</v>
      </c>
      <c r="D318" s="16">
        <v>0.46607955696970277</v>
      </c>
      <c r="E318" s="16">
        <v>0.79114575693900968</v>
      </c>
    </row>
    <row r="319" spans="1:5" x14ac:dyDescent="0.2">
      <c r="A319" s="8">
        <v>1967</v>
      </c>
      <c r="B319" s="16">
        <v>0.57194992986724946</v>
      </c>
      <c r="C319" s="16">
        <v>0.54820153199732491</v>
      </c>
      <c r="D319" s="16">
        <v>0.49616298687507904</v>
      </c>
      <c r="E319" s="16">
        <v>0.71395276374945926</v>
      </c>
    </row>
    <row r="320" spans="1:5" x14ac:dyDescent="0.2">
      <c r="A320" s="8">
        <v>1976</v>
      </c>
      <c r="B320" s="16">
        <v>0.50727344413445252</v>
      </c>
      <c r="C320" s="16">
        <v>0.54659919975675975</v>
      </c>
      <c r="D320" s="16">
        <v>0.45502777089545815</v>
      </c>
      <c r="E320" s="16">
        <v>0.6625460789886205</v>
      </c>
    </row>
    <row r="321" spans="1:5" x14ac:dyDescent="0.2">
      <c r="A321" s="8">
        <v>1995</v>
      </c>
      <c r="B321" s="16">
        <v>0.50396145286866967</v>
      </c>
      <c r="C321" s="16">
        <v>0.45604885039502729</v>
      </c>
      <c r="D321" s="16">
        <v>0.34656863621796857</v>
      </c>
      <c r="E321" s="16">
        <v>0.61313554696468853</v>
      </c>
    </row>
    <row r="322" spans="1:5" x14ac:dyDescent="0.2">
      <c r="A322" s="8">
        <v>2003</v>
      </c>
      <c r="B322" s="16">
        <v>0.47148211151674502</v>
      </c>
      <c r="C322" s="16">
        <v>0.43896256187007249</v>
      </c>
      <c r="D322" s="16">
        <v>0.33634356403522286</v>
      </c>
      <c r="E322" s="16">
        <v>0.4663729950347909</v>
      </c>
    </row>
    <row r="323" spans="1:5" x14ac:dyDescent="0.2">
      <c r="A323" s="8">
        <v>2015</v>
      </c>
      <c r="B323" s="16">
        <v>0.42492848808399342</v>
      </c>
      <c r="C323" s="16">
        <v>0.44490596233879653</v>
      </c>
      <c r="D323" s="16">
        <v>0.3400644554706585</v>
      </c>
      <c r="E323" s="16">
        <v>0.4209491446744919</v>
      </c>
    </row>
    <row r="324" spans="1:5" x14ac:dyDescent="0.2">
      <c r="B324" s="16">
        <f>AVERAGE(B317:B323)</f>
        <v>0.52308297760442801</v>
      </c>
      <c r="C324" s="16">
        <f t="shared" ref="C324:E324" si="21">AVERAGE(C317:C323)</f>
        <v>0.51023229123518909</v>
      </c>
      <c r="D324" s="16">
        <f t="shared" si="21"/>
        <v>0.41993626185750449</v>
      </c>
      <c r="E324" s="16">
        <f t="shared" si="21"/>
        <v>0.64628194811548767</v>
      </c>
    </row>
    <row r="325" spans="1:5" x14ac:dyDescent="0.2">
      <c r="A325" s="9"/>
      <c r="B325" s="9" t="s">
        <v>203</v>
      </c>
      <c r="C325" s="9" t="s">
        <v>199</v>
      </c>
      <c r="D325" s="9" t="s">
        <v>204</v>
      </c>
      <c r="E325" s="9" t="s">
        <v>198</v>
      </c>
    </row>
    <row r="326" spans="1:5" x14ac:dyDescent="0.2">
      <c r="A326" s="8">
        <v>1946</v>
      </c>
      <c r="B326" s="16">
        <v>1.3148465727531808</v>
      </c>
      <c r="C326" s="16">
        <v>1.8216697437389859</v>
      </c>
      <c r="D326" s="16">
        <v>1.7598340743158085</v>
      </c>
      <c r="E326" s="16">
        <v>1.27188709217621</v>
      </c>
    </row>
    <row r="327" spans="1:5" x14ac:dyDescent="0.2">
      <c r="A327" s="8">
        <v>1958</v>
      </c>
      <c r="B327" s="16">
        <v>1.1554107505859248</v>
      </c>
      <c r="C327" s="16">
        <v>1.7185336526398303</v>
      </c>
      <c r="D327" s="16">
        <v>1.6257120182506151</v>
      </c>
      <c r="E327" s="16">
        <v>1.162034710920435</v>
      </c>
    </row>
    <row r="328" spans="1:5" x14ac:dyDescent="0.2">
      <c r="A328" s="8">
        <v>1967</v>
      </c>
      <c r="B328" s="16">
        <v>1.2279171665155402</v>
      </c>
      <c r="C328" s="16">
        <v>1.9110685345259146</v>
      </c>
      <c r="D328" s="16">
        <v>1.7736865248529183</v>
      </c>
      <c r="E328" s="16">
        <v>1.1549420370471644</v>
      </c>
    </row>
    <row r="329" spans="1:5" x14ac:dyDescent="0.2">
      <c r="A329" s="8">
        <v>1976</v>
      </c>
      <c r="B329" s="16">
        <v>1.2517344710663718</v>
      </c>
      <c r="C329" s="16">
        <v>1.9109931274217826</v>
      </c>
      <c r="D329" s="16">
        <v>1.9800782526381793</v>
      </c>
      <c r="E329" s="16">
        <v>1.1714150944685948</v>
      </c>
    </row>
    <row r="330" spans="1:5" x14ac:dyDescent="0.2">
      <c r="A330" s="8">
        <v>1995</v>
      </c>
      <c r="B330" s="16">
        <v>1.1725215369579893</v>
      </c>
      <c r="C330" s="16">
        <v>1.7077549957827467</v>
      </c>
      <c r="D330" s="16">
        <v>1.5143285864188898</v>
      </c>
      <c r="E330" s="16">
        <v>1.0908166903790193</v>
      </c>
    </row>
    <row r="331" spans="1:5" x14ac:dyDescent="0.2">
      <c r="A331" s="8">
        <v>2003</v>
      </c>
      <c r="B331" s="16">
        <v>1.1205654907513207</v>
      </c>
      <c r="C331" s="16">
        <v>1.6710029801116189</v>
      </c>
      <c r="D331" s="16">
        <v>1.5852914977525574</v>
      </c>
      <c r="E331" s="16">
        <v>1.0155152262851719</v>
      </c>
    </row>
    <row r="332" spans="1:5" x14ac:dyDescent="0.2">
      <c r="A332" s="8">
        <v>2015</v>
      </c>
      <c r="B332" s="16">
        <v>1.0939558664275937</v>
      </c>
      <c r="C332" s="16">
        <v>1.7599659091808726</v>
      </c>
      <c r="D332" s="16">
        <v>1.65562131609131</v>
      </c>
      <c r="E332" s="16">
        <v>1.1209542679706537</v>
      </c>
    </row>
    <row r="333" spans="1:5" x14ac:dyDescent="0.2">
      <c r="B333" s="16">
        <f>AVERAGE(B326:B332)</f>
        <v>1.1909931221511314</v>
      </c>
      <c r="C333" s="16">
        <f t="shared" ref="C333" si="22">AVERAGE(C326:C332)</f>
        <v>1.7858555633431072</v>
      </c>
      <c r="D333" s="16">
        <f t="shared" ref="D333" si="23">AVERAGE(D326:D332)</f>
        <v>1.6992217529028968</v>
      </c>
      <c r="E333" s="16">
        <f t="shared" ref="E333" si="24">AVERAGE(E326:E332)</f>
        <v>1.1410807313210356</v>
      </c>
    </row>
    <row r="334" spans="1:5" x14ac:dyDescent="0.2">
      <c r="A334" s="9"/>
      <c r="B334" s="9" t="s">
        <v>129</v>
      </c>
      <c r="C334" s="9" t="s">
        <v>128</v>
      </c>
      <c r="D334" s="9"/>
    </row>
    <row r="335" spans="1:5" x14ac:dyDescent="0.2">
      <c r="A335" s="8">
        <v>1946</v>
      </c>
      <c r="B335" s="16">
        <v>16.644802828113214</v>
      </c>
      <c r="C335" s="16">
        <v>39.714760489212246</v>
      </c>
      <c r="D335" s="16">
        <f>B335/(C335+B335)</f>
        <v>0.29533235973452698</v>
      </c>
      <c r="E335" s="16">
        <f>1-D335</f>
        <v>0.70466764026547302</v>
      </c>
    </row>
    <row r="336" spans="1:5" x14ac:dyDescent="0.2">
      <c r="A336" s="8">
        <v>1958</v>
      </c>
      <c r="B336" s="16">
        <v>19.982600854770702</v>
      </c>
      <c r="C336" s="16">
        <v>46.264627202162721</v>
      </c>
      <c r="D336" s="16">
        <f t="shared" ref="D336:D341" si="25">B336/(C336+B336)</f>
        <v>0.30163678452474246</v>
      </c>
      <c r="E336" s="16">
        <f t="shared" ref="E336:E342" si="26">1-D336</f>
        <v>0.69836321547525748</v>
      </c>
    </row>
    <row r="337" spans="1:17" x14ac:dyDescent="0.2">
      <c r="A337" s="8">
        <v>1967</v>
      </c>
      <c r="B337" s="16">
        <v>22.901666212797984</v>
      </c>
      <c r="C337" s="16">
        <v>45.678871809818553</v>
      </c>
      <c r="D337" s="16">
        <f t="shared" si="25"/>
        <v>0.33393826985208919</v>
      </c>
      <c r="E337" s="16">
        <f t="shared" si="26"/>
        <v>0.66606173014791081</v>
      </c>
    </row>
    <row r="338" spans="1:17" x14ac:dyDescent="0.2">
      <c r="A338" s="8">
        <v>1976</v>
      </c>
      <c r="B338" s="16">
        <v>17.683526475465467</v>
      </c>
      <c r="C338" s="16">
        <v>36.289439860896636</v>
      </c>
      <c r="D338" s="16">
        <f t="shared" si="25"/>
        <v>0.3276367351251529</v>
      </c>
      <c r="E338" s="16">
        <f t="shared" si="26"/>
        <v>0.6723632648748471</v>
      </c>
    </row>
    <row r="339" spans="1:17" x14ac:dyDescent="0.2">
      <c r="A339" s="8">
        <v>1995</v>
      </c>
      <c r="B339" s="16">
        <v>17.298165412915928</v>
      </c>
      <c r="C339" s="16">
        <v>46.431991894174431</v>
      </c>
      <c r="D339" s="16">
        <f t="shared" si="25"/>
        <v>0.27142825537936344</v>
      </c>
      <c r="E339" s="16">
        <f t="shared" si="26"/>
        <v>0.72857174462063656</v>
      </c>
    </row>
    <row r="340" spans="1:17" x14ac:dyDescent="0.2">
      <c r="A340" s="8">
        <v>2003</v>
      </c>
      <c r="B340" s="16">
        <v>20.015174693677491</v>
      </c>
      <c r="C340" s="16">
        <v>44.127824453703958</v>
      </c>
      <c r="D340" s="16">
        <f t="shared" si="25"/>
        <v>0.31203989460624687</v>
      </c>
      <c r="E340" s="16">
        <f t="shared" si="26"/>
        <v>0.68796010539375319</v>
      </c>
    </row>
    <row r="341" spans="1:17" x14ac:dyDescent="0.2">
      <c r="A341" s="8">
        <v>2015</v>
      </c>
      <c r="B341" s="16">
        <v>24.01473311524067</v>
      </c>
      <c r="C341" s="16">
        <v>45.280792935762065</v>
      </c>
      <c r="D341" s="16">
        <f t="shared" si="25"/>
        <v>0.34655531870218287</v>
      </c>
      <c r="E341" s="16">
        <f t="shared" si="26"/>
        <v>0.65344468129781719</v>
      </c>
    </row>
    <row r="342" spans="1:17" x14ac:dyDescent="0.2">
      <c r="D342" s="16">
        <f>AVERAGE(D335:D341)</f>
        <v>0.31265251684632928</v>
      </c>
      <c r="E342" s="16">
        <f t="shared" si="26"/>
        <v>0.68734748315367078</v>
      </c>
    </row>
    <row r="344" spans="1:17" x14ac:dyDescent="0.2">
      <c r="A344" s="9" t="s">
        <v>101</v>
      </c>
      <c r="B344" s="9" t="s">
        <v>114</v>
      </c>
      <c r="C344" s="9" t="s">
        <v>118</v>
      </c>
      <c r="D344" s="9" t="s">
        <v>205</v>
      </c>
      <c r="E344" s="9"/>
    </row>
    <row r="345" spans="1:17" x14ac:dyDescent="0.2">
      <c r="A345" s="8">
        <v>1946</v>
      </c>
      <c r="B345" s="16">
        <v>46.039658065945787</v>
      </c>
      <c r="C345" s="16">
        <v>42.855907361451251</v>
      </c>
      <c r="D345" s="16"/>
      <c r="E345" s="16"/>
    </row>
    <row r="346" spans="1:17" x14ac:dyDescent="0.2">
      <c r="A346" s="8">
        <v>1958</v>
      </c>
      <c r="B346" s="16">
        <v>57.629870679396099</v>
      </c>
      <c r="C346" s="16">
        <v>42.833936987074878</v>
      </c>
      <c r="D346" s="16"/>
      <c r="E346" s="16"/>
      <c r="M346" s="11"/>
      <c r="N346" s="11"/>
      <c r="O346" s="11"/>
    </row>
    <row r="347" spans="1:17" x14ac:dyDescent="0.2">
      <c r="A347" s="8">
        <v>1967</v>
      </c>
      <c r="B347" s="16">
        <v>55.444694815281061</v>
      </c>
      <c r="C347" s="16">
        <v>47.672384234289432</v>
      </c>
      <c r="D347" s="16"/>
      <c r="E347" s="16"/>
      <c r="M347" s="9" t="s">
        <v>102</v>
      </c>
      <c r="N347" s="9" t="s">
        <v>121</v>
      </c>
      <c r="O347" s="9" t="s">
        <v>118</v>
      </c>
      <c r="P347" s="12" t="s">
        <v>206</v>
      </c>
      <c r="Q347" s="12" t="s">
        <v>207</v>
      </c>
    </row>
    <row r="348" spans="1:17" x14ac:dyDescent="0.2">
      <c r="A348" s="8">
        <v>1976</v>
      </c>
      <c r="B348" s="16">
        <v>54.640804375533968</v>
      </c>
      <c r="C348" s="16">
        <v>50.241072009234934</v>
      </c>
      <c r="D348" s="16">
        <v>54.640804375533968</v>
      </c>
      <c r="E348" s="16"/>
      <c r="M348" s="8">
        <v>1946</v>
      </c>
      <c r="N348" s="16">
        <v>27.16793799182852</v>
      </c>
      <c r="O348" s="16">
        <v>53.83967357861939</v>
      </c>
    </row>
    <row r="349" spans="1:17" x14ac:dyDescent="0.2">
      <c r="A349" s="8">
        <v>1995</v>
      </c>
      <c r="B349" s="16">
        <v>63.084084229994687</v>
      </c>
      <c r="C349" s="16">
        <v>52.599943326437227</v>
      </c>
      <c r="D349" s="16">
        <v>63.084084229994687</v>
      </c>
      <c r="E349" s="16"/>
      <c r="M349" s="8">
        <v>1958</v>
      </c>
      <c r="N349" s="16">
        <v>27.47435037096038</v>
      </c>
      <c r="O349" s="16">
        <v>45.885118249736394</v>
      </c>
      <c r="P349" s="16">
        <v>27.47435037096038</v>
      </c>
    </row>
    <row r="350" spans="1:17" x14ac:dyDescent="0.2">
      <c r="A350" s="8">
        <v>2003</v>
      </c>
      <c r="B350" s="16">
        <v>69.132355990424358</v>
      </c>
      <c r="C350" s="16">
        <v>57.341883397023196</v>
      </c>
      <c r="D350" s="16">
        <v>69.132355990424358</v>
      </c>
      <c r="E350" s="16"/>
      <c r="M350" s="8">
        <v>1967</v>
      </c>
      <c r="N350" s="16">
        <v>25.173295209969965</v>
      </c>
      <c r="O350" s="16">
        <v>50.539794049664664</v>
      </c>
      <c r="P350" s="16">
        <v>25.173295209969965</v>
      </c>
      <c r="Q350" s="16">
        <v>50.539794049664664</v>
      </c>
    </row>
    <row r="351" spans="1:17" x14ac:dyDescent="0.2">
      <c r="A351" s="8">
        <v>2015</v>
      </c>
      <c r="B351" s="16">
        <v>77.187180850846104</v>
      </c>
      <c r="C351" s="16">
        <v>62.13490447734614</v>
      </c>
      <c r="D351" s="16">
        <v>77.187180850846104</v>
      </c>
      <c r="E351" s="16"/>
      <c r="M351" s="8">
        <v>1976</v>
      </c>
      <c r="N351" s="16">
        <v>31.297485195708557</v>
      </c>
      <c r="O351" s="16">
        <v>51.769592565972495</v>
      </c>
      <c r="P351" s="16">
        <v>31.297485195708557</v>
      </c>
      <c r="Q351" s="16">
        <v>51.769592565972495</v>
      </c>
    </row>
    <row r="352" spans="1:17" x14ac:dyDescent="0.2">
      <c r="M352" s="8">
        <v>1995</v>
      </c>
      <c r="N352" s="16">
        <v>41.705365222371334</v>
      </c>
      <c r="O352" s="16">
        <v>53.116659511887299</v>
      </c>
      <c r="P352" s="16">
        <v>41.705365222371334</v>
      </c>
      <c r="Q352" s="16">
        <v>53.116659511887299</v>
      </c>
    </row>
    <row r="353" spans="1:17" x14ac:dyDescent="0.2">
      <c r="M353" s="8">
        <v>2003</v>
      </c>
      <c r="N353" s="16">
        <v>42.602449304963642</v>
      </c>
      <c r="O353" s="16">
        <v>59.101211672518524</v>
      </c>
      <c r="P353" s="16">
        <v>42.602449304963642</v>
      </c>
      <c r="Q353" s="16">
        <v>59.101211672518524</v>
      </c>
    </row>
    <row r="354" spans="1:17" x14ac:dyDescent="0.2">
      <c r="M354" s="8">
        <v>2015</v>
      </c>
      <c r="N354" s="16">
        <v>44.744594136007578</v>
      </c>
      <c r="O354" s="16">
        <v>61.289949837226857</v>
      </c>
      <c r="P354" s="16">
        <v>44.744594136007578</v>
      </c>
      <c r="Q354" s="16">
        <v>61.289949837226857</v>
      </c>
    </row>
    <row r="360" spans="1:17" x14ac:dyDescent="0.2">
      <c r="A360" s="9"/>
      <c r="B360" s="9" t="s">
        <v>81</v>
      </c>
      <c r="C360" s="9" t="s">
        <v>80</v>
      </c>
      <c r="D360" s="9" t="s">
        <v>215</v>
      </c>
      <c r="E360" s="9" t="s">
        <v>212</v>
      </c>
    </row>
    <row r="361" spans="1:17" x14ac:dyDescent="0.2">
      <c r="A361" s="8">
        <v>1946</v>
      </c>
      <c r="B361" s="16">
        <v>27.523451106774189</v>
      </c>
      <c r="C361" s="16">
        <v>32.458846157338591</v>
      </c>
      <c r="D361" s="16">
        <v>7.6076393230938306</v>
      </c>
      <c r="E361" s="16">
        <v>92.487042250826775</v>
      </c>
    </row>
    <row r="362" spans="1:17" x14ac:dyDescent="0.2">
      <c r="A362" s="8">
        <v>1958</v>
      </c>
      <c r="B362" s="16">
        <v>23.193514276400364</v>
      </c>
      <c r="C362" s="16">
        <v>28.25696986239203</v>
      </c>
      <c r="D362" s="16">
        <v>7.743848061898702</v>
      </c>
      <c r="E362" s="16">
        <v>102.56335902361047</v>
      </c>
    </row>
    <row r="363" spans="1:17" x14ac:dyDescent="0.2">
      <c r="A363" s="8">
        <v>1967</v>
      </c>
      <c r="B363" s="16">
        <v>21.603585688496466</v>
      </c>
      <c r="C363" s="16">
        <v>31.401783716733114</v>
      </c>
      <c r="D363" s="16">
        <v>6.4170068505674731</v>
      </c>
      <c r="E363" s="16">
        <v>103.04834638783538</v>
      </c>
    </row>
    <row r="364" spans="1:17" x14ac:dyDescent="0.2">
      <c r="A364" s="8">
        <v>1976</v>
      </c>
      <c r="B364" s="16">
        <v>23.36834770337191</v>
      </c>
      <c r="C364" s="16">
        <v>36.200213386014248</v>
      </c>
      <c r="D364" s="16">
        <v>6.9813549585697334</v>
      </c>
      <c r="E364" s="16">
        <v>106.4900163104419</v>
      </c>
    </row>
    <row r="365" spans="1:17" x14ac:dyDescent="0.2">
      <c r="A365" s="8">
        <v>1995</v>
      </c>
      <c r="B365" s="16">
        <v>20.156344396625354</v>
      </c>
      <c r="C365" s="16">
        <v>32.182385209583927</v>
      </c>
      <c r="D365" s="16">
        <v>8.1282486838228927</v>
      </c>
      <c r="E365" s="16">
        <v>126.33897905294202</v>
      </c>
    </row>
    <row r="366" spans="1:17" x14ac:dyDescent="0.2">
      <c r="A366" s="8">
        <v>2003</v>
      </c>
      <c r="B366" s="16">
        <v>17.447870842438203</v>
      </c>
      <c r="C366" s="16">
        <v>36.965212784882944</v>
      </c>
      <c r="D366" s="16">
        <v>6.0139753276834398</v>
      </c>
      <c r="E366" s="16">
        <v>129.55348392415934</v>
      </c>
    </row>
    <row r="367" spans="1:17" x14ac:dyDescent="0.2">
      <c r="A367" s="8">
        <v>2015</v>
      </c>
      <c r="B367" s="16">
        <v>13.984809929069881</v>
      </c>
      <c r="C367" s="16">
        <v>36.69394361302836</v>
      </c>
      <c r="D367" s="16">
        <v>7.6876273265897437</v>
      </c>
      <c r="E367" s="16">
        <v>133.38336667403837</v>
      </c>
    </row>
    <row r="368" spans="1:17" x14ac:dyDescent="0.2">
      <c r="B368" s="2">
        <f>B361/SUM($B361:$E361)*100</f>
        <v>17.193884658844382</v>
      </c>
      <c r="C368" s="2">
        <f t="shared" ref="C368:E368" si="27">C361/SUM($B361:$E361)*100</f>
        <v>20.277023212801012</v>
      </c>
      <c r="D368">
        <f t="shared" si="27"/>
        <v>4.7524880706246186</v>
      </c>
      <c r="E368">
        <f t="shared" si="27"/>
        <v>57.776604057729998</v>
      </c>
    </row>
    <row r="369" spans="1:5" x14ac:dyDescent="0.2">
      <c r="B369" s="2">
        <f t="shared" ref="B369:E369" si="28">B362/SUM($B362:$E362)*100</f>
        <v>14.338430587661541</v>
      </c>
      <c r="C369" s="2">
        <f t="shared" si="28"/>
        <v>17.468702507140421</v>
      </c>
      <c r="D369">
        <f t="shared" si="28"/>
        <v>4.7873136685418451</v>
      </c>
      <c r="E369">
        <f t="shared" si="28"/>
        <v>63.405553236656196</v>
      </c>
    </row>
    <row r="370" spans="1:5" x14ac:dyDescent="0.2">
      <c r="B370" s="2">
        <f t="shared" ref="B370:E370" si="29">B363/SUM($B363:$E363)*100</f>
        <v>13.29690995212863</v>
      </c>
      <c r="C370" s="2">
        <f t="shared" si="29"/>
        <v>19.327656826892202</v>
      </c>
      <c r="D370">
        <f t="shared" si="29"/>
        <v>3.9496388925669432</v>
      </c>
      <c r="E370">
        <f t="shared" si="29"/>
        <v>63.425794328412231</v>
      </c>
    </row>
    <row r="371" spans="1:5" x14ac:dyDescent="0.2">
      <c r="B371" s="2">
        <f t="shared" ref="B371:E371" si="30">B364/SUM($B364:$E364)*100</f>
        <v>13.504598265197959</v>
      </c>
      <c r="C371" s="2">
        <f t="shared" si="30"/>
        <v>20.920149986557377</v>
      </c>
      <c r="D371">
        <f t="shared" si="30"/>
        <v>4.0345340312027247</v>
      </c>
      <c r="E371">
        <f t="shared" si="30"/>
        <v>61.54071771704195</v>
      </c>
    </row>
    <row r="372" spans="1:5" x14ac:dyDescent="0.2">
      <c r="B372" s="2">
        <f t="shared" ref="B372:E372" si="31">B365/SUM($B365:$E365)*100</f>
        <v>10.789990149842209</v>
      </c>
      <c r="C372" s="2">
        <f t="shared" si="31"/>
        <v>17.227708188394299</v>
      </c>
      <c r="D372">
        <f t="shared" si="31"/>
        <v>4.3511720929217992</v>
      </c>
      <c r="E372">
        <f t="shared" si="31"/>
        <v>67.6311295688417</v>
      </c>
    </row>
    <row r="373" spans="1:5" x14ac:dyDescent="0.2">
      <c r="B373" s="2">
        <f t="shared" ref="B373:E373" si="32">B366/SUM($B366:$E366)*100</f>
        <v>9.1840304159651893</v>
      </c>
      <c r="C373" s="2">
        <f t="shared" si="32"/>
        <v>19.457367699172469</v>
      </c>
      <c r="D373">
        <f t="shared" si="32"/>
        <v>3.1655743459521513</v>
      </c>
      <c r="E373">
        <f t="shared" si="32"/>
        <v>68.193027538910187</v>
      </c>
    </row>
    <row r="374" spans="1:5" x14ac:dyDescent="0.2">
      <c r="B374" s="2">
        <f t="shared" ref="B374:E374" si="33">B367/SUM($B367:$E367)*100</f>
        <v>7.2932611950134296</v>
      </c>
      <c r="C374" s="2">
        <f t="shared" si="33"/>
        <v>19.136371277282691</v>
      </c>
      <c r="D374">
        <f t="shared" si="33"/>
        <v>4.0091981476412419</v>
      </c>
      <c r="E374">
        <f t="shared" si="33"/>
        <v>69.561169380062623</v>
      </c>
    </row>
    <row r="376" spans="1:5" x14ac:dyDescent="0.2">
      <c r="A376" s="9"/>
      <c r="B376" s="9" t="s">
        <v>213</v>
      </c>
      <c r="C376" s="9" t="s">
        <v>214</v>
      </c>
      <c r="D376" s="9" t="s">
        <v>211</v>
      </c>
    </row>
    <row r="377" spans="1:5" x14ac:dyDescent="0.2">
      <c r="A377" s="8">
        <v>1946</v>
      </c>
      <c r="B377" s="16">
        <v>4776.7538343078832</v>
      </c>
      <c r="C377" s="16">
        <v>3795.5981350617953</v>
      </c>
      <c r="D377" s="16">
        <v>7077.0696729320762</v>
      </c>
    </row>
    <row r="378" spans="1:5" x14ac:dyDescent="0.2">
      <c r="A378" s="8">
        <v>1958</v>
      </c>
      <c r="B378" s="16">
        <v>4461.3672142116329</v>
      </c>
      <c r="C378" s="16">
        <v>3867.4999014708019</v>
      </c>
      <c r="D378" s="16">
        <v>7592.2453366126147</v>
      </c>
    </row>
    <row r="379" spans="1:5" x14ac:dyDescent="0.2">
      <c r="A379" s="8">
        <v>1967</v>
      </c>
      <c r="B379" s="16">
        <v>4183.9206654809341</v>
      </c>
      <c r="C379" s="16">
        <v>3707.6206446541673</v>
      </c>
      <c r="D379" s="16">
        <v>8157.9801220981917</v>
      </c>
    </row>
    <row r="380" spans="1:5" x14ac:dyDescent="0.2">
      <c r="A380" s="8">
        <v>1976</v>
      </c>
      <c r="B380" s="16">
        <v>4709.1109255141719</v>
      </c>
      <c r="C380" s="16">
        <v>4124.9648719959732</v>
      </c>
      <c r="D380" s="16">
        <v>8835.6793028656211</v>
      </c>
    </row>
    <row r="381" spans="1:5" x14ac:dyDescent="0.2">
      <c r="A381" s="8">
        <v>1995</v>
      </c>
      <c r="B381" s="16">
        <v>4398.7814944628335</v>
      </c>
      <c r="C381" s="16">
        <v>4059.6111985565099</v>
      </c>
      <c r="D381" s="16">
        <v>10109.449231750395</v>
      </c>
    </row>
    <row r="382" spans="1:5" x14ac:dyDescent="0.2">
      <c r="A382" s="8">
        <v>2003</v>
      </c>
      <c r="B382" s="16">
        <v>4249.4643209860697</v>
      </c>
      <c r="C382" s="16">
        <v>4193.9677835209168</v>
      </c>
      <c r="D382" s="16">
        <v>10924.01428307188</v>
      </c>
    </row>
    <row r="383" spans="1:5" x14ac:dyDescent="0.2">
      <c r="A383" s="8">
        <v>2015</v>
      </c>
      <c r="B383" s="16">
        <v>4440.1940118515222</v>
      </c>
      <c r="C383" s="16">
        <v>4001.2640889785275</v>
      </c>
      <c r="D383" s="16">
        <v>12069.964959071031</v>
      </c>
    </row>
    <row r="384" spans="1:5" x14ac:dyDescent="0.2">
      <c r="B384">
        <f>B377/SUM($B377:$D377)*100</f>
        <v>30.523516737486965</v>
      </c>
      <c r="C384">
        <f t="shared" ref="C384:D384" si="34">C377/SUM($B377:$D377)*100</f>
        <v>24.253919549345916</v>
      </c>
      <c r="D384">
        <f t="shared" si="34"/>
        <v>45.222563713167133</v>
      </c>
    </row>
    <row r="385" spans="1:4" x14ac:dyDescent="0.2">
      <c r="B385">
        <f t="shared" ref="B385:D385" si="35">B378/SUM($B378:$D378)*100</f>
        <v>28.021705314747159</v>
      </c>
      <c r="C385">
        <f t="shared" si="35"/>
        <v>24.291643646504717</v>
      </c>
      <c r="D385">
        <f t="shared" si="35"/>
        <v>47.686651038748131</v>
      </c>
    </row>
    <row r="386" spans="1:4" x14ac:dyDescent="0.2">
      <c r="B386">
        <f t="shared" ref="B386:D386" si="36">B379/SUM($B379:$D379)*100</f>
        <v>26.068818831433159</v>
      </c>
      <c r="C386">
        <f t="shared" si="36"/>
        <v>23.101128967047657</v>
      </c>
      <c r="D386">
        <f t="shared" si="36"/>
        <v>50.83005220151918</v>
      </c>
    </row>
    <row r="387" spans="1:4" x14ac:dyDescent="0.2">
      <c r="B387">
        <f t="shared" ref="B387:D387" si="37">B380/SUM($B380:$D380)*100</f>
        <v>26.650685868385509</v>
      </c>
      <c r="C387">
        <f t="shared" si="37"/>
        <v>23.344776702130137</v>
      </c>
      <c r="D387">
        <f t="shared" si="37"/>
        <v>50.004537429484365</v>
      </c>
    </row>
    <row r="388" spans="1:4" x14ac:dyDescent="0.2">
      <c r="B388">
        <f t="shared" ref="B388:D388" si="38">B381/SUM($B381:$D381)*100</f>
        <v>23.69032175244234</v>
      </c>
      <c r="C388">
        <f t="shared" si="38"/>
        <v>21.863667382588691</v>
      </c>
      <c r="D388">
        <f t="shared" si="38"/>
        <v>54.446010864968976</v>
      </c>
    </row>
    <row r="389" spans="1:4" x14ac:dyDescent="0.2">
      <c r="B389">
        <f t="shared" ref="B389:D389" si="39">B382/SUM($B382:$D382)*100</f>
        <v>21.941273185665949</v>
      </c>
      <c r="C389">
        <f t="shared" si="39"/>
        <v>21.654727730191006</v>
      </c>
      <c r="D389">
        <f t="shared" si="39"/>
        <v>56.403999084143052</v>
      </c>
    </row>
    <row r="390" spans="1:4" x14ac:dyDescent="0.2">
      <c r="B390">
        <f t="shared" ref="B390:D390" si="40">B383/SUM($B383:$D383)*100</f>
        <v>21.647420556265079</v>
      </c>
      <c r="C390">
        <f t="shared" si="40"/>
        <v>19.507491397809549</v>
      </c>
      <c r="D390">
        <f t="shared" si="40"/>
        <v>58.845088045925365</v>
      </c>
    </row>
    <row r="392" spans="1:4" x14ac:dyDescent="0.2">
      <c r="A392" s="9"/>
      <c r="B392" s="9" t="s">
        <v>216</v>
      </c>
      <c r="C392" s="9" t="s">
        <v>217</v>
      </c>
      <c r="D392" s="9" t="s">
        <v>218</v>
      </c>
    </row>
    <row r="393" spans="1:4" x14ac:dyDescent="0.2">
      <c r="A393" s="8">
        <v>1946</v>
      </c>
      <c r="B393" s="16">
        <v>209.32764919595664</v>
      </c>
      <c r="C393" s="16">
        <v>119.55362310974932</v>
      </c>
      <c r="D393" s="16">
        <v>100.94891173102583</v>
      </c>
    </row>
    <row r="394" spans="1:4" x14ac:dyDescent="0.2">
      <c r="A394" s="8">
        <v>1958</v>
      </c>
      <c r="B394" s="16">
        <v>183.32519744649252</v>
      </c>
      <c r="C394" s="16">
        <v>114.39895339230958</v>
      </c>
      <c r="D394" s="16">
        <v>107.54750789328753</v>
      </c>
    </row>
    <row r="395" spans="1:4" x14ac:dyDescent="0.2">
      <c r="A395" s="8">
        <v>1967</v>
      </c>
      <c r="B395" s="16">
        <v>200.07644654053536</v>
      </c>
      <c r="C395" s="16">
        <v>122.90833984787719</v>
      </c>
      <c r="D395" s="16">
        <v>113.15160737097547</v>
      </c>
    </row>
    <row r="396" spans="1:4" x14ac:dyDescent="0.2">
      <c r="A396" s="8">
        <v>1976</v>
      </c>
      <c r="B396" s="16">
        <v>187.96910723388584</v>
      </c>
      <c r="C396" s="16">
        <v>112.33393203594055</v>
      </c>
      <c r="D396" s="16">
        <v>109.43962144563199</v>
      </c>
    </row>
    <row r="397" spans="1:4" x14ac:dyDescent="0.2">
      <c r="A397" s="8">
        <v>1995</v>
      </c>
      <c r="B397" s="16">
        <v>146.34917026747928</v>
      </c>
      <c r="C397" s="16">
        <v>95.973276537590976</v>
      </c>
      <c r="D397" s="16">
        <v>83.537886652316857</v>
      </c>
    </row>
    <row r="398" spans="1:4" x14ac:dyDescent="0.2">
      <c r="A398" s="8">
        <v>2003</v>
      </c>
      <c r="B398" s="16">
        <v>141.68329533605021</v>
      </c>
      <c r="C398" s="16">
        <v>96.657415154923697</v>
      </c>
      <c r="D398" s="16">
        <v>97.320158746791819</v>
      </c>
    </row>
    <row r="399" spans="1:4" x14ac:dyDescent="0.2">
      <c r="A399" s="8">
        <v>2015</v>
      </c>
      <c r="B399" s="16">
        <v>162.9931890963453</v>
      </c>
      <c r="C399" s="16">
        <v>97.984656480213729</v>
      </c>
      <c r="D399" s="16">
        <v>96.298949312791777</v>
      </c>
    </row>
    <row r="407" spans="1:6" x14ac:dyDescent="0.2">
      <c r="A407" s="9"/>
      <c r="B407" s="9" t="s">
        <v>81</v>
      </c>
      <c r="C407" s="9" t="s">
        <v>80</v>
      </c>
      <c r="D407" s="9" t="s">
        <v>84</v>
      </c>
      <c r="E407" s="9" t="s">
        <v>83</v>
      </c>
    </row>
    <row r="408" spans="1:6" x14ac:dyDescent="0.2">
      <c r="A408" s="8" t="s">
        <v>114</v>
      </c>
      <c r="B408" s="16">
        <v>13.029857022455944</v>
      </c>
      <c r="C408" s="16">
        <v>19.109596400699122</v>
      </c>
      <c r="D408" s="16">
        <v>5.297147175621153</v>
      </c>
      <c r="E408" s="16">
        <v>55.361352212327724</v>
      </c>
      <c r="F408" s="16">
        <f>SUM(B408:E408)</f>
        <v>92.797952811103954</v>
      </c>
    </row>
    <row r="409" spans="1:6" x14ac:dyDescent="0.2">
      <c r="A409" s="8" t="s">
        <v>121</v>
      </c>
      <c r="B409" s="16">
        <v>16.015229630795218</v>
      </c>
      <c r="C409" s="16">
        <v>31.012180195826524</v>
      </c>
      <c r="D409" s="16">
        <v>7.8721172623681612</v>
      </c>
      <c r="E409" s="16">
        <v>112.30631246489035</v>
      </c>
      <c r="F409" s="16">
        <f t="shared" ref="F409:F412" si="41">SUM(B409:E409)</f>
        <v>167.20583955388025</v>
      </c>
    </row>
    <row r="410" spans="1:6" x14ac:dyDescent="0.2">
      <c r="A410" s="8" t="s">
        <v>120</v>
      </c>
      <c r="B410" s="16">
        <v>20.800174732278784</v>
      </c>
      <c r="C410" s="16">
        <v>37.134224136757922</v>
      </c>
      <c r="D410" s="16">
        <v>7.3302269839924961</v>
      </c>
      <c r="E410" s="16">
        <v>122.78953953148496</v>
      </c>
      <c r="F410" s="16">
        <f t="shared" si="41"/>
        <v>188.05416538451416</v>
      </c>
    </row>
    <row r="411" spans="1:6" x14ac:dyDescent="0.2">
      <c r="A411" s="8" t="s">
        <v>122</v>
      </c>
      <c r="B411" s="16">
        <v>28.488321212106804</v>
      </c>
      <c r="C411" s="16">
        <v>41.449521174500084</v>
      </c>
      <c r="D411" s="16">
        <v>8.021106540398705</v>
      </c>
      <c r="E411" s="16">
        <v>139.08646159681589</v>
      </c>
      <c r="F411" s="16">
        <f t="shared" si="41"/>
        <v>217.04541052382149</v>
      </c>
    </row>
    <row r="412" spans="1:6" x14ac:dyDescent="0.2">
      <c r="A412" s="8" t="s">
        <v>118</v>
      </c>
      <c r="B412" s="16">
        <v>26.8649345046321</v>
      </c>
      <c r="C412" s="16">
        <v>38.551160042197218</v>
      </c>
      <c r="D412" s="16">
        <v>7.6077595606379234</v>
      </c>
      <c r="E412" s="16">
        <v>137.50247249723401</v>
      </c>
      <c r="F412" s="16">
        <f t="shared" si="41"/>
        <v>210.52632660470124</v>
      </c>
    </row>
    <row r="414" spans="1:6" x14ac:dyDescent="0.2">
      <c r="A414" s="8" t="s">
        <v>114</v>
      </c>
      <c r="B414">
        <f>B408/$F408*100</f>
        <v>14.041103955147626</v>
      </c>
      <c r="C414">
        <f t="shared" ref="C414:E414" si="42">C408/$F408*100</f>
        <v>20.592691780170952</v>
      </c>
      <c r="D414">
        <f t="shared" si="42"/>
        <v>5.7082586578217169</v>
      </c>
      <c r="E414">
        <f t="shared" si="42"/>
        <v>59.657945606859698</v>
      </c>
    </row>
    <row r="415" spans="1:6" x14ac:dyDescent="0.2">
      <c r="A415" s="8" t="s">
        <v>121</v>
      </c>
      <c r="B415">
        <f t="shared" ref="B415:E418" si="43">B409/$F409*100</f>
        <v>9.5781520989489639</v>
      </c>
      <c r="C415">
        <f t="shared" si="43"/>
        <v>18.547306887468597</v>
      </c>
      <c r="D415">
        <f t="shared" si="43"/>
        <v>4.7080396733580931</v>
      </c>
      <c r="E415">
        <f t="shared" si="43"/>
        <v>67.166501340224343</v>
      </c>
    </row>
    <row r="416" spans="1:6" x14ac:dyDescent="0.2">
      <c r="A416" s="8" t="s">
        <v>120</v>
      </c>
      <c r="B416">
        <f t="shared" si="43"/>
        <v>11.060735979843194</v>
      </c>
      <c r="C416">
        <f t="shared" si="43"/>
        <v>19.746557626537868</v>
      </c>
      <c r="D416">
        <f t="shared" si="43"/>
        <v>3.8979338580479661</v>
      </c>
      <c r="E416">
        <f t="shared" si="43"/>
        <v>65.294772535570971</v>
      </c>
    </row>
    <row r="417" spans="1:17" x14ac:dyDescent="0.2">
      <c r="A417" s="8" t="s">
        <v>122</v>
      </c>
      <c r="B417">
        <f t="shared" si="43"/>
        <v>13.12551191170205</v>
      </c>
      <c r="C417">
        <f t="shared" si="43"/>
        <v>19.097165461580147</v>
      </c>
      <c r="D417">
        <f t="shared" si="43"/>
        <v>3.6955891032390018</v>
      </c>
      <c r="E417">
        <f t="shared" si="43"/>
        <v>64.081733523478803</v>
      </c>
    </row>
    <row r="418" spans="1:17" x14ac:dyDescent="0.2">
      <c r="A418" s="8" t="s">
        <v>118</v>
      </c>
      <c r="B418">
        <f t="shared" si="43"/>
        <v>12.760843234145986</v>
      </c>
      <c r="C418">
        <f t="shared" si="43"/>
        <v>18.311800079323824</v>
      </c>
      <c r="D418">
        <f t="shared" si="43"/>
        <v>3.613685605659561</v>
      </c>
      <c r="E418">
        <f t="shared" si="43"/>
        <v>65.313671080870634</v>
      </c>
    </row>
    <row r="421" spans="1:17" x14ac:dyDescent="0.2">
      <c r="A421" s="9"/>
      <c r="B421" s="9">
        <v>1946</v>
      </c>
      <c r="C421" s="9">
        <v>1958</v>
      </c>
      <c r="D421" s="9">
        <v>1967</v>
      </c>
      <c r="E421" s="9">
        <v>1976</v>
      </c>
      <c r="F421" s="9">
        <v>1995</v>
      </c>
      <c r="G421" s="9">
        <v>2003</v>
      </c>
      <c r="H421" s="9">
        <v>2015</v>
      </c>
      <c r="I421" s="9"/>
      <c r="J421" s="9"/>
      <c r="K421" s="9">
        <v>1946</v>
      </c>
      <c r="L421" s="9">
        <v>1958</v>
      </c>
      <c r="M421" s="9">
        <v>1967</v>
      </c>
      <c r="N421" s="9">
        <v>1976</v>
      </c>
      <c r="O421" s="9">
        <v>1995</v>
      </c>
      <c r="P421" s="9">
        <v>2003</v>
      </c>
      <c r="Q421" s="9">
        <v>2015</v>
      </c>
    </row>
    <row r="422" spans="1:17" x14ac:dyDescent="0.2">
      <c r="A422" s="8">
        <v>2016</v>
      </c>
      <c r="B422" s="16">
        <v>0.63758955597877498</v>
      </c>
      <c r="C422" s="16">
        <v>0.61211274464925125</v>
      </c>
      <c r="D422" s="16">
        <v>0.58313112060228989</v>
      </c>
      <c r="E422" s="16">
        <v>0.61941826144854228</v>
      </c>
      <c r="F422" s="16">
        <v>0.52111597657203679</v>
      </c>
      <c r="G422" s="16">
        <v>0.48988007307052611</v>
      </c>
      <c r="H422" s="16">
        <v>0.35101914107799531</v>
      </c>
      <c r="I422" s="2"/>
      <c r="J422" s="8">
        <v>2016</v>
      </c>
      <c r="K422" s="16">
        <v>105.8495602566536</v>
      </c>
      <c r="L422" s="16">
        <v>103.0598761153047</v>
      </c>
      <c r="M422" s="16">
        <v>129.34202968578754</v>
      </c>
      <c r="N422" s="16">
        <v>144.34557943886776</v>
      </c>
      <c r="O422" s="16">
        <v>189.3531075836872</v>
      </c>
      <c r="P422" s="16">
        <v>187.63716738166315</v>
      </c>
      <c r="Q422" s="16">
        <v>209.9207470358198</v>
      </c>
    </row>
    <row r="423" spans="1:17" x14ac:dyDescent="0.2">
      <c r="A423" s="8">
        <v>2017</v>
      </c>
      <c r="B423" s="16">
        <v>0.47063200275103251</v>
      </c>
      <c r="C423" s="16">
        <v>0.35372899870077767</v>
      </c>
      <c r="D423" s="16">
        <v>0.4038313001394272</v>
      </c>
      <c r="E423" s="16">
        <v>0.37989067236582436</v>
      </c>
      <c r="F423" s="16">
        <v>0.34971645673116047</v>
      </c>
      <c r="G423" s="16">
        <v>0.29153128961722058</v>
      </c>
      <c r="H423" s="16">
        <v>0.26294715007146202</v>
      </c>
      <c r="I423" s="2"/>
      <c r="J423" s="8">
        <v>2017</v>
      </c>
      <c r="K423" s="16">
        <v>143.3711391323547</v>
      </c>
      <c r="L423" s="16">
        <v>148.49063019967392</v>
      </c>
      <c r="M423" s="16">
        <v>165.97291623714457</v>
      </c>
      <c r="N423" s="16">
        <v>175.52749880966815</v>
      </c>
      <c r="O423" s="16">
        <v>203.98764926675116</v>
      </c>
      <c r="P423" s="16">
        <v>221.98399248041889</v>
      </c>
      <c r="Q423" s="16">
        <v>257.02385706786202</v>
      </c>
    </row>
    <row r="440" spans="1:14" x14ac:dyDescent="0.2">
      <c r="A440" s="9"/>
      <c r="B440" s="9" t="s">
        <v>114</v>
      </c>
      <c r="C440" s="9" t="s">
        <v>411</v>
      </c>
      <c r="D440" s="9" t="s">
        <v>411</v>
      </c>
      <c r="L440" s="9"/>
      <c r="M440" t="s">
        <v>180</v>
      </c>
      <c r="N440" s="9" t="s">
        <v>412</v>
      </c>
    </row>
    <row r="441" spans="1:14" x14ac:dyDescent="0.2">
      <c r="A441" s="8">
        <v>1946</v>
      </c>
      <c r="B441" s="15">
        <v>83.334303715444477</v>
      </c>
      <c r="C441" s="15">
        <f>D441-B441</f>
        <v>95.928343903236154</v>
      </c>
      <c r="D441" s="15">
        <v>179.26264761868063</v>
      </c>
      <c r="L441" s="8">
        <v>1946</v>
      </c>
      <c r="M441" s="2">
        <v>42.073039649678158</v>
      </c>
      <c r="N441" s="2">
        <v>73.969160821588744</v>
      </c>
    </row>
    <row r="442" spans="1:14" x14ac:dyDescent="0.2">
      <c r="A442" s="8">
        <v>1958</v>
      </c>
      <c r="B442" s="15">
        <v>93.916847512098869</v>
      </c>
      <c r="C442" s="15">
        <f t="shared" ref="C442:C447" si="44">D442-B442</f>
        <v>84.801054640253383</v>
      </c>
      <c r="D442" s="15">
        <v>178.71790215235225</v>
      </c>
      <c r="L442" s="8">
        <v>1958</v>
      </c>
      <c r="M442" s="2">
        <v>37.42068800365751</v>
      </c>
      <c r="N442" s="2">
        <v>64.63774324994948</v>
      </c>
    </row>
    <row r="443" spans="1:14" x14ac:dyDescent="0.2">
      <c r="A443" s="8">
        <v>1967</v>
      </c>
      <c r="B443" s="15">
        <v>88.898168199715272</v>
      </c>
      <c r="C443" s="15">
        <f t="shared" si="44"/>
        <v>91.965693054896448</v>
      </c>
      <c r="D443" s="15">
        <v>180.86386125461172</v>
      </c>
      <c r="L443" s="8">
        <v>1967</v>
      </c>
      <c r="M443" s="2">
        <v>36.163866005755921</v>
      </c>
      <c r="N443" s="2">
        <v>65.237003818307343</v>
      </c>
    </row>
    <row r="444" spans="1:14" x14ac:dyDescent="0.2">
      <c r="A444" s="8">
        <v>1976</v>
      </c>
      <c r="B444" s="15">
        <v>101.06972586173326</v>
      </c>
      <c r="C444" s="15">
        <f t="shared" si="44"/>
        <v>89.962758120830685</v>
      </c>
      <c r="D444" s="15">
        <v>191.03248398256395</v>
      </c>
      <c r="L444" s="8">
        <v>1976</v>
      </c>
      <c r="M444" s="2">
        <v>42.480742548610159</v>
      </c>
      <c r="N444" s="2">
        <v>72.567209422792317</v>
      </c>
    </row>
    <row r="445" spans="1:14" x14ac:dyDescent="0.2">
      <c r="A445" s="8">
        <v>1995</v>
      </c>
      <c r="B445" s="15">
        <v>101.16287724481573</v>
      </c>
      <c r="C445" s="15">
        <f t="shared" si="44"/>
        <v>107.05385012269808</v>
      </c>
      <c r="D445" s="15">
        <v>208.21672736751381</v>
      </c>
      <c r="L445" s="8">
        <v>1995</v>
      </c>
      <c r="M445" s="2">
        <v>40.19325287084942</v>
      </c>
      <c r="N445" s="2">
        <v>65.535409644827851</v>
      </c>
    </row>
    <row r="446" spans="1:14" x14ac:dyDescent="0.2">
      <c r="A446" s="8">
        <v>2003</v>
      </c>
      <c r="B446" s="15">
        <v>94.190370438142068</v>
      </c>
      <c r="C446" s="15">
        <f t="shared" si="44"/>
        <v>119.7377155512773</v>
      </c>
      <c r="D446" s="15">
        <v>213.92808598941937</v>
      </c>
      <c r="L446" s="8">
        <v>2003</v>
      </c>
      <c r="M446" s="2">
        <v>33.015600817553278</v>
      </c>
      <c r="N446" s="2">
        <v>67.279923489367391</v>
      </c>
    </row>
    <row r="447" spans="1:14" x14ac:dyDescent="0.2">
      <c r="A447" s="8">
        <v>2015</v>
      </c>
      <c r="B447" s="15">
        <v>87.013376705777773</v>
      </c>
      <c r="C447" s="15">
        <f t="shared" si="44"/>
        <v>130.92046354618572</v>
      </c>
      <c r="D447" s="15">
        <v>217.93384025196349</v>
      </c>
      <c r="L447" s="8">
        <v>2015</v>
      </c>
      <c r="M447" s="2">
        <v>30.709014295329037</v>
      </c>
      <c r="N447" s="2">
        <v>65.280722512027708</v>
      </c>
    </row>
    <row r="455" spans="1:4" x14ac:dyDescent="0.2">
      <c r="A455" t="s">
        <v>125</v>
      </c>
      <c r="B455" t="s">
        <v>211</v>
      </c>
      <c r="C455" t="s">
        <v>212</v>
      </c>
    </row>
    <row r="456" spans="1:4" x14ac:dyDescent="0.2">
      <c r="A456" s="8">
        <v>1946</v>
      </c>
      <c r="B456" s="2">
        <v>7077.0696729320762</v>
      </c>
      <c r="C456" s="2">
        <v>92.487042250826775</v>
      </c>
      <c r="D456" s="15">
        <f>B456/C456</f>
        <v>76.519580480678755</v>
      </c>
    </row>
    <row r="457" spans="1:4" x14ac:dyDescent="0.2">
      <c r="A457" s="8">
        <v>1958</v>
      </c>
      <c r="B457" s="2">
        <v>7592.2453366126147</v>
      </c>
      <c r="C457" s="2">
        <v>102.56335902361047</v>
      </c>
      <c r="D457" s="15">
        <f t="shared" ref="D457:D462" si="45">B457/C457</f>
        <v>74.024928677158968</v>
      </c>
    </row>
    <row r="458" spans="1:4" x14ac:dyDescent="0.2">
      <c r="A458" s="8">
        <v>1967</v>
      </c>
      <c r="B458" s="2">
        <v>8157.9801220981917</v>
      </c>
      <c r="C458" s="2">
        <v>103.04834638783538</v>
      </c>
      <c r="D458" s="15">
        <f t="shared" si="45"/>
        <v>79.16653112893836</v>
      </c>
    </row>
    <row r="459" spans="1:4" x14ac:dyDescent="0.2">
      <c r="A459" s="8">
        <v>1976</v>
      </c>
      <c r="B459" s="2">
        <v>8835.6793028656211</v>
      </c>
      <c r="C459" s="2">
        <v>106.4900163104419</v>
      </c>
      <c r="D459" s="15">
        <f t="shared" si="45"/>
        <v>82.971902991428465</v>
      </c>
    </row>
    <row r="460" spans="1:4" x14ac:dyDescent="0.2">
      <c r="A460" s="8">
        <v>1995</v>
      </c>
      <c r="B460" s="2">
        <v>10109.449231750395</v>
      </c>
      <c r="C460" s="2">
        <v>126.33897905294202</v>
      </c>
      <c r="D460" s="15">
        <f t="shared" si="45"/>
        <v>80.018449630767222</v>
      </c>
    </row>
    <row r="461" spans="1:4" x14ac:dyDescent="0.2">
      <c r="A461" s="8">
        <v>2003</v>
      </c>
      <c r="B461" s="2">
        <v>10924.01428307188</v>
      </c>
      <c r="C461" s="2">
        <v>129.55348392415934</v>
      </c>
      <c r="D461" s="15">
        <f t="shared" si="45"/>
        <v>84.320498007346544</v>
      </c>
    </row>
    <row r="462" spans="1:4" x14ac:dyDescent="0.2">
      <c r="A462" s="8">
        <v>2015</v>
      </c>
      <c r="B462" s="2">
        <v>12069.964959071031</v>
      </c>
      <c r="C462" s="2">
        <v>133.38336667403837</v>
      </c>
      <c r="D462" s="15">
        <f t="shared" si="45"/>
        <v>90.490780522638573</v>
      </c>
    </row>
    <row r="464" spans="1:4" x14ac:dyDescent="0.2">
      <c r="A464" s="9"/>
      <c r="B464" s="9" t="s">
        <v>421</v>
      </c>
    </row>
    <row r="465" spans="1:2" x14ac:dyDescent="0.2">
      <c r="A465" s="8">
        <v>1946</v>
      </c>
      <c r="B465" s="2">
        <v>7.6599013436417627</v>
      </c>
    </row>
    <row r="466" spans="1:2" x14ac:dyDescent="0.2">
      <c r="A466" s="8">
        <v>1958</v>
      </c>
      <c r="B466" s="2">
        <v>7.697592180067776</v>
      </c>
    </row>
    <row r="467" spans="1:2" x14ac:dyDescent="0.2">
      <c r="A467" s="8">
        <v>1967</v>
      </c>
      <c r="B467" s="2">
        <v>9.1117645124616971</v>
      </c>
    </row>
    <row r="468" spans="1:2" x14ac:dyDescent="0.2">
      <c r="A468" s="8">
        <v>1976</v>
      </c>
      <c r="B468" s="2">
        <v>9.9076110795281593</v>
      </c>
    </row>
    <row r="469" spans="1:2" x14ac:dyDescent="0.2">
      <c r="A469" s="8">
        <v>1995</v>
      </c>
      <c r="B469" s="2">
        <v>12.289557143599591</v>
      </c>
    </row>
    <row r="470" spans="1:2" x14ac:dyDescent="0.2">
      <c r="A470" s="8">
        <v>2003</v>
      </c>
      <c r="B470" s="2">
        <v>12.712486234831145</v>
      </c>
    </row>
    <row r="471" spans="1:2" x14ac:dyDescent="0.2">
      <c r="A471" s="8">
        <v>2015</v>
      </c>
      <c r="B471" s="2">
        <v>14.493131572534111</v>
      </c>
    </row>
  </sheetData>
  <conditionalFormatting sqref="T2:AA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4:H158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70:F17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0:F18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:AJ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26:E33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68:E374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84:B39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84:D39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84:C39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H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29"/>
  <sheetViews>
    <sheetView topLeftCell="A4" workbookViewId="0">
      <selection activeCell="L9" sqref="L9"/>
    </sheetView>
  </sheetViews>
  <sheetFormatPr baseColWidth="10" defaultColWidth="8.83203125" defaultRowHeight="15" x14ac:dyDescent="0.2"/>
  <sheetData>
    <row r="1" spans="1:12" x14ac:dyDescent="0.2">
      <c r="A1" s="9" t="s">
        <v>276</v>
      </c>
      <c r="B1" s="9">
        <v>1946</v>
      </c>
      <c r="C1" s="9">
        <v>1958</v>
      </c>
      <c r="D1" s="9">
        <v>1967</v>
      </c>
      <c r="E1" s="9">
        <v>1976</v>
      </c>
      <c r="F1" s="9">
        <v>1995</v>
      </c>
      <c r="G1" s="9">
        <v>2003</v>
      </c>
      <c r="H1" s="9">
        <v>2015</v>
      </c>
    </row>
    <row r="2" spans="1:12" x14ac:dyDescent="0.2">
      <c r="A2" s="8" t="s">
        <v>114</v>
      </c>
      <c r="B2" s="2">
        <v>4480.9065650431203</v>
      </c>
      <c r="C2" s="2">
        <v>6138.8960561759377</v>
      </c>
      <c r="D2" s="2">
        <v>5944.2759297470329</v>
      </c>
      <c r="E2" s="2">
        <v>6612.6840362215635</v>
      </c>
      <c r="F2" s="2">
        <v>7208.5960701567283</v>
      </c>
      <c r="G2" s="2">
        <v>7423.7513657500413</v>
      </c>
      <c r="H2" s="2">
        <v>7556.1650240262688</v>
      </c>
    </row>
    <row r="3" spans="1:12" x14ac:dyDescent="0.2">
      <c r="A3" s="8" t="s">
        <v>121</v>
      </c>
      <c r="B3" s="2">
        <v>7772.8766425524227</v>
      </c>
      <c r="C3" s="2">
        <v>9194.9812387852944</v>
      </c>
      <c r="D3" s="2">
        <v>9377.4969942775188</v>
      </c>
      <c r="E3" s="2">
        <v>10093.967281837682</v>
      </c>
      <c r="F3" s="2">
        <v>12392.599924782817</v>
      </c>
      <c r="G3" s="2">
        <v>13235.847676453284</v>
      </c>
      <c r="H3" s="2">
        <v>14277.556934310858</v>
      </c>
    </row>
    <row r="4" spans="1:12" x14ac:dyDescent="0.2">
      <c r="A4" s="8" t="s">
        <v>120</v>
      </c>
      <c r="B4" s="2">
        <v>7967.7218327767614</v>
      </c>
      <c r="C4" s="2">
        <v>9024.3278335618052</v>
      </c>
      <c r="D4" s="2">
        <v>9926.4290828577432</v>
      </c>
      <c r="E4" s="2">
        <v>11029.217142339528</v>
      </c>
      <c r="F4" s="2">
        <v>12751.171622456633</v>
      </c>
      <c r="G4" s="2">
        <v>13464.392817096645</v>
      </c>
      <c r="H4" s="2">
        <v>16031.757869655266</v>
      </c>
    </row>
    <row r="5" spans="1:12" x14ac:dyDescent="0.2">
      <c r="A5" s="8" t="s">
        <v>122</v>
      </c>
      <c r="B5" s="2">
        <v>10576.956940135065</v>
      </c>
      <c r="C5" s="2">
        <v>9823.5728998390532</v>
      </c>
      <c r="D5" s="2">
        <v>10929.291964244498</v>
      </c>
      <c r="E5" s="2">
        <v>11760.4627569778</v>
      </c>
      <c r="F5" s="2">
        <v>12720.839338264064</v>
      </c>
      <c r="G5" s="2">
        <v>14183.900594074667</v>
      </c>
      <c r="H5" s="2">
        <v>16148.060328105596</v>
      </c>
    </row>
    <row r="6" spans="1:12" x14ac:dyDescent="0.2">
      <c r="A6" s="8" t="s">
        <v>118</v>
      </c>
      <c r="B6" s="2">
        <v>10071.615380675368</v>
      </c>
      <c r="C6" s="2">
        <v>9663.4387905757558</v>
      </c>
      <c r="D6" s="2">
        <v>10934.841233990262</v>
      </c>
      <c r="E6" s="2">
        <v>11529.716756672378</v>
      </c>
      <c r="F6" s="2">
        <v>13308.862357698281</v>
      </c>
      <c r="G6" s="2">
        <v>14778.290031365448</v>
      </c>
      <c r="H6" s="2">
        <v>15690.507482537223</v>
      </c>
    </row>
    <row r="8" spans="1:12" x14ac:dyDescent="0.2">
      <c r="A8" s="9"/>
      <c r="B8" s="8" t="s">
        <v>120</v>
      </c>
      <c r="C8" s="8"/>
      <c r="D8" s="8"/>
      <c r="L8">
        <f>AVERAGE(B21:B23)/AVERAGE(B27:B29)</f>
        <v>0.81012344844731154</v>
      </c>
    </row>
    <row r="9" spans="1:12" x14ac:dyDescent="0.2">
      <c r="A9" s="9">
        <v>1946</v>
      </c>
      <c r="B9" s="2">
        <v>7967.7218327767614</v>
      </c>
      <c r="C9" s="2"/>
      <c r="D9" s="2"/>
      <c r="L9">
        <f>AVERAGE(B18:B20)/AVERAGE(B27:B29)</f>
        <v>0.71692423580302678</v>
      </c>
    </row>
    <row r="10" spans="1:12" x14ac:dyDescent="0.2">
      <c r="A10" s="9">
        <v>1946</v>
      </c>
      <c r="B10" s="2">
        <v>10576.956940135065</v>
      </c>
    </row>
    <row r="11" spans="1:12" x14ac:dyDescent="0.2">
      <c r="A11" s="9">
        <v>1946</v>
      </c>
      <c r="B11" s="2">
        <v>10071.615380675368</v>
      </c>
    </row>
    <row r="12" spans="1:12" x14ac:dyDescent="0.2">
      <c r="A12" s="9">
        <v>1958</v>
      </c>
      <c r="B12" s="2">
        <v>9024.3278335618052</v>
      </c>
      <c r="C12" s="2"/>
      <c r="D12" s="2"/>
    </row>
    <row r="13" spans="1:12" x14ac:dyDescent="0.2">
      <c r="A13" s="9">
        <v>1958</v>
      </c>
      <c r="B13" s="2">
        <v>9823.5728998390532</v>
      </c>
    </row>
    <row r="14" spans="1:12" x14ac:dyDescent="0.2">
      <c r="A14" s="9">
        <v>1958</v>
      </c>
      <c r="B14" s="2">
        <v>9663.4387905757558</v>
      </c>
    </row>
    <row r="15" spans="1:12" x14ac:dyDescent="0.2">
      <c r="A15" s="9">
        <v>1967</v>
      </c>
      <c r="B15" s="2">
        <v>9926.4290828577432</v>
      </c>
      <c r="C15" s="2"/>
      <c r="D15" s="2"/>
    </row>
    <row r="16" spans="1:12" x14ac:dyDescent="0.2">
      <c r="A16" s="9">
        <v>1967</v>
      </c>
      <c r="B16" s="2">
        <v>10929.291964244498</v>
      </c>
    </row>
    <row r="17" spans="1:4" x14ac:dyDescent="0.2">
      <c r="A17" s="9">
        <v>1967</v>
      </c>
      <c r="B17" s="2">
        <v>10934.841233990262</v>
      </c>
    </row>
    <row r="18" spans="1:4" x14ac:dyDescent="0.2">
      <c r="A18" s="9">
        <v>1976</v>
      </c>
      <c r="B18" s="2">
        <v>11029.217142339528</v>
      </c>
      <c r="C18" s="2"/>
      <c r="D18" s="2"/>
    </row>
    <row r="19" spans="1:4" x14ac:dyDescent="0.2">
      <c r="A19" s="9">
        <v>1976</v>
      </c>
      <c r="B19" s="2">
        <v>11760.4627569778</v>
      </c>
    </row>
    <row r="20" spans="1:4" x14ac:dyDescent="0.2">
      <c r="A20" s="9">
        <v>1976</v>
      </c>
      <c r="B20" s="2">
        <v>11529.716756672378</v>
      </c>
    </row>
    <row r="21" spans="1:4" x14ac:dyDescent="0.2">
      <c r="A21" s="9">
        <v>1995</v>
      </c>
      <c r="B21" s="2">
        <v>12751.171622456633</v>
      </c>
      <c r="C21" s="2"/>
      <c r="D21" s="2"/>
    </row>
    <row r="22" spans="1:4" x14ac:dyDescent="0.2">
      <c r="A22" s="9">
        <v>1995</v>
      </c>
      <c r="B22" s="2">
        <v>12720.839338264064</v>
      </c>
    </row>
    <row r="23" spans="1:4" x14ac:dyDescent="0.2">
      <c r="A23" s="9">
        <v>1995</v>
      </c>
      <c r="B23" s="2">
        <v>13308.862357698281</v>
      </c>
    </row>
    <row r="24" spans="1:4" x14ac:dyDescent="0.2">
      <c r="A24" s="9">
        <v>2003</v>
      </c>
      <c r="B24" s="2">
        <v>13464.392817096645</v>
      </c>
      <c r="C24" s="2"/>
      <c r="D24" s="2"/>
    </row>
    <row r="25" spans="1:4" x14ac:dyDescent="0.2">
      <c r="A25" s="9">
        <v>2003</v>
      </c>
      <c r="B25" s="2">
        <v>14183.900594074667</v>
      </c>
    </row>
    <row r="26" spans="1:4" x14ac:dyDescent="0.2">
      <c r="A26" s="9">
        <v>2003</v>
      </c>
      <c r="B26" s="2">
        <v>14778.290031365448</v>
      </c>
    </row>
    <row r="27" spans="1:4" x14ac:dyDescent="0.2">
      <c r="A27" s="9">
        <v>2015</v>
      </c>
      <c r="B27" s="2">
        <v>16031.757869655266</v>
      </c>
      <c r="C27" s="2"/>
      <c r="D27" s="2"/>
    </row>
    <row r="28" spans="1:4" x14ac:dyDescent="0.2">
      <c r="A28" s="9">
        <v>2015</v>
      </c>
      <c r="B28" s="2">
        <v>16148.060328105596</v>
      </c>
    </row>
    <row r="29" spans="1:4" x14ac:dyDescent="0.2">
      <c r="A29" s="9">
        <v>2015</v>
      </c>
      <c r="B29" s="2">
        <v>15690.507482537223</v>
      </c>
    </row>
  </sheetData>
  <conditionalFormatting sqref="B2:H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:D15 B18:D18 B21:D21 B24:D24 B27:D27 B12:D12 B9:D9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:B1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3:B14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:B1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:B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2:B2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:B2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8:B2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149"/>
  <sheetViews>
    <sheetView topLeftCell="A21" zoomScale="130" zoomScaleNormal="130" zoomScalePageLayoutView="130" workbookViewId="0">
      <selection activeCell="B45" sqref="B39:B45"/>
    </sheetView>
  </sheetViews>
  <sheetFormatPr baseColWidth="10" defaultColWidth="8.83203125" defaultRowHeight="15" x14ac:dyDescent="0.2"/>
  <cols>
    <col min="2" max="4" width="9.33203125" bestFit="1" customWidth="1"/>
    <col min="5" max="6" width="9.5" bestFit="1" customWidth="1"/>
    <col min="7" max="9" width="10.5" bestFit="1" customWidth="1"/>
    <col min="11" max="12" width="10.83203125" bestFit="1" customWidth="1"/>
    <col min="13" max="13" width="10.5" bestFit="1" customWidth="1"/>
    <col min="14" max="15" width="11.5" bestFit="1" customWidth="1"/>
  </cols>
  <sheetData>
    <row r="1" spans="1:14" x14ac:dyDescent="0.2">
      <c r="A1" s="9"/>
      <c r="B1" s="14" t="s">
        <v>157</v>
      </c>
      <c r="C1" s="14" t="s">
        <v>158</v>
      </c>
      <c r="D1" s="14" t="s">
        <v>31</v>
      </c>
      <c r="E1" s="9" t="s">
        <v>32</v>
      </c>
      <c r="F1" s="9" t="s">
        <v>33</v>
      </c>
      <c r="G1" s="9" t="s">
        <v>36</v>
      </c>
      <c r="H1" s="14" t="s">
        <v>37</v>
      </c>
      <c r="I1" s="14" t="s">
        <v>38</v>
      </c>
      <c r="J1" s="14" t="s">
        <v>39</v>
      </c>
      <c r="K1" s="9" t="s">
        <v>43</v>
      </c>
      <c r="L1" s="9" t="s">
        <v>44</v>
      </c>
      <c r="M1" s="9" t="s">
        <v>46</v>
      </c>
      <c r="N1" s="9" t="s">
        <v>48</v>
      </c>
    </row>
    <row r="2" spans="1:14" x14ac:dyDescent="0.2">
      <c r="A2" s="8">
        <v>1946</v>
      </c>
      <c r="B2" s="2">
        <v>2257.2249822958765</v>
      </c>
      <c r="C2" s="2">
        <v>2851.3597932387479</v>
      </c>
      <c r="D2" s="2">
        <v>5109.0171214238981</v>
      </c>
      <c r="E2" s="2">
        <v>3195.9454664910495</v>
      </c>
      <c r="F2" s="2">
        <v>5796.6265998968538</v>
      </c>
      <c r="G2" s="2">
        <v>9087.4510573761418</v>
      </c>
      <c r="H2" s="2">
        <v>4229.4765941595124</v>
      </c>
      <c r="I2" s="2">
        <v>7376.4933620588918</v>
      </c>
      <c r="J2" s="2">
        <v>13305.551908794896</v>
      </c>
      <c r="K2" s="2">
        <v>3795.5981350617953</v>
      </c>
      <c r="L2" s="2">
        <v>4776.7538343078832</v>
      </c>
      <c r="M2" s="2">
        <v>7077.0696729320762</v>
      </c>
      <c r="N2" s="2">
        <v>17294.946048093952</v>
      </c>
    </row>
    <row r="3" spans="1:14" x14ac:dyDescent="0.2">
      <c r="A3" s="8">
        <v>1958</v>
      </c>
      <c r="B3" s="2">
        <v>2325.0649389725108</v>
      </c>
      <c r="C3" s="2">
        <v>2765.6761536243725</v>
      </c>
      <c r="D3" s="2">
        <v>5091.4899407911544</v>
      </c>
      <c r="E3" s="2">
        <v>3395.669345460778</v>
      </c>
      <c r="F3" s="2">
        <v>5812.4189073303623</v>
      </c>
      <c r="G3" s="2">
        <v>9373.7980199024496</v>
      </c>
      <c r="H3" s="2">
        <v>4130.7371656513742</v>
      </c>
      <c r="I3" s="2">
        <v>6676.2655214986289</v>
      </c>
      <c r="J3" s="2">
        <v>12764.913306883489</v>
      </c>
      <c r="K3" s="2">
        <v>3867.4999014708019</v>
      </c>
      <c r="L3" s="2">
        <v>4461.3672142116329</v>
      </c>
      <c r="M3" s="2">
        <v>7592.2453366126147</v>
      </c>
      <c r="N3" s="2">
        <v>17571.866316028449</v>
      </c>
    </row>
    <row r="4" spans="1:14" x14ac:dyDescent="0.2">
      <c r="A4" s="8">
        <v>1967</v>
      </c>
      <c r="B4" s="2">
        <v>2138.5748294025916</v>
      </c>
      <c r="C4" s="2">
        <v>2715.2454974392585</v>
      </c>
      <c r="D4" s="2">
        <v>4853.9566402307282</v>
      </c>
      <c r="E4" s="2">
        <v>3240.8703781257077</v>
      </c>
      <c r="F4" s="2">
        <v>6191.0194140121512</v>
      </c>
      <c r="G4" s="2">
        <v>9546.9667448875789</v>
      </c>
      <c r="H4" s="2">
        <v>4104.5114254637747</v>
      </c>
      <c r="I4" s="2">
        <v>7227.8585957573059</v>
      </c>
      <c r="J4" s="2">
        <v>12739.302753831853</v>
      </c>
      <c r="K4" s="2">
        <v>3707.6206446541673</v>
      </c>
      <c r="L4" s="2">
        <v>4183.9206654809341</v>
      </c>
      <c r="M4" s="2">
        <v>8157.9801220981917</v>
      </c>
      <c r="N4" s="2">
        <v>17555.202507556754</v>
      </c>
    </row>
    <row r="5" spans="1:14" x14ac:dyDescent="0.2">
      <c r="A5" s="8">
        <v>1976</v>
      </c>
      <c r="B5" s="2">
        <v>2086.4702785933328</v>
      </c>
      <c r="C5" s="2">
        <v>2660.221671050002</v>
      </c>
      <c r="D5" s="2">
        <v>4746.9237210335841</v>
      </c>
      <c r="E5" s="2">
        <v>3148.8550862642387</v>
      </c>
      <c r="F5" s="2">
        <v>5998.5632925408236</v>
      </c>
      <c r="G5" s="2">
        <v>9265.2036145836846</v>
      </c>
      <c r="H5" s="2">
        <v>3804.5400452773392</v>
      </c>
      <c r="I5" s="2">
        <v>7460.124034668168</v>
      </c>
      <c r="J5" s="2">
        <v>12946.607302332148</v>
      </c>
      <c r="K5" s="2">
        <v>4124.9648719959732</v>
      </c>
      <c r="L5" s="2">
        <v>4709.1109255141719</v>
      </c>
      <c r="M5" s="2">
        <v>8835.6793028656211</v>
      </c>
      <c r="N5" s="2">
        <v>19460.195359782956</v>
      </c>
    </row>
    <row r="6" spans="1:14" x14ac:dyDescent="0.2">
      <c r="A6" s="8">
        <v>1995</v>
      </c>
      <c r="B6" s="2">
        <v>2476.4758912477687</v>
      </c>
      <c r="C6" s="2">
        <v>2981.6316649800478</v>
      </c>
      <c r="D6" s="2">
        <v>5458.781164827029</v>
      </c>
      <c r="E6" s="2">
        <v>3473.255479087476</v>
      </c>
      <c r="F6" s="2">
        <v>5917.6490730446121</v>
      </c>
      <c r="G6" s="2">
        <v>9539.8623426948707</v>
      </c>
      <c r="H6" s="2">
        <v>4570.816141080486</v>
      </c>
      <c r="I6" s="2">
        <v>6867.9974575351634</v>
      </c>
      <c r="J6" s="2">
        <v>14225.693714390858</v>
      </c>
      <c r="K6" s="2">
        <v>4059.6111985565099</v>
      </c>
      <c r="L6" s="2">
        <v>4398.7814944628335</v>
      </c>
      <c r="M6" s="2">
        <v>10109.449231750395</v>
      </c>
      <c r="N6" s="2">
        <v>20455.905713946318</v>
      </c>
    </row>
    <row r="7" spans="1:14" x14ac:dyDescent="0.2">
      <c r="A7" s="8">
        <v>2003</v>
      </c>
      <c r="B7" s="2">
        <v>2540.1713103154771</v>
      </c>
      <c r="C7" s="2">
        <v>2914.567343388574</v>
      </c>
      <c r="D7" s="2">
        <v>5456.3912180853831</v>
      </c>
      <c r="E7" s="2">
        <v>3620.9666465786186</v>
      </c>
      <c r="F7" s="2">
        <v>6034.5198310143232</v>
      </c>
      <c r="G7" s="2">
        <v>9854.9872659433004</v>
      </c>
      <c r="H7" s="2">
        <v>4323.6989058646341</v>
      </c>
      <c r="I7" s="2">
        <v>6829.8918616572328</v>
      </c>
      <c r="J7" s="2">
        <v>13803.245137827755</v>
      </c>
      <c r="K7" s="2">
        <v>4193.9677835209168</v>
      </c>
      <c r="L7" s="2">
        <v>4249.4643209860697</v>
      </c>
      <c r="M7" s="2">
        <v>10924.01428307188</v>
      </c>
      <c r="N7" s="2">
        <v>20917.179957958462</v>
      </c>
    </row>
    <row r="8" spans="1:14" x14ac:dyDescent="0.2">
      <c r="A8" s="8">
        <v>2015</v>
      </c>
      <c r="B8" s="2">
        <v>2534.8107931443692</v>
      </c>
      <c r="C8" s="2">
        <v>2851.5241185756759</v>
      </c>
      <c r="D8" s="2">
        <v>5386.7624455526629</v>
      </c>
      <c r="E8" s="2">
        <v>3645.1115575737772</v>
      </c>
      <c r="F8" s="2">
        <v>6431.608054320619</v>
      </c>
      <c r="G8" s="2">
        <v>10256.500620519082</v>
      </c>
      <c r="H8" s="2">
        <v>4382.1966011890381</v>
      </c>
      <c r="I8" s="2">
        <v>7219.9470150394127</v>
      </c>
      <c r="J8" s="2">
        <v>13961.356246184949</v>
      </c>
      <c r="K8" s="2">
        <v>4001.2640889785275</v>
      </c>
      <c r="L8" s="2">
        <v>4440.1940118515222</v>
      </c>
      <c r="M8" s="2">
        <v>12069.964959071031</v>
      </c>
      <c r="N8" s="2">
        <v>22212.415419487465</v>
      </c>
    </row>
    <row r="10" spans="1:14" x14ac:dyDescent="0.2">
      <c r="A10" s="9"/>
      <c r="B10" s="14" t="s">
        <v>159</v>
      </c>
      <c r="C10" s="14" t="s">
        <v>160</v>
      </c>
      <c r="D10" s="14" t="s">
        <v>161</v>
      </c>
      <c r="E10" s="9" t="s">
        <v>162</v>
      </c>
      <c r="F10" s="9" t="s">
        <v>163</v>
      </c>
      <c r="G10" s="9" t="s">
        <v>164</v>
      </c>
      <c r="H10" s="14" t="s">
        <v>165</v>
      </c>
      <c r="I10" s="14" t="s">
        <v>166</v>
      </c>
      <c r="J10" s="14" t="s">
        <v>167</v>
      </c>
      <c r="K10" s="9" t="s">
        <v>170</v>
      </c>
      <c r="L10" s="9" t="s">
        <v>171</v>
      </c>
      <c r="M10" s="9" t="s">
        <v>173</v>
      </c>
      <c r="N10" s="9" t="s">
        <v>172</v>
      </c>
    </row>
    <row r="11" spans="1:14" x14ac:dyDescent="0.2">
      <c r="A11" s="8">
        <v>1946</v>
      </c>
      <c r="B11" s="16">
        <f>B2/1000</f>
        <v>2.2572249822958765</v>
      </c>
      <c r="C11" s="16">
        <f t="shared" ref="C11:J11" si="0">C2/1000</f>
        <v>2.851359793238748</v>
      </c>
      <c r="D11" s="16">
        <f t="shared" si="0"/>
        <v>5.1090171214238982</v>
      </c>
      <c r="E11" s="17">
        <f t="shared" si="0"/>
        <v>3.1959454664910494</v>
      </c>
      <c r="F11" s="17">
        <f t="shared" si="0"/>
        <v>5.7966265998968538</v>
      </c>
      <c r="G11" s="17">
        <f t="shared" si="0"/>
        <v>9.0874510573761409</v>
      </c>
      <c r="H11" s="16">
        <f t="shared" si="0"/>
        <v>4.2294765941595127</v>
      </c>
      <c r="I11" s="16">
        <f t="shared" si="0"/>
        <v>7.3764933620588922</v>
      </c>
      <c r="J11" s="2">
        <f t="shared" si="0"/>
        <v>13.305551908794897</v>
      </c>
      <c r="K11" s="16">
        <f>K2/1000</f>
        <v>3.7955981350617956</v>
      </c>
      <c r="L11" s="16">
        <f t="shared" ref="L11:N11" si="1">L2/1000</f>
        <v>4.7767538343078835</v>
      </c>
      <c r="M11" s="16">
        <f t="shared" si="1"/>
        <v>7.0770696729320761</v>
      </c>
      <c r="N11" s="2">
        <f t="shared" si="1"/>
        <v>17.294946048093951</v>
      </c>
    </row>
    <row r="12" spans="1:14" x14ac:dyDescent="0.2">
      <c r="A12" s="8">
        <v>1958</v>
      </c>
      <c r="B12" s="16">
        <f t="shared" ref="B12:K17" si="2">B3/1000</f>
        <v>2.3250649389725107</v>
      </c>
      <c r="C12" s="16">
        <f t="shared" si="2"/>
        <v>2.7656761536243724</v>
      </c>
      <c r="D12" s="16">
        <f t="shared" si="2"/>
        <v>5.0914899407911545</v>
      </c>
      <c r="E12" s="17">
        <f t="shared" si="2"/>
        <v>3.395669345460778</v>
      </c>
      <c r="F12" s="17">
        <f t="shared" si="2"/>
        <v>5.812418907330362</v>
      </c>
      <c r="G12" s="17">
        <f t="shared" si="2"/>
        <v>9.3737980199024502</v>
      </c>
      <c r="H12" s="16">
        <f t="shared" si="2"/>
        <v>4.1307371656513743</v>
      </c>
      <c r="I12" s="16">
        <f t="shared" si="2"/>
        <v>6.6762655214986291</v>
      </c>
      <c r="J12" s="2">
        <f t="shared" si="2"/>
        <v>12.764913306883489</v>
      </c>
      <c r="K12" s="16">
        <f t="shared" si="2"/>
        <v>3.867499901470802</v>
      </c>
      <c r="L12" s="16">
        <f t="shared" ref="L12:N12" si="3">L3/1000</f>
        <v>4.4613672142116325</v>
      </c>
      <c r="M12" s="16">
        <f t="shared" si="3"/>
        <v>7.5922453366126144</v>
      </c>
      <c r="N12" s="2">
        <f t="shared" si="3"/>
        <v>17.571866316028448</v>
      </c>
    </row>
    <row r="13" spans="1:14" x14ac:dyDescent="0.2">
      <c r="A13" s="8">
        <v>1967</v>
      </c>
      <c r="B13" s="16">
        <f t="shared" si="2"/>
        <v>2.1385748294025917</v>
      </c>
      <c r="C13" s="16">
        <f t="shared" si="2"/>
        <v>2.7152454974392586</v>
      </c>
      <c r="D13" s="16">
        <f t="shared" si="2"/>
        <v>4.8539566402307281</v>
      </c>
      <c r="E13" s="17">
        <f t="shared" si="2"/>
        <v>3.2408703781257078</v>
      </c>
      <c r="F13" s="17">
        <f t="shared" si="2"/>
        <v>6.1910194140121515</v>
      </c>
      <c r="G13" s="17">
        <f t="shared" si="2"/>
        <v>9.5469667448875786</v>
      </c>
      <c r="H13" s="16">
        <f t="shared" si="2"/>
        <v>4.1045114254637749</v>
      </c>
      <c r="I13" s="16">
        <f t="shared" si="2"/>
        <v>7.227858595757306</v>
      </c>
      <c r="J13" s="2">
        <f t="shared" si="2"/>
        <v>12.739302753831852</v>
      </c>
      <c r="K13" s="16">
        <f t="shared" si="2"/>
        <v>3.7076206446541673</v>
      </c>
      <c r="L13" s="16">
        <f t="shared" ref="L13:N13" si="4">L4/1000</f>
        <v>4.183920665480934</v>
      </c>
      <c r="M13" s="16">
        <f t="shared" si="4"/>
        <v>8.1579801220981913</v>
      </c>
      <c r="N13" s="2">
        <f t="shared" si="4"/>
        <v>17.555202507556753</v>
      </c>
    </row>
    <row r="14" spans="1:14" x14ac:dyDescent="0.2">
      <c r="A14" s="8">
        <v>1976</v>
      </c>
      <c r="B14" s="16">
        <f t="shared" si="2"/>
        <v>2.0864702785933327</v>
      </c>
      <c r="C14" s="16">
        <f t="shared" si="2"/>
        <v>2.6602216710500022</v>
      </c>
      <c r="D14" s="16">
        <f t="shared" si="2"/>
        <v>4.7469237210335837</v>
      </c>
      <c r="E14" s="17">
        <f t="shared" si="2"/>
        <v>3.1488550862642386</v>
      </c>
      <c r="F14" s="17">
        <f t="shared" si="2"/>
        <v>5.9985632925408234</v>
      </c>
      <c r="G14" s="17">
        <f t="shared" si="2"/>
        <v>9.2652036145836849</v>
      </c>
      <c r="H14" s="16">
        <f t="shared" si="2"/>
        <v>3.804540045277339</v>
      </c>
      <c r="I14" s="16">
        <f t="shared" si="2"/>
        <v>7.4601240346681683</v>
      </c>
      <c r="J14" s="2">
        <f t="shared" si="2"/>
        <v>12.946607302332147</v>
      </c>
      <c r="K14" s="16">
        <f t="shared" si="2"/>
        <v>4.1249648719959735</v>
      </c>
      <c r="L14" s="16">
        <f t="shared" ref="L14:N14" si="5">L5/1000</f>
        <v>4.7091109255141719</v>
      </c>
      <c r="M14" s="16">
        <f t="shared" si="5"/>
        <v>8.8356793028656213</v>
      </c>
      <c r="N14" s="2">
        <f t="shared" si="5"/>
        <v>19.460195359782958</v>
      </c>
    </row>
    <row r="15" spans="1:14" x14ac:dyDescent="0.2">
      <c r="A15" s="8">
        <v>1995</v>
      </c>
      <c r="B15" s="16">
        <f t="shared" si="2"/>
        <v>2.4764758912477687</v>
      </c>
      <c r="C15" s="16">
        <f t="shared" si="2"/>
        <v>2.9816316649800481</v>
      </c>
      <c r="D15" s="16">
        <f t="shared" si="2"/>
        <v>5.4587811648270286</v>
      </c>
      <c r="E15" s="17">
        <f t="shared" si="2"/>
        <v>3.4732554790874759</v>
      </c>
      <c r="F15" s="17">
        <f t="shared" si="2"/>
        <v>5.9176490730446121</v>
      </c>
      <c r="G15" s="17">
        <f t="shared" si="2"/>
        <v>9.539862342694871</v>
      </c>
      <c r="H15" s="16">
        <f t="shared" si="2"/>
        <v>4.5708161410804857</v>
      </c>
      <c r="I15" s="16">
        <f t="shared" si="2"/>
        <v>6.8679974575351634</v>
      </c>
      <c r="J15" s="2">
        <f t="shared" si="2"/>
        <v>14.225693714390857</v>
      </c>
      <c r="K15" s="16">
        <f t="shared" si="2"/>
        <v>4.0596111985565102</v>
      </c>
      <c r="L15" s="16">
        <f t="shared" ref="L15:N15" si="6">L6/1000</f>
        <v>4.3987814944628338</v>
      </c>
      <c r="M15" s="2">
        <f t="shared" si="6"/>
        <v>10.109449231750396</v>
      </c>
      <c r="N15" s="2">
        <f t="shared" si="6"/>
        <v>20.455905713946319</v>
      </c>
    </row>
    <row r="16" spans="1:14" x14ac:dyDescent="0.2">
      <c r="A16" s="8">
        <v>2003</v>
      </c>
      <c r="B16" s="16">
        <f t="shared" si="2"/>
        <v>2.5401713103154773</v>
      </c>
      <c r="C16" s="16">
        <f t="shared" si="2"/>
        <v>2.9145673433885739</v>
      </c>
      <c r="D16" s="16">
        <f t="shared" si="2"/>
        <v>5.4563912180853835</v>
      </c>
      <c r="E16" s="17">
        <f t="shared" si="2"/>
        <v>3.6209666465786188</v>
      </c>
      <c r="F16" s="17">
        <f t="shared" si="2"/>
        <v>6.0345198310143235</v>
      </c>
      <c r="G16" s="17">
        <f t="shared" si="2"/>
        <v>9.8549872659433007</v>
      </c>
      <c r="H16" s="16">
        <f t="shared" si="2"/>
        <v>4.3236989058646342</v>
      </c>
      <c r="I16" s="16">
        <f t="shared" si="2"/>
        <v>6.8298918616572326</v>
      </c>
      <c r="J16" s="2">
        <f t="shared" si="2"/>
        <v>13.803245137827755</v>
      </c>
      <c r="K16" s="16">
        <f t="shared" si="2"/>
        <v>4.1939677835209164</v>
      </c>
      <c r="L16" s="16">
        <f t="shared" ref="L16:N16" si="7">L7/1000</f>
        <v>4.2494643209860694</v>
      </c>
      <c r="M16" s="2">
        <f t="shared" si="7"/>
        <v>10.92401428307188</v>
      </c>
      <c r="N16" s="2">
        <f t="shared" si="7"/>
        <v>20.917179957958464</v>
      </c>
    </row>
    <row r="17" spans="1:14" x14ac:dyDescent="0.2">
      <c r="A17" s="8">
        <v>2015</v>
      </c>
      <c r="B17" s="16">
        <f t="shared" si="2"/>
        <v>2.5348107931443691</v>
      </c>
      <c r="C17" s="16">
        <f t="shared" si="2"/>
        <v>2.8515241185756759</v>
      </c>
      <c r="D17" s="16">
        <f t="shared" si="2"/>
        <v>5.3867624455526633</v>
      </c>
      <c r="E17" s="17">
        <f t="shared" si="2"/>
        <v>3.6451115575737774</v>
      </c>
      <c r="F17" s="17">
        <f t="shared" si="2"/>
        <v>6.4316080543206189</v>
      </c>
      <c r="G17" s="18">
        <f t="shared" si="2"/>
        <v>10.256500620519082</v>
      </c>
      <c r="H17" s="16">
        <f t="shared" si="2"/>
        <v>4.3821966011890385</v>
      </c>
      <c r="I17" s="16">
        <f t="shared" si="2"/>
        <v>7.2199470150394127</v>
      </c>
      <c r="J17" s="2">
        <f t="shared" si="2"/>
        <v>13.961356246184948</v>
      </c>
      <c r="K17" s="16">
        <f t="shared" si="2"/>
        <v>4.0012640889785276</v>
      </c>
      <c r="L17" s="16">
        <f t="shared" ref="L17:N17" si="8">L8/1000</f>
        <v>4.4401940118515224</v>
      </c>
      <c r="M17" s="2">
        <f t="shared" si="8"/>
        <v>12.069964959071031</v>
      </c>
      <c r="N17" s="2">
        <f t="shared" si="8"/>
        <v>22.212415419487463</v>
      </c>
    </row>
    <row r="18" spans="1:14" x14ac:dyDescent="0.2">
      <c r="B18" s="20">
        <f>AVERAGE(B11:B17)</f>
        <v>2.3369704319959896</v>
      </c>
      <c r="C18" s="21">
        <f t="shared" ref="C18:N18" si="9">AVERAGE(C11:C17)</f>
        <v>2.8200323203280968</v>
      </c>
      <c r="D18" s="22">
        <f t="shared" si="9"/>
        <v>5.1576174645634918</v>
      </c>
      <c r="E18" s="20">
        <f t="shared" si="9"/>
        <v>3.3886677085116639</v>
      </c>
      <c r="F18" s="21">
        <f t="shared" si="9"/>
        <v>6.0260578817371071</v>
      </c>
      <c r="G18" s="22">
        <f t="shared" si="9"/>
        <v>9.5606813808438726</v>
      </c>
      <c r="H18" s="20">
        <f t="shared" si="9"/>
        <v>4.2208538398123085</v>
      </c>
      <c r="I18" s="21">
        <f t="shared" si="9"/>
        <v>7.0940825497449724</v>
      </c>
      <c r="J18" s="22">
        <f t="shared" si="9"/>
        <v>13.392381481463707</v>
      </c>
      <c r="K18" s="20">
        <f t="shared" si="9"/>
        <v>3.9643609463198133</v>
      </c>
      <c r="L18" s="21">
        <f t="shared" si="9"/>
        <v>4.4599417809735789</v>
      </c>
      <c r="M18" s="16">
        <f t="shared" si="9"/>
        <v>9.2523432726288313</v>
      </c>
      <c r="N18" s="22">
        <f t="shared" si="9"/>
        <v>19.352530188979195</v>
      </c>
    </row>
    <row r="19" spans="1:14" x14ac:dyDescent="0.2">
      <c r="A19" s="9"/>
      <c r="B19" s="14" t="s">
        <v>168</v>
      </c>
      <c r="C19" s="14" t="s">
        <v>169</v>
      </c>
      <c r="D19" s="14" t="s">
        <v>68</v>
      </c>
      <c r="E19" s="9" t="s">
        <v>69</v>
      </c>
      <c r="F19" s="9" t="s">
        <v>70</v>
      </c>
      <c r="G19" s="9" t="s">
        <v>73</v>
      </c>
      <c r="H19" s="14" t="s">
        <v>74</v>
      </c>
      <c r="I19" s="14" t="s">
        <v>75</v>
      </c>
      <c r="J19" s="14" t="s">
        <v>76</v>
      </c>
      <c r="K19" s="9" t="s">
        <v>80</v>
      </c>
      <c r="L19" s="9" t="s">
        <v>81</v>
      </c>
      <c r="M19" s="9" t="s">
        <v>83</v>
      </c>
      <c r="N19" s="9" t="s">
        <v>85</v>
      </c>
    </row>
    <row r="20" spans="1:14" x14ac:dyDescent="0.2">
      <c r="A20" s="8">
        <v>1946</v>
      </c>
      <c r="B20" s="2">
        <v>55.228074117312829</v>
      </c>
      <c r="C20" s="2">
        <v>35.489261551707301</v>
      </c>
      <c r="D20" s="2">
        <v>90.747801188095437</v>
      </c>
      <c r="E20" s="2">
        <v>72.173606646550823</v>
      </c>
      <c r="F20" s="2">
        <v>44.168253934887424</v>
      </c>
      <c r="G20" s="15">
        <v>119.43584358228105</v>
      </c>
      <c r="H20" s="2">
        <v>78.916422337291394</v>
      </c>
      <c r="I20" s="2">
        <v>39.442902411269408</v>
      </c>
      <c r="J20" s="15">
        <v>148.00579580467783</v>
      </c>
      <c r="K20" s="2">
        <v>32.458846157338591</v>
      </c>
      <c r="L20" s="2">
        <v>27.523451106774189</v>
      </c>
      <c r="M20" s="2">
        <v>92.487042250826775</v>
      </c>
      <c r="N20" s="15">
        <v>160.07697883803343</v>
      </c>
    </row>
    <row r="21" spans="1:14" x14ac:dyDescent="0.2">
      <c r="A21" s="8">
        <v>1958</v>
      </c>
      <c r="B21" s="2">
        <v>57.130528115198651</v>
      </c>
      <c r="C21" s="2">
        <v>33.209398204224001</v>
      </c>
      <c r="D21" s="2">
        <v>91.023685793497222</v>
      </c>
      <c r="E21" s="2">
        <v>74.52159706455474</v>
      </c>
      <c r="F21" s="2">
        <v>43.176115131171052</v>
      </c>
      <c r="G21" s="15">
        <v>122.69587106281782</v>
      </c>
      <c r="H21" s="2">
        <v>74.275957366385398</v>
      </c>
      <c r="I21" s="2">
        <v>34.967183594031681</v>
      </c>
      <c r="J21" s="15">
        <v>142.96699203125721</v>
      </c>
      <c r="K21" s="2">
        <v>28.25696986239203</v>
      </c>
      <c r="L21" s="2">
        <v>23.193514276400364</v>
      </c>
      <c r="M21" s="15">
        <v>102.56335902361047</v>
      </c>
      <c r="N21" s="15">
        <v>161.75769122430157</v>
      </c>
    </row>
    <row r="22" spans="1:14" x14ac:dyDescent="0.2">
      <c r="A22" s="8">
        <v>1967</v>
      </c>
      <c r="B22" s="2">
        <v>56.168824275511589</v>
      </c>
      <c r="C22" s="2">
        <v>35.327563949110953</v>
      </c>
      <c r="D22" s="2">
        <v>91.503379484370853</v>
      </c>
      <c r="E22" s="2">
        <v>77.080655526551652</v>
      </c>
      <c r="F22" s="2">
        <v>44.505251901294443</v>
      </c>
      <c r="G22" s="15">
        <v>125.09913284968205</v>
      </c>
      <c r="H22" s="2">
        <v>78.193875320420474</v>
      </c>
      <c r="I22" s="2">
        <v>38.580545420048928</v>
      </c>
      <c r="J22" s="15">
        <v>145.53295551975447</v>
      </c>
      <c r="K22" s="2">
        <v>31.401783716733114</v>
      </c>
      <c r="L22" s="2">
        <v>21.603585688496466</v>
      </c>
      <c r="M22" s="15">
        <v>103.04834638783538</v>
      </c>
      <c r="N22" s="15">
        <v>162.47072264363243</v>
      </c>
    </row>
    <row r="23" spans="1:14" x14ac:dyDescent="0.2">
      <c r="A23" s="8">
        <v>1976</v>
      </c>
      <c r="B23" s="2">
        <v>53.529459997783796</v>
      </c>
      <c r="C23" s="2">
        <v>29.185406475212478</v>
      </c>
      <c r="D23" s="2">
        <v>82.729157820783357</v>
      </c>
      <c r="E23" s="2">
        <v>72.489653246910891</v>
      </c>
      <c r="F23" s="2">
        <v>41.051874178837373</v>
      </c>
      <c r="G23" s="15">
        <v>117.10839458246794</v>
      </c>
      <c r="H23" s="2">
        <v>76.624003824284259</v>
      </c>
      <c r="I23" s="2">
        <v>35.303909206442697</v>
      </c>
      <c r="J23" s="15">
        <v>137.62157697272144</v>
      </c>
      <c r="K23" s="2">
        <v>36.200213386014248</v>
      </c>
      <c r="L23" s="2">
        <v>23.36834770337191</v>
      </c>
      <c r="M23" s="15">
        <v>106.4900163104419</v>
      </c>
      <c r="N23" s="15">
        <v>173.03993235839778</v>
      </c>
    </row>
    <row r="24" spans="1:14" x14ac:dyDescent="0.2">
      <c r="A24" s="8">
        <v>1995</v>
      </c>
      <c r="B24" s="2">
        <v>63.692509461448573</v>
      </c>
      <c r="C24" s="2">
        <v>34.618283894684282</v>
      </c>
      <c r="D24" s="2">
        <v>98.356843274972576</v>
      </c>
      <c r="E24" s="2">
        <v>78.614377103758372</v>
      </c>
      <c r="F24" s="2">
        <v>37.454509809541292</v>
      </c>
      <c r="G24" s="15">
        <v>121.07793321376208</v>
      </c>
      <c r="H24" s="2">
        <v>87.510158384505942</v>
      </c>
      <c r="I24" s="2">
        <v>29.733922227496457</v>
      </c>
      <c r="J24" s="15">
        <v>162.90384901843956</v>
      </c>
      <c r="K24" s="2">
        <v>32.182385209583927</v>
      </c>
      <c r="L24" s="2">
        <v>20.156344396625354</v>
      </c>
      <c r="M24" s="15">
        <v>126.33897905294202</v>
      </c>
      <c r="N24" s="15">
        <v>186.80595734297421</v>
      </c>
    </row>
    <row r="25" spans="1:14" x14ac:dyDescent="0.2">
      <c r="A25" s="8">
        <v>2003</v>
      </c>
      <c r="B25" s="2">
        <v>64.745743443793103</v>
      </c>
      <c r="C25" s="2">
        <v>32.985383922099722</v>
      </c>
      <c r="D25" s="2">
        <v>97.843815213627011</v>
      </c>
      <c r="E25" s="2">
        <v>81.093037238586902</v>
      </c>
      <c r="F25" s="2">
        <v>37.4630455361157</v>
      </c>
      <c r="G25" s="15">
        <v>124.48824335461191</v>
      </c>
      <c r="H25" s="2">
        <v>88.924181163109409</v>
      </c>
      <c r="I25" s="2">
        <v>30.381928220273402</v>
      </c>
      <c r="J25" s="15">
        <v>158.2063923319173</v>
      </c>
      <c r="K25" s="2">
        <v>36.965212784882944</v>
      </c>
      <c r="L25" s="2">
        <v>17.447870842438203</v>
      </c>
      <c r="M25" s="15">
        <v>129.55348392415934</v>
      </c>
      <c r="N25" s="15">
        <v>189.98054287916386</v>
      </c>
    </row>
    <row r="26" spans="1:14" x14ac:dyDescent="0.2">
      <c r="A26" s="8">
        <v>2015</v>
      </c>
      <c r="B26" s="2">
        <v>66.343025088998431</v>
      </c>
      <c r="C26" s="2">
        <v>30.67696780083871</v>
      </c>
      <c r="D26" s="2">
        <v>97.049903548681613</v>
      </c>
      <c r="E26" s="2">
        <v>81.974736548790418</v>
      </c>
      <c r="F26" s="2">
        <v>37.999543044310549</v>
      </c>
      <c r="G26" s="15">
        <v>125.81123131397597</v>
      </c>
      <c r="H26" s="2">
        <v>85.46367311448013</v>
      </c>
      <c r="I26" s="2">
        <v>29.777621755303709</v>
      </c>
      <c r="J26" s="15">
        <v>151.92153430233398</v>
      </c>
      <c r="K26" s="2">
        <v>36.69394361302836</v>
      </c>
      <c r="L26" s="2">
        <v>13.984809929069881</v>
      </c>
      <c r="M26" s="15">
        <v>133.38336667403837</v>
      </c>
      <c r="N26" s="15">
        <v>191.74974754272634</v>
      </c>
    </row>
    <row r="28" spans="1:14" x14ac:dyDescent="0.2">
      <c r="A28" s="9"/>
      <c r="B28" s="9" t="s">
        <v>174</v>
      </c>
      <c r="C28" s="9" t="s">
        <v>175</v>
      </c>
      <c r="D28" s="9" t="s">
        <v>176</v>
      </c>
      <c r="E28" s="9" t="s">
        <v>177</v>
      </c>
      <c r="F28" s="9" t="s">
        <v>98</v>
      </c>
      <c r="G28" s="9" t="s">
        <v>99</v>
      </c>
    </row>
    <row r="29" spans="1:14" x14ac:dyDescent="0.2">
      <c r="A29" s="8">
        <v>1946</v>
      </c>
      <c r="B29" s="2">
        <v>17.843174605719636</v>
      </c>
      <c r="C29" s="2">
        <v>44.810468485151453</v>
      </c>
      <c r="D29" s="2">
        <v>42.825153528230409</v>
      </c>
      <c r="E29" s="2">
        <v>38.103607580786708</v>
      </c>
      <c r="F29" s="2">
        <v>39.891920593103819</v>
      </c>
      <c r="G29" s="2">
        <v>56.572251210649469</v>
      </c>
    </row>
    <row r="30" spans="1:14" x14ac:dyDescent="0.2">
      <c r="A30" s="8">
        <v>1958</v>
      </c>
      <c r="B30" s="2">
        <v>12.707498973850257</v>
      </c>
      <c r="C30" s="2">
        <v>48.748213079829128</v>
      </c>
      <c r="D30" s="2">
        <v>37.857613678684523</v>
      </c>
      <c r="E30" s="2">
        <v>29.391276141580136</v>
      </c>
      <c r="F30" s="2">
        <v>42.795520548967161</v>
      </c>
      <c r="G30" s="2">
        <v>63.423074091135966</v>
      </c>
    </row>
    <row r="31" spans="1:14" x14ac:dyDescent="0.2">
      <c r="A31" s="8">
        <v>1967</v>
      </c>
      <c r="B31" s="2">
        <v>16.804803993102468</v>
      </c>
      <c r="C31" s="2">
        <v>51.979520613274289</v>
      </c>
      <c r="D31" s="2">
        <v>41.056112970935907</v>
      </c>
      <c r="E31" s="2">
        <v>39.942379646334508</v>
      </c>
      <c r="F31" s="2">
        <v>45.60684325884673</v>
      </c>
      <c r="G31" s="2">
        <v>62.571736264550317</v>
      </c>
    </row>
    <row r="32" spans="1:14" x14ac:dyDescent="0.2">
      <c r="A32" s="8">
        <v>1976</v>
      </c>
      <c r="B32" s="2">
        <v>17.023757037774402</v>
      </c>
      <c r="C32" s="2">
        <v>52.449204145489595</v>
      </c>
      <c r="D32" s="2">
        <v>47.802776950290543</v>
      </c>
      <c r="E32" s="2">
        <v>34.393349127711048</v>
      </c>
      <c r="F32" s="2">
        <v>44.757517486042843</v>
      </c>
      <c r="G32" s="2">
        <v>61.212089596809768</v>
      </c>
    </row>
    <row r="33" spans="1:22" x14ac:dyDescent="0.2">
      <c r="A33" s="8">
        <v>1995</v>
      </c>
      <c r="B33" s="2">
        <v>21.586163577008822</v>
      </c>
      <c r="C33" s="2">
        <v>56.182581685950296</v>
      </c>
      <c r="D33" s="2">
        <v>47.791897376204496</v>
      </c>
      <c r="E33" s="2">
        <v>41.158950024006778</v>
      </c>
      <c r="F33" s="2">
        <v>48.913713055750478</v>
      </c>
      <c r="G33" s="2">
        <v>67.170861267611471</v>
      </c>
    </row>
    <row r="34" spans="1:22" x14ac:dyDescent="0.2">
      <c r="A34" s="8">
        <v>2003</v>
      </c>
      <c r="B34" s="2">
        <v>25.092209392383541</v>
      </c>
      <c r="C34" s="2">
        <v>59.981935319125377</v>
      </c>
      <c r="D34" s="2">
        <v>53.45433729967737</v>
      </c>
      <c r="E34" s="2">
        <v>48.204227768742676</v>
      </c>
      <c r="F34" s="2">
        <v>51.716623362292587</v>
      </c>
      <c r="G34" s="2">
        <v>68.267284780598331</v>
      </c>
    </row>
    <row r="35" spans="1:22" x14ac:dyDescent="0.2">
      <c r="A35" s="8">
        <v>2015</v>
      </c>
      <c r="B35" s="2">
        <v>30.847269749636556</v>
      </c>
      <c r="C35" s="2">
        <v>66.070633880903046</v>
      </c>
      <c r="D35" s="2">
        <v>58.44663551169004</v>
      </c>
      <c r="E35" s="2">
        <v>54.419055520586461</v>
      </c>
      <c r="F35" s="2">
        <v>53.594746668340996</v>
      </c>
      <c r="G35" s="2">
        <v>69.148143789471604</v>
      </c>
    </row>
    <row r="38" spans="1:22" x14ac:dyDescent="0.2">
      <c r="A38" s="9"/>
      <c r="B38" t="s">
        <v>387</v>
      </c>
      <c r="C38" s="9" t="s">
        <v>196</v>
      </c>
      <c r="D38" s="9" t="s">
        <v>197</v>
      </c>
      <c r="E38" s="9" t="s">
        <v>386</v>
      </c>
      <c r="J38" s="9" t="s">
        <v>125</v>
      </c>
      <c r="K38" s="9" t="s">
        <v>388</v>
      </c>
      <c r="L38" s="9" t="s">
        <v>389</v>
      </c>
      <c r="M38" s="9" t="s">
        <v>390</v>
      </c>
      <c r="N38" s="9" t="s">
        <v>391</v>
      </c>
      <c r="O38" s="9" t="s">
        <v>392</v>
      </c>
      <c r="Q38" s="9" t="s">
        <v>125</v>
      </c>
      <c r="R38" s="9" t="s">
        <v>388</v>
      </c>
      <c r="S38" s="9" t="s">
        <v>389</v>
      </c>
      <c r="T38" s="9" t="s">
        <v>390</v>
      </c>
      <c r="U38" s="9" t="s">
        <v>391</v>
      </c>
      <c r="V38" s="9" t="s">
        <v>392</v>
      </c>
    </row>
    <row r="39" spans="1:22" x14ac:dyDescent="0.2">
      <c r="A39" s="8">
        <v>1946</v>
      </c>
      <c r="B39">
        <v>101.080834997341</v>
      </c>
      <c r="C39" s="16">
        <v>388.35172413793111</v>
      </c>
      <c r="D39" s="16">
        <v>222.95380099205929</v>
      </c>
      <c r="E39" s="16">
        <v>1.1437493777582559</v>
      </c>
      <c r="J39" s="8">
        <v>1946</v>
      </c>
      <c r="K39" s="16">
        <v>3.761741851264573E-4</v>
      </c>
      <c r="L39" s="16">
        <v>7.4065134833367647E-3</v>
      </c>
      <c r="M39" s="16">
        <v>3.5079420061270399E-2</v>
      </c>
      <c r="N39" s="16">
        <v>0.21560141532380006</v>
      </c>
      <c r="O39" s="16">
        <v>0.36563357961893078</v>
      </c>
      <c r="Q39" s="8" t="s">
        <v>114</v>
      </c>
      <c r="R39" s="16">
        <v>3.7647929761165102E-4</v>
      </c>
      <c r="S39" s="16">
        <v>6.225814442535808E-3</v>
      </c>
      <c r="T39" s="16">
        <v>3.6970353877771478E-2</v>
      </c>
      <c r="U39" s="16">
        <v>0.14884722241586165</v>
      </c>
      <c r="V39" s="16">
        <v>0.240404855552243</v>
      </c>
    </row>
    <row r="40" spans="1:22" x14ac:dyDescent="0.2">
      <c r="A40" s="8">
        <v>1958</v>
      </c>
      <c r="B40">
        <v>107.97473256059297</v>
      </c>
      <c r="C40" s="16">
        <v>421.42333333333335</v>
      </c>
      <c r="D40" s="16">
        <v>221.06896670311144</v>
      </c>
      <c r="E40" s="16">
        <v>1.2604824416396347</v>
      </c>
      <c r="J40" s="8">
        <v>1958</v>
      </c>
      <c r="K40" s="16">
        <v>6.3842342416656846E-4</v>
      </c>
      <c r="L40" s="16">
        <v>9.8222419696315129E-3</v>
      </c>
      <c r="M40" s="16">
        <v>5.6891431449890138E-2</v>
      </c>
      <c r="N40" s="16">
        <v>0.23876588483937583</v>
      </c>
      <c r="O40" s="16">
        <v>0.41485353918357704</v>
      </c>
      <c r="Q40" s="8" t="s">
        <v>121</v>
      </c>
      <c r="R40" s="16">
        <v>3.0315797592857572E-4</v>
      </c>
      <c r="S40" s="16">
        <v>5.2965956138820184E-3</v>
      </c>
      <c r="T40" s="16">
        <v>4.0642761358136222E-2</v>
      </c>
      <c r="U40" s="16">
        <v>0.17704940473823322</v>
      </c>
      <c r="V40" s="16">
        <v>0.41109673401190006</v>
      </c>
    </row>
    <row r="41" spans="1:22" x14ac:dyDescent="0.2">
      <c r="A41" s="8">
        <v>1967</v>
      </c>
      <c r="B41">
        <v>115.86499218373493</v>
      </c>
      <c r="C41" s="16">
        <v>452.53333333333342</v>
      </c>
      <c r="D41" s="16">
        <v>218.89833124238973</v>
      </c>
      <c r="E41" s="16">
        <v>1.2661444668167559</v>
      </c>
      <c r="J41" s="8">
        <v>1967</v>
      </c>
      <c r="K41" s="16">
        <v>8.6734022163128063E-5</v>
      </c>
      <c r="L41" s="16">
        <v>3.5129122368006867E-3</v>
      </c>
      <c r="M41" s="16">
        <v>4.1782528934399273E-2</v>
      </c>
      <c r="N41" s="16">
        <v>0.13896634891700746</v>
      </c>
      <c r="O41" s="16">
        <v>0.33332488939404487</v>
      </c>
      <c r="Q41" s="8" t="s">
        <v>120</v>
      </c>
      <c r="R41" s="16">
        <v>4.587163984460559E-4</v>
      </c>
      <c r="S41" s="16">
        <v>7.3231450156268623E-3</v>
      </c>
      <c r="T41" s="16">
        <v>5.7445413403000148E-2</v>
      </c>
      <c r="U41" s="16">
        <v>0.21983658608726098</v>
      </c>
      <c r="V41" s="16">
        <v>0.45193429570246318</v>
      </c>
    </row>
    <row r="42" spans="1:22" x14ac:dyDescent="0.2">
      <c r="A42" s="8">
        <v>1976</v>
      </c>
      <c r="B42">
        <v>125.35144250868574</v>
      </c>
      <c r="C42" s="16">
        <v>507.11666666666673</v>
      </c>
      <c r="D42" s="16">
        <v>211.18716037522154</v>
      </c>
      <c r="E42" s="16">
        <v>1.3075672862630274</v>
      </c>
      <c r="J42" s="8">
        <v>1976</v>
      </c>
      <c r="K42" s="16">
        <v>1.8121941552810266E-4</v>
      </c>
      <c r="L42" s="16">
        <v>4.4858018363110215E-3</v>
      </c>
      <c r="M42" s="16">
        <v>3.95298278383414E-2</v>
      </c>
      <c r="N42" s="16">
        <v>0.1307675766244332</v>
      </c>
      <c r="O42" s="16">
        <v>0.33110623636554037</v>
      </c>
      <c r="Q42" s="8" t="s">
        <v>122</v>
      </c>
      <c r="R42" s="16">
        <v>7.8231397047543935E-4</v>
      </c>
      <c r="S42" s="16">
        <v>1.1141907020710764E-2</v>
      </c>
      <c r="T42" s="16">
        <v>6.5468951274781001E-2</v>
      </c>
      <c r="U42" s="16">
        <v>0.26651671272990246</v>
      </c>
      <c r="V42" s="16">
        <v>0.48650414242761475</v>
      </c>
    </row>
    <row r="43" spans="1:22" x14ac:dyDescent="0.2">
      <c r="A43" s="8">
        <v>1995</v>
      </c>
      <c r="B43">
        <v>144.04606060364705</v>
      </c>
      <c r="C43" s="16">
        <v>464.88333333333333</v>
      </c>
      <c r="D43" s="16">
        <v>265.25497623574023</v>
      </c>
      <c r="E43" s="16">
        <v>1.5570819415644823</v>
      </c>
      <c r="J43" s="8">
        <v>1995</v>
      </c>
      <c r="K43" s="16">
        <v>5.6636164114809233E-4</v>
      </c>
      <c r="L43" s="16">
        <v>9.7285272992038742E-3</v>
      </c>
      <c r="M43" s="16">
        <v>5.3661967130422594E-2</v>
      </c>
      <c r="N43" s="16">
        <v>0.29170844394699741</v>
      </c>
      <c r="O43" s="16">
        <v>0.56275256347147617</v>
      </c>
      <c r="Q43" s="8" t="s">
        <v>118</v>
      </c>
      <c r="R43" s="16">
        <v>6.5753990777502611E-4</v>
      </c>
      <c r="S43" s="16">
        <v>9.9925453463690604E-3</v>
      </c>
      <c r="T43" s="16">
        <v>5.9280488722948797E-2</v>
      </c>
      <c r="U43" s="16">
        <v>0.26182844572171921</v>
      </c>
      <c r="V43" s="16">
        <v>0.50929582302627108</v>
      </c>
    </row>
    <row r="44" spans="1:22" x14ac:dyDescent="0.2">
      <c r="A44" s="8">
        <v>2003</v>
      </c>
      <c r="B44">
        <v>154.55529986780238</v>
      </c>
      <c r="C44" s="16">
        <v>523.71666666666681</v>
      </c>
      <c r="D44" s="16">
        <v>252.26727518928286</v>
      </c>
      <c r="E44" s="16">
        <v>1.5865626734245482</v>
      </c>
      <c r="J44" s="8">
        <v>2003</v>
      </c>
      <c r="K44" s="16">
        <v>1.3920800366321263E-3</v>
      </c>
      <c r="L44" s="16">
        <v>1.3938402158368427E-2</v>
      </c>
      <c r="M44" s="16">
        <v>6.9143699812412251E-2</v>
      </c>
      <c r="N44" s="16">
        <v>0.26046956668666998</v>
      </c>
      <c r="O44" s="16">
        <v>0.48021478603331236</v>
      </c>
    </row>
    <row r="45" spans="1:22" x14ac:dyDescent="0.2">
      <c r="A45" s="8">
        <v>2015</v>
      </c>
      <c r="B45">
        <v>171.50621128982203</v>
      </c>
      <c r="C45" s="16">
        <v>493.62857142857138</v>
      </c>
      <c r="D45" s="16">
        <v>296.26483277532537</v>
      </c>
      <c r="E45" s="16">
        <v>1.6387452286402957</v>
      </c>
      <c r="J45" s="8">
        <v>2015</v>
      </c>
      <c r="K45" s="16">
        <v>3.6849784556697204E-4</v>
      </c>
      <c r="L45" s="16">
        <v>7.0181553185526529E-3</v>
      </c>
      <c r="M45" s="16">
        <v>6.7642280864556648E-2</v>
      </c>
      <c r="N45" s="16">
        <v>0.22588958301862083</v>
      </c>
      <c r="O45" s="16">
        <v>0.45147558148165551</v>
      </c>
    </row>
    <row r="46" spans="1:22" x14ac:dyDescent="0.2">
      <c r="A46" s="8" t="s">
        <v>114</v>
      </c>
      <c r="B46">
        <v>80.034038902018509</v>
      </c>
      <c r="C46" s="16">
        <v>333.50476190476195</v>
      </c>
      <c r="D46" s="16">
        <v>203.53934266215691</v>
      </c>
      <c r="E46" s="16">
        <v>0.68345481737416824</v>
      </c>
    </row>
    <row r="47" spans="1:22" x14ac:dyDescent="0.2">
      <c r="A47" s="8" t="s">
        <v>121</v>
      </c>
      <c r="B47">
        <v>134.29301261662906</v>
      </c>
      <c r="C47" s="16">
        <v>473.40238095238089</v>
      </c>
      <c r="D47" s="16">
        <v>244.46201351777466</v>
      </c>
      <c r="E47" s="16">
        <v>1.3810432817955611</v>
      </c>
    </row>
    <row r="48" spans="1:22" x14ac:dyDescent="0.2">
      <c r="A48" s="8" t="s">
        <v>120</v>
      </c>
      <c r="B48">
        <v>141.23153537062913</v>
      </c>
      <c r="C48" s="16">
        <v>487.18500000000006</v>
      </c>
      <c r="D48" s="16">
        <v>252.26613139700399</v>
      </c>
      <c r="E48" s="16">
        <v>1.5121203131524401</v>
      </c>
    </row>
    <row r="49" spans="1:15" x14ac:dyDescent="0.2">
      <c r="A49" s="8" t="s">
        <v>122</v>
      </c>
      <c r="B49">
        <v>150.80835426192306</v>
      </c>
      <c r="C49" s="16">
        <v>521.93414634146336</v>
      </c>
      <c r="D49" s="16">
        <v>248.55616530827214</v>
      </c>
      <c r="E49" s="16">
        <v>1.7051718410505552</v>
      </c>
    </row>
    <row r="50" spans="1:15" x14ac:dyDescent="0.2">
      <c r="A50" s="8" t="s">
        <v>118</v>
      </c>
      <c r="B50">
        <v>151.04704028567613</v>
      </c>
      <c r="C50" s="16">
        <v>509.45714285714286</v>
      </c>
      <c r="D50" s="16">
        <v>256.81587819559968</v>
      </c>
      <c r="E50" s="16">
        <v>1.6898764724179896</v>
      </c>
    </row>
    <row r="53" spans="1:15" x14ac:dyDescent="0.2">
      <c r="A53" s="9"/>
      <c r="B53" s="9" t="s">
        <v>333</v>
      </c>
      <c r="C53" s="9" t="s">
        <v>335</v>
      </c>
      <c r="D53" s="9" t="s">
        <v>238</v>
      </c>
      <c r="E53" s="9" t="s">
        <v>373</v>
      </c>
      <c r="F53" s="9" t="s">
        <v>376</v>
      </c>
      <c r="J53" s="9"/>
      <c r="K53" s="9" t="s">
        <v>333</v>
      </c>
      <c r="L53" s="9" t="s">
        <v>335</v>
      </c>
      <c r="M53" s="9" t="s">
        <v>238</v>
      </c>
      <c r="N53" s="9" t="s">
        <v>373</v>
      </c>
      <c r="O53" s="9" t="s">
        <v>376</v>
      </c>
    </row>
    <row r="54" spans="1:15" x14ac:dyDescent="0.2">
      <c r="A54" s="8" t="s">
        <v>114</v>
      </c>
      <c r="B54" s="16">
        <v>6.1654761904761891E-3</v>
      </c>
      <c r="C54" s="16">
        <v>0.12435333333333339</v>
      </c>
      <c r="D54" s="16">
        <v>1.2522619047619052</v>
      </c>
      <c r="E54" s="16">
        <v>7.2347142857142872</v>
      </c>
      <c r="F54" s="16">
        <v>16.18051219512196</v>
      </c>
      <c r="J54" s="8">
        <v>1946</v>
      </c>
      <c r="K54" s="16">
        <v>5.3433333333333345E-3</v>
      </c>
      <c r="L54" s="16">
        <v>0.14585999999999996</v>
      </c>
      <c r="M54" s="16">
        <v>1.0786000000000002</v>
      </c>
      <c r="N54" s="16">
        <v>9.3534666666666659</v>
      </c>
      <c r="O54" s="16">
        <v>20.931366666666666</v>
      </c>
    </row>
    <row r="55" spans="1:15" x14ac:dyDescent="0.2">
      <c r="A55" s="8" t="s">
        <v>121</v>
      </c>
      <c r="B55" s="16">
        <v>4.9419047619047637E-3</v>
      </c>
      <c r="C55" s="16">
        <v>0.10112904761904762</v>
      </c>
      <c r="D55" s="16">
        <v>1.276214285714286</v>
      </c>
      <c r="E55" s="16">
        <v>7.761404761904763</v>
      </c>
      <c r="F55" s="16">
        <v>23.692619047619043</v>
      </c>
      <c r="J55" s="8">
        <v>1958</v>
      </c>
      <c r="K55" s="16">
        <v>9.3833333333333338E-3</v>
      </c>
      <c r="L55" s="16">
        <v>0.20133166666666666</v>
      </c>
      <c r="M55" s="16">
        <v>1.8923999999999999</v>
      </c>
      <c r="N55" s="16">
        <v>11.259500000000003</v>
      </c>
      <c r="O55" s="16">
        <v>24.090766666666674</v>
      </c>
    </row>
    <row r="56" spans="1:15" x14ac:dyDescent="0.2">
      <c r="A56" s="8" t="s">
        <v>120</v>
      </c>
      <c r="B56" s="16">
        <v>6.9345238095238088E-3</v>
      </c>
      <c r="C56" s="16">
        <v>0.14649499999999999</v>
      </c>
      <c r="D56" s="16">
        <v>1.8327380952380952</v>
      </c>
      <c r="E56" s="16">
        <v>9.969261904761904</v>
      </c>
      <c r="F56" s="16">
        <v>26.918690476190477</v>
      </c>
      <c r="J56" s="8">
        <v>1967</v>
      </c>
      <c r="K56" s="16">
        <v>1.7000000000000001E-3</v>
      </c>
      <c r="L56" s="16">
        <v>5.4041333333333351E-2</v>
      </c>
      <c r="M56" s="16">
        <v>1.370366666666667</v>
      </c>
      <c r="N56" s="16">
        <v>5.8632999999999997</v>
      </c>
      <c r="O56" s="16">
        <v>17.41566666666667</v>
      </c>
    </row>
    <row r="57" spans="1:15" x14ac:dyDescent="0.2">
      <c r="A57" s="8" t="s">
        <v>122</v>
      </c>
      <c r="B57" s="16">
        <v>1.0976666666666666E-2</v>
      </c>
      <c r="C57" s="16">
        <v>0.21569595238095232</v>
      </c>
      <c r="D57" s="16">
        <v>2.1081428571428575</v>
      </c>
      <c r="E57" s="16">
        <v>12.157380952380951</v>
      </c>
      <c r="F57" s="16">
        <v>29.575785714285715</v>
      </c>
      <c r="J57" s="8">
        <v>1976</v>
      </c>
      <c r="K57" s="16">
        <v>2.9159999999999993E-3</v>
      </c>
      <c r="L57" s="16">
        <v>7.031833333333333E-2</v>
      </c>
      <c r="M57" s="16">
        <v>1.3056333333333339</v>
      </c>
      <c r="N57" s="16">
        <v>5.9068333333333332</v>
      </c>
      <c r="O57" s="16">
        <v>19.045931034482759</v>
      </c>
    </row>
    <row r="58" spans="1:15" x14ac:dyDescent="0.2">
      <c r="A58" s="8" t="s">
        <v>118</v>
      </c>
      <c r="B58" s="16">
        <v>9.068333333333331E-3</v>
      </c>
      <c r="C58" s="16">
        <v>0.19163928571428571</v>
      </c>
      <c r="D58" s="16">
        <v>1.8609285714285713</v>
      </c>
      <c r="E58" s="16">
        <v>11.713761904761906</v>
      </c>
      <c r="F58" s="16">
        <v>30.434380952380952</v>
      </c>
      <c r="J58" s="8">
        <v>1995</v>
      </c>
      <c r="K58" s="16">
        <v>8.2890000000000012E-3</v>
      </c>
      <c r="L58" s="16">
        <v>0.1944636666666667</v>
      </c>
      <c r="M58" s="16">
        <v>1.5995000000000001</v>
      </c>
      <c r="N58" s="16">
        <v>12.883366666666667</v>
      </c>
      <c r="O58" s="16">
        <v>34.369033333333327</v>
      </c>
    </row>
    <row r="59" spans="1:15" x14ac:dyDescent="0.2">
      <c r="A59" t="s">
        <v>395</v>
      </c>
      <c r="J59" s="8">
        <v>2003</v>
      </c>
      <c r="K59" s="16">
        <v>2.0422000000000003E-2</v>
      </c>
      <c r="L59" s="16">
        <v>0.30389100000000013</v>
      </c>
      <c r="M59" s="16">
        <v>2.3279333333333336</v>
      </c>
      <c r="N59" s="16">
        <v>12.860666666666667</v>
      </c>
      <c r="O59" s="16">
        <v>32.7089</v>
      </c>
    </row>
    <row r="60" spans="1:15" x14ac:dyDescent="0.2">
      <c r="A60" s="8" t="s">
        <v>114</v>
      </c>
      <c r="B60" s="16">
        <f>R39*1000</f>
        <v>0.376479297611651</v>
      </c>
      <c r="C60" s="16">
        <f t="shared" ref="C60:F64" si="10">S39*1000</f>
        <v>6.2258144425358077</v>
      </c>
      <c r="D60" s="16">
        <f t="shared" si="10"/>
        <v>36.97035387777148</v>
      </c>
      <c r="E60" s="16">
        <f t="shared" si="10"/>
        <v>148.84722241586167</v>
      </c>
      <c r="F60" s="16">
        <f t="shared" si="10"/>
        <v>240.40485555224299</v>
      </c>
      <c r="J60" s="8">
        <v>2015</v>
      </c>
      <c r="K60" s="16">
        <v>5.268000000000001E-3</v>
      </c>
      <c r="L60" s="16">
        <v>0.12113166666666667</v>
      </c>
      <c r="M60" s="16">
        <v>2.087966666666667</v>
      </c>
      <c r="N60" s="16">
        <v>10.244000000000002</v>
      </c>
      <c r="O60" s="16">
        <v>29.056633333333323</v>
      </c>
    </row>
    <row r="61" spans="1:15" x14ac:dyDescent="0.2">
      <c r="A61" s="8" t="s">
        <v>121</v>
      </c>
      <c r="B61" s="16">
        <f t="shared" ref="B61:B64" si="11">R40*1000</f>
        <v>0.30315797592857574</v>
      </c>
      <c r="C61" s="16">
        <f t="shared" si="10"/>
        <v>5.296595613882018</v>
      </c>
      <c r="D61" s="16">
        <f t="shared" si="10"/>
        <v>40.642761358136219</v>
      </c>
      <c r="E61" s="16">
        <f t="shared" si="10"/>
        <v>177.04940473823322</v>
      </c>
      <c r="F61" s="16">
        <f t="shared" si="10"/>
        <v>411.09673401190008</v>
      </c>
      <c r="J61" t="s">
        <v>393</v>
      </c>
    </row>
    <row r="62" spans="1:15" x14ac:dyDescent="0.2">
      <c r="A62" s="8" t="s">
        <v>120</v>
      </c>
      <c r="B62" s="16">
        <f t="shared" si="11"/>
        <v>0.45871639844605588</v>
      </c>
      <c r="C62" s="16">
        <f t="shared" si="10"/>
        <v>7.3231450156268627</v>
      </c>
      <c r="D62" s="16">
        <f t="shared" si="10"/>
        <v>57.445413403000146</v>
      </c>
      <c r="E62" s="16">
        <f t="shared" si="10"/>
        <v>219.83658608726097</v>
      </c>
      <c r="F62" s="16">
        <f t="shared" si="10"/>
        <v>451.9342957024632</v>
      </c>
      <c r="J62" s="8">
        <v>1946</v>
      </c>
      <c r="K62" s="16">
        <f>K39*1000</f>
        <v>0.37617418512645728</v>
      </c>
      <c r="L62" s="16">
        <f t="shared" ref="L62:O62" si="12">L39*1000</f>
        <v>7.4065134833367647</v>
      </c>
      <c r="M62" s="16">
        <f t="shared" si="12"/>
        <v>35.079420061270397</v>
      </c>
      <c r="N62" s="16">
        <f t="shared" si="12"/>
        <v>215.60141532380007</v>
      </c>
      <c r="O62" s="16">
        <f t="shared" si="12"/>
        <v>365.63357961893081</v>
      </c>
    </row>
    <row r="63" spans="1:15" x14ac:dyDescent="0.2">
      <c r="A63" s="8" t="s">
        <v>122</v>
      </c>
      <c r="B63" s="16">
        <f t="shared" si="11"/>
        <v>0.78231397047543938</v>
      </c>
      <c r="C63" s="16">
        <f t="shared" si="10"/>
        <v>11.141907020710764</v>
      </c>
      <c r="D63" s="16">
        <f t="shared" si="10"/>
        <v>65.468951274781006</v>
      </c>
      <c r="E63" s="16">
        <f t="shared" si="10"/>
        <v>266.51671272990245</v>
      </c>
      <c r="F63" s="16">
        <f t="shared" si="10"/>
        <v>486.50414242761474</v>
      </c>
      <c r="J63" s="8">
        <v>1958</v>
      </c>
      <c r="K63" s="16">
        <f t="shared" ref="K63:O68" si="13">K40*1000</f>
        <v>0.6384234241665685</v>
      </c>
      <c r="L63" s="16">
        <f t="shared" si="13"/>
        <v>9.8222419696315129</v>
      </c>
      <c r="M63" s="16">
        <f t="shared" si="13"/>
        <v>56.891431449890135</v>
      </c>
      <c r="N63" s="16">
        <f t="shared" si="13"/>
        <v>238.76588483937584</v>
      </c>
      <c r="O63" s="16">
        <f t="shared" si="13"/>
        <v>414.85353918357703</v>
      </c>
    </row>
    <row r="64" spans="1:15" x14ac:dyDescent="0.2">
      <c r="A64" s="8" t="s">
        <v>118</v>
      </c>
      <c r="B64" s="16">
        <f t="shared" si="11"/>
        <v>0.65753990777502613</v>
      </c>
      <c r="C64" s="16">
        <f t="shared" si="10"/>
        <v>9.9925453463690612</v>
      </c>
      <c r="D64" s="16">
        <f t="shared" si="10"/>
        <v>59.280488722948796</v>
      </c>
      <c r="E64" s="16">
        <f t="shared" si="10"/>
        <v>261.82844572171922</v>
      </c>
      <c r="F64" s="16">
        <f t="shared" si="10"/>
        <v>509.29582302627108</v>
      </c>
      <c r="J64" s="8">
        <v>1967</v>
      </c>
      <c r="K64" s="16">
        <f t="shared" si="13"/>
        <v>8.6734022163128061E-2</v>
      </c>
      <c r="L64" s="16">
        <f t="shared" si="13"/>
        <v>3.5129122368006866</v>
      </c>
      <c r="M64" s="16">
        <f t="shared" si="13"/>
        <v>41.782528934399274</v>
      </c>
      <c r="N64" s="16">
        <f t="shared" si="13"/>
        <v>138.96634891700745</v>
      </c>
      <c r="O64" s="16">
        <f t="shared" si="13"/>
        <v>333.32488939404487</v>
      </c>
    </row>
    <row r="65" spans="1:15" x14ac:dyDescent="0.2">
      <c r="A65" s="9" t="s">
        <v>394</v>
      </c>
      <c r="B65" s="9"/>
      <c r="C65" s="9"/>
      <c r="D65" s="9"/>
      <c r="E65" s="9"/>
      <c r="F65" s="9"/>
      <c r="J65" s="8">
        <v>1976</v>
      </c>
      <c r="K65" s="16">
        <f t="shared" si="13"/>
        <v>0.18121941552810267</v>
      </c>
      <c r="L65" s="16">
        <f t="shared" si="13"/>
        <v>4.4858018363110217</v>
      </c>
      <c r="M65" s="16">
        <f t="shared" si="13"/>
        <v>39.529827838341397</v>
      </c>
      <c r="N65" s="16">
        <f t="shared" si="13"/>
        <v>130.76757662443319</v>
      </c>
      <c r="O65" s="16">
        <f t="shared" si="13"/>
        <v>331.10623636554038</v>
      </c>
    </row>
    <row r="66" spans="1:15" x14ac:dyDescent="0.2">
      <c r="A66" s="8" t="s">
        <v>114</v>
      </c>
      <c r="B66" s="16">
        <v>6.7531196982965946</v>
      </c>
      <c r="C66" s="16">
        <v>5.6060886610121958</v>
      </c>
      <c r="D66" s="16">
        <v>3.0615299088614329</v>
      </c>
      <c r="E66" s="16">
        <v>2.0900235289619085</v>
      </c>
      <c r="F66" s="16">
        <v>1.5437442717098055</v>
      </c>
      <c r="J66" s="8">
        <v>1995</v>
      </c>
      <c r="K66" s="16">
        <f t="shared" si="13"/>
        <v>0.56636164114809229</v>
      </c>
      <c r="L66" s="16">
        <f t="shared" si="13"/>
        <v>9.7285272992038738</v>
      </c>
      <c r="M66" s="16">
        <f t="shared" si="13"/>
        <v>53.661967130422596</v>
      </c>
      <c r="N66" s="16">
        <f t="shared" si="13"/>
        <v>291.70844394699742</v>
      </c>
      <c r="O66" s="16">
        <f t="shared" si="13"/>
        <v>562.75256347147615</v>
      </c>
    </row>
    <row r="67" spans="1:15" x14ac:dyDescent="0.2">
      <c r="A67" s="8" t="s">
        <v>121</v>
      </c>
      <c r="B67" s="16">
        <v>6.4415388808580403</v>
      </c>
      <c r="C67" s="16">
        <v>6.0394257452429798</v>
      </c>
      <c r="D67" s="16">
        <v>3.3457302990413846</v>
      </c>
      <c r="E67" s="16">
        <v>2.3284628192583718</v>
      </c>
      <c r="F67" s="16">
        <v>1.7552567458734281</v>
      </c>
      <c r="J67" s="8">
        <v>2003</v>
      </c>
      <c r="K67" s="16">
        <f t="shared" si="13"/>
        <v>1.3920800366321264</v>
      </c>
      <c r="L67" s="16">
        <f t="shared" si="13"/>
        <v>13.938402158368428</v>
      </c>
      <c r="M67" s="16">
        <f t="shared" si="13"/>
        <v>69.143699812412251</v>
      </c>
      <c r="N67" s="16">
        <f t="shared" si="13"/>
        <v>260.46956668666996</v>
      </c>
      <c r="O67" s="16">
        <f t="shared" si="13"/>
        <v>480.21478603331235</v>
      </c>
    </row>
    <row r="68" spans="1:15" x14ac:dyDescent="0.2">
      <c r="A68" s="8" t="s">
        <v>120</v>
      </c>
      <c r="B68" s="16">
        <v>6.8047268458716861</v>
      </c>
      <c r="C68" s="16">
        <v>5.8788927793502808</v>
      </c>
      <c r="D68" s="16">
        <v>3.2579736766361056</v>
      </c>
      <c r="E68" s="16">
        <v>2.2479192359106883</v>
      </c>
      <c r="F68" s="16">
        <v>1.7237027713230677</v>
      </c>
      <c r="J68" s="8">
        <v>2015</v>
      </c>
      <c r="K68" s="16">
        <f t="shared" si="13"/>
        <v>0.36849784556697202</v>
      </c>
      <c r="L68" s="16">
        <f t="shared" si="13"/>
        <v>7.0181553185526528</v>
      </c>
      <c r="M68" s="16">
        <f t="shared" si="13"/>
        <v>67.642280864556653</v>
      </c>
      <c r="N68" s="16">
        <f t="shared" si="13"/>
        <v>225.88958301862084</v>
      </c>
      <c r="O68" s="16">
        <f t="shared" si="13"/>
        <v>451.47558148165552</v>
      </c>
    </row>
    <row r="69" spans="1:15" x14ac:dyDescent="0.2">
      <c r="A69" s="8" t="s">
        <v>122</v>
      </c>
      <c r="B69" s="16">
        <v>7.5173607751421097</v>
      </c>
      <c r="C69" s="16">
        <v>5.9681257406870527</v>
      </c>
      <c r="D69" s="16">
        <v>3.204007875351679</v>
      </c>
      <c r="E69" s="16">
        <v>2.2355502531642006</v>
      </c>
      <c r="F69" s="16">
        <v>1.6958760534014021</v>
      </c>
      <c r="J69" t="s">
        <v>394</v>
      </c>
    </row>
    <row r="70" spans="1:15" x14ac:dyDescent="0.2">
      <c r="A70" s="8" t="s">
        <v>118</v>
      </c>
      <c r="B70" s="16">
        <v>7.4748338699572674</v>
      </c>
      <c r="C70" s="16">
        <v>6.2704639037450152</v>
      </c>
      <c r="D70" s="16">
        <v>3.2779944397154308</v>
      </c>
      <c r="E70" s="16">
        <v>2.2497421241388089</v>
      </c>
      <c r="F70" s="16">
        <v>1.7162715622356959</v>
      </c>
      <c r="J70" s="8">
        <v>1946</v>
      </c>
      <c r="K70" s="16">
        <v>7.1834518543151855</v>
      </c>
      <c r="L70" s="16">
        <v>5.764449246724447</v>
      </c>
      <c r="M70" s="16">
        <v>3.2531489610671995</v>
      </c>
      <c r="N70" s="16">
        <v>2.286574832324324</v>
      </c>
      <c r="O70" s="16">
        <v>1.7496771057446798</v>
      </c>
    </row>
    <row r="71" spans="1:15" x14ac:dyDescent="0.2">
      <c r="J71" s="8">
        <v>1958</v>
      </c>
      <c r="K71" s="16">
        <v>6.9561138317194748</v>
      </c>
      <c r="L71" s="16">
        <v>5.3175957361857096</v>
      </c>
      <c r="M71" s="16">
        <v>3.0873108466466266</v>
      </c>
      <c r="N71" s="16">
        <v>2.1182108521461487</v>
      </c>
      <c r="O71" s="16">
        <v>1.7170181790987651</v>
      </c>
    </row>
    <row r="72" spans="1:15" x14ac:dyDescent="0.2">
      <c r="J72" s="8">
        <v>1967</v>
      </c>
      <c r="K72" s="16">
        <v>6.8711418371905797</v>
      </c>
      <c r="L72" s="16">
        <v>6.8989978189821599</v>
      </c>
      <c r="M72" s="16">
        <v>3.2288221359252929</v>
      </c>
      <c r="N72" s="16">
        <v>2.3777022043863933</v>
      </c>
      <c r="O72" s="16">
        <v>1.9116972520433624</v>
      </c>
    </row>
    <row r="73" spans="1:15" x14ac:dyDescent="0.2">
      <c r="J73" s="8">
        <v>1976</v>
      </c>
      <c r="K73" s="16">
        <v>6.9526882924547433</v>
      </c>
      <c r="L73" s="16">
        <v>6.9313827673594153</v>
      </c>
      <c r="M73" s="16">
        <v>3.2804634173711142</v>
      </c>
      <c r="N73" s="16">
        <v>2.2542970299720766</v>
      </c>
      <c r="O73" s="16">
        <v>1.7576409896214804</v>
      </c>
    </row>
    <row r="74" spans="1:15" x14ac:dyDescent="0.2">
      <c r="J74" s="8">
        <v>1995</v>
      </c>
      <c r="K74" s="16">
        <v>7.2229600870218977</v>
      </c>
      <c r="L74" s="16">
        <v>5.7686314264933269</v>
      </c>
      <c r="M74" s="16">
        <v>3.3964646895726522</v>
      </c>
      <c r="N74" s="16">
        <v>2.290390141805013</v>
      </c>
      <c r="O74" s="16">
        <v>1.6427653868993124</v>
      </c>
    </row>
    <row r="75" spans="1:15" x14ac:dyDescent="0.2">
      <c r="A75" s="9" t="s">
        <v>125</v>
      </c>
      <c r="B75" s="9" t="s">
        <v>114</v>
      </c>
      <c r="C75" s="9" t="s">
        <v>121</v>
      </c>
      <c r="D75" s="9" t="s">
        <v>120</v>
      </c>
      <c r="E75" s="9" t="s">
        <v>122</v>
      </c>
      <c r="F75" s="9" t="s">
        <v>118</v>
      </c>
      <c r="J75" s="8">
        <v>2003</v>
      </c>
      <c r="K75" s="16">
        <v>6.8854327042808183</v>
      </c>
      <c r="L75" s="16">
        <v>4.8751647233963009</v>
      </c>
      <c r="M75" s="16">
        <v>3.029762053489685</v>
      </c>
      <c r="N75" s="16">
        <v>2.0548253496487936</v>
      </c>
      <c r="O75" s="16">
        <v>1.4853355765342713</v>
      </c>
    </row>
    <row r="76" spans="1:15" x14ac:dyDescent="0.2">
      <c r="A76" s="8">
        <v>1946</v>
      </c>
      <c r="B76" s="15">
        <v>4480.9065650431203</v>
      </c>
      <c r="C76" s="15">
        <v>7772.8766425524227</v>
      </c>
      <c r="D76" s="15">
        <v>7967.7218327767614</v>
      </c>
      <c r="E76" s="15">
        <v>10576.956940135065</v>
      </c>
      <c r="F76" s="15">
        <v>10071.615380675368</v>
      </c>
      <c r="J76" s="8">
        <v>2015</v>
      </c>
      <c r="K76" s="16">
        <v>7.0195374672855317</v>
      </c>
      <c r="L76" s="16">
        <v>6.2086332480112709</v>
      </c>
      <c r="M76" s="16">
        <v>3.3301585753758749</v>
      </c>
      <c r="N76" s="16">
        <v>2.2316044926643372</v>
      </c>
      <c r="O76" s="16">
        <v>1.5498721599578857</v>
      </c>
    </row>
    <row r="77" spans="1:15" x14ac:dyDescent="0.2">
      <c r="A77" s="8">
        <v>1958</v>
      </c>
      <c r="B77" s="15">
        <v>6138.8960561759377</v>
      </c>
      <c r="C77" s="15">
        <v>9194.9812387852944</v>
      </c>
      <c r="D77" s="15">
        <v>9024.3278335618052</v>
      </c>
      <c r="E77" s="15">
        <v>9823.5728998390532</v>
      </c>
      <c r="F77" s="15">
        <v>9663.4387905757558</v>
      </c>
    </row>
    <row r="78" spans="1:15" x14ac:dyDescent="0.2">
      <c r="A78" s="8">
        <v>1967</v>
      </c>
      <c r="B78" s="15">
        <v>5944.2759297470329</v>
      </c>
      <c r="C78" s="15">
        <v>9377.4969942775188</v>
      </c>
      <c r="D78" s="15">
        <v>9926.4290828577432</v>
      </c>
      <c r="E78" s="15">
        <v>10929.291964244498</v>
      </c>
      <c r="F78" s="15">
        <v>10934.841233990262</v>
      </c>
    </row>
    <row r="79" spans="1:15" x14ac:dyDescent="0.2">
      <c r="A79" s="8">
        <v>1976</v>
      </c>
      <c r="B79" s="15">
        <v>6612.6840362215635</v>
      </c>
      <c r="C79" s="15">
        <v>10093.967281837682</v>
      </c>
      <c r="D79" s="15">
        <v>11029.217142339528</v>
      </c>
      <c r="E79" s="15">
        <v>11760.4627569778</v>
      </c>
      <c r="F79" s="15">
        <v>11529.716756672378</v>
      </c>
    </row>
    <row r="80" spans="1:15" x14ac:dyDescent="0.2">
      <c r="A80" s="8">
        <v>1995</v>
      </c>
      <c r="B80" s="15">
        <v>7208.5960701567283</v>
      </c>
      <c r="C80" s="15">
        <v>12392.599924782817</v>
      </c>
      <c r="D80" s="15">
        <v>12751.171622456633</v>
      </c>
      <c r="E80" s="15">
        <v>12720.839338264064</v>
      </c>
      <c r="F80" s="15">
        <v>13308.862357698281</v>
      </c>
    </row>
    <row r="81" spans="1:9" x14ac:dyDescent="0.2">
      <c r="A81" s="8">
        <v>2003</v>
      </c>
      <c r="B81" s="15">
        <v>7423.7513657500413</v>
      </c>
      <c r="C81" s="15">
        <v>13235.847676453284</v>
      </c>
      <c r="D81" s="15">
        <v>13464.392817096645</v>
      </c>
      <c r="E81" s="15">
        <v>14183.900594074667</v>
      </c>
      <c r="F81" s="15">
        <v>14778.290031365448</v>
      </c>
    </row>
    <row r="82" spans="1:9" x14ac:dyDescent="0.2">
      <c r="A82" s="8">
        <v>2015</v>
      </c>
      <c r="B82" s="15">
        <v>7556.1650240262688</v>
      </c>
      <c r="C82" s="15">
        <v>14277.556934310858</v>
      </c>
      <c r="D82" s="15">
        <v>16031.757869655266</v>
      </c>
      <c r="E82" s="15">
        <v>16148.060328105596</v>
      </c>
      <c r="F82" s="15">
        <v>15690.507482537223</v>
      </c>
    </row>
    <row r="84" spans="1:9" x14ac:dyDescent="0.2">
      <c r="A84" s="8">
        <v>1946</v>
      </c>
      <c r="B84" s="16">
        <f>B76/1000</f>
        <v>4.4809065650431199</v>
      </c>
      <c r="C84" s="16">
        <f t="shared" ref="C84:F84" si="14">C76/1000</f>
        <v>7.7728766425524229</v>
      </c>
      <c r="D84" s="16">
        <f t="shared" si="14"/>
        <v>7.9677218327767614</v>
      </c>
      <c r="E84" s="16">
        <f t="shared" si="14"/>
        <v>10.576956940135066</v>
      </c>
      <c r="F84" s="16">
        <f t="shared" si="14"/>
        <v>10.071615380675368</v>
      </c>
    </row>
    <row r="85" spans="1:9" x14ac:dyDescent="0.2">
      <c r="A85" s="8">
        <v>1958</v>
      </c>
      <c r="B85" s="16">
        <f>B77/1000</f>
        <v>6.1388960561759376</v>
      </c>
      <c r="C85" s="16">
        <f t="shared" ref="C85:F85" si="15">C77/1000</f>
        <v>9.1949812387852941</v>
      </c>
      <c r="D85" s="16">
        <f t="shared" si="15"/>
        <v>9.0243278335618058</v>
      </c>
      <c r="E85" s="16">
        <f t="shared" si="15"/>
        <v>9.8235728998390535</v>
      </c>
      <c r="F85" s="16">
        <f t="shared" si="15"/>
        <v>9.6634387905757553</v>
      </c>
    </row>
    <row r="86" spans="1:9" x14ac:dyDescent="0.2">
      <c r="A86" s="8">
        <v>1967</v>
      </c>
      <c r="B86" s="16">
        <f t="shared" ref="B86:F90" si="16">B78/1000</f>
        <v>5.9442759297470333</v>
      </c>
      <c r="C86" s="16">
        <f t="shared" si="16"/>
        <v>9.3774969942775179</v>
      </c>
      <c r="D86" s="16">
        <f t="shared" si="16"/>
        <v>9.9264290828577426</v>
      </c>
      <c r="E86" s="16">
        <f t="shared" si="16"/>
        <v>10.929291964244497</v>
      </c>
      <c r="F86" s="16">
        <f t="shared" si="16"/>
        <v>10.934841233990262</v>
      </c>
    </row>
    <row r="87" spans="1:9" x14ac:dyDescent="0.2">
      <c r="A87" s="8">
        <v>1976</v>
      </c>
      <c r="B87" s="16">
        <f t="shared" si="16"/>
        <v>6.6126840362215633</v>
      </c>
      <c r="C87" s="16">
        <f t="shared" si="16"/>
        <v>10.093967281837681</v>
      </c>
      <c r="D87" s="16">
        <f t="shared" si="16"/>
        <v>11.029217142339528</v>
      </c>
      <c r="E87" s="16">
        <f t="shared" si="16"/>
        <v>11.7604627569778</v>
      </c>
      <c r="F87" s="16">
        <f t="shared" si="16"/>
        <v>11.529716756672379</v>
      </c>
    </row>
    <row r="88" spans="1:9" x14ac:dyDescent="0.2">
      <c r="A88" s="8">
        <v>1995</v>
      </c>
      <c r="B88" s="16">
        <f t="shared" si="16"/>
        <v>7.2085960701567284</v>
      </c>
      <c r="C88" s="16">
        <f t="shared" si="16"/>
        <v>12.392599924782816</v>
      </c>
      <c r="D88" s="16">
        <f t="shared" si="16"/>
        <v>12.751171622456633</v>
      </c>
      <c r="E88" s="16">
        <f t="shared" si="16"/>
        <v>12.720839338264064</v>
      </c>
      <c r="F88" s="16">
        <f t="shared" si="16"/>
        <v>13.308862357698281</v>
      </c>
    </row>
    <row r="89" spans="1:9" x14ac:dyDescent="0.2">
      <c r="A89" s="8">
        <v>2003</v>
      </c>
      <c r="B89" s="16">
        <f t="shared" si="16"/>
        <v>7.4237513657500411</v>
      </c>
      <c r="C89" s="16">
        <f t="shared" si="16"/>
        <v>13.235847676453284</v>
      </c>
      <c r="D89" s="16">
        <f t="shared" si="16"/>
        <v>13.464392817096645</v>
      </c>
      <c r="E89" s="16">
        <f t="shared" si="16"/>
        <v>14.183900594074666</v>
      </c>
      <c r="F89" s="16">
        <f t="shared" si="16"/>
        <v>14.778290031365447</v>
      </c>
    </row>
    <row r="90" spans="1:9" x14ac:dyDescent="0.2">
      <c r="A90" s="8">
        <v>2015</v>
      </c>
      <c r="B90" s="27">
        <f t="shared" si="16"/>
        <v>7.556165024026269</v>
      </c>
      <c r="C90" s="27">
        <f t="shared" si="16"/>
        <v>14.277556934310859</v>
      </c>
      <c r="D90" s="27">
        <f t="shared" si="16"/>
        <v>16.031757869655266</v>
      </c>
      <c r="E90" s="27">
        <f t="shared" si="16"/>
        <v>16.148060328105597</v>
      </c>
      <c r="F90" s="27">
        <f t="shared" si="16"/>
        <v>15.690507482537223</v>
      </c>
    </row>
    <row r="93" spans="1:9" x14ac:dyDescent="0.2">
      <c r="A93" s="9"/>
      <c r="B93" s="9" t="s">
        <v>396</v>
      </c>
      <c r="C93" s="9" t="s">
        <v>397</v>
      </c>
      <c r="D93" s="9" t="s">
        <v>398</v>
      </c>
      <c r="F93" s="12" t="s">
        <v>399</v>
      </c>
      <c r="G93" s="12" t="s">
        <v>400</v>
      </c>
      <c r="H93" s="12" t="s">
        <v>401</v>
      </c>
      <c r="I93" s="12" t="s">
        <v>402</v>
      </c>
    </row>
    <row r="94" spans="1:9" x14ac:dyDescent="0.2">
      <c r="A94" s="8" t="s">
        <v>114</v>
      </c>
      <c r="B94" s="2">
        <v>6.7732959293689383</v>
      </c>
      <c r="C94" s="2">
        <v>8.0887818245606855</v>
      </c>
      <c r="D94" s="2">
        <v>8.8868719159577658</v>
      </c>
      <c r="F94" s="8" t="s">
        <v>114</v>
      </c>
      <c r="G94" s="2">
        <f>B94/SQRT(42)</f>
        <v>1.0451422521862279</v>
      </c>
      <c r="H94" s="2">
        <f t="shared" ref="H94:I94" si="17">C94/SQRT(42)</f>
        <v>1.2481261326421957</v>
      </c>
      <c r="I94" s="2">
        <f t="shared" si="17"/>
        <v>1.3712741073163173</v>
      </c>
    </row>
    <row r="95" spans="1:9" x14ac:dyDescent="0.2">
      <c r="A95" s="8" t="s">
        <v>121</v>
      </c>
      <c r="B95" s="2">
        <v>4.8928637978200342</v>
      </c>
      <c r="C95" s="2">
        <v>4.5093147883717055</v>
      </c>
      <c r="D95" s="2">
        <v>11.44635318175356</v>
      </c>
      <c r="F95" s="8" t="s">
        <v>121</v>
      </c>
      <c r="G95" s="2">
        <f t="shared" ref="G95:G98" si="18">B95/SQRT(42)</f>
        <v>0.75498527491187484</v>
      </c>
      <c r="H95" s="2">
        <f t="shared" ref="H95:H98" si="19">C95/SQRT(42)</f>
        <v>0.69580237787935573</v>
      </c>
      <c r="I95" s="2">
        <f t="shared" ref="I95:I98" si="20">D95/SQRT(42)</f>
        <v>1.7662106407938238</v>
      </c>
    </row>
    <row r="96" spans="1:9" x14ac:dyDescent="0.2">
      <c r="A96" s="8" t="s">
        <v>120</v>
      </c>
      <c r="B96" s="2">
        <v>4.5105509293667847</v>
      </c>
      <c r="C96" s="2">
        <v>5.2813441299364907</v>
      </c>
      <c r="D96" s="2">
        <v>13.46922935333801</v>
      </c>
      <c r="F96" s="8" t="s">
        <v>120</v>
      </c>
      <c r="G96" s="2">
        <f t="shared" si="18"/>
        <v>0.69599311857592183</v>
      </c>
      <c r="H96" s="2">
        <f t="shared" si="19"/>
        <v>0.81492909155183013</v>
      </c>
      <c r="I96" s="2">
        <f t="shared" si="20"/>
        <v>2.0783472106277956</v>
      </c>
    </row>
    <row r="97" spans="1:13" x14ac:dyDescent="0.2">
      <c r="A97" s="8" t="s">
        <v>122</v>
      </c>
      <c r="B97" s="2">
        <v>3.4251749533552194</v>
      </c>
      <c r="C97" s="2">
        <v>2.4187085370549886</v>
      </c>
      <c r="D97" s="2">
        <v>11.467542440153622</v>
      </c>
      <c r="F97" s="8" t="s">
        <v>122</v>
      </c>
      <c r="G97" s="2">
        <f t="shared" si="18"/>
        <v>0.52851596950896229</v>
      </c>
      <c r="H97" s="2">
        <f t="shared" si="19"/>
        <v>0.37321482984949522</v>
      </c>
      <c r="I97" s="2">
        <f t="shared" si="20"/>
        <v>1.7694802143481656</v>
      </c>
    </row>
    <row r="98" spans="1:13" x14ac:dyDescent="0.2">
      <c r="A98" s="8" t="s">
        <v>118</v>
      </c>
      <c r="B98" s="2">
        <v>4.7744997488047423</v>
      </c>
      <c r="C98" s="2">
        <v>4.0966070491017952</v>
      </c>
      <c r="D98" s="2">
        <v>9.3193269510183256</v>
      </c>
      <c r="F98" s="8" t="s">
        <v>118</v>
      </c>
      <c r="G98" s="2">
        <f t="shared" si="18"/>
        <v>0.73672130563373806</v>
      </c>
      <c r="H98" s="2">
        <f t="shared" si="19"/>
        <v>0.63212019115472695</v>
      </c>
      <c r="I98" s="2">
        <f t="shared" si="20"/>
        <v>1.4380033679341357</v>
      </c>
    </row>
    <row r="100" spans="1:13" x14ac:dyDescent="0.2">
      <c r="A100" s="9" t="s">
        <v>125</v>
      </c>
      <c r="B100" s="9" t="s">
        <v>403</v>
      </c>
      <c r="C100" s="9" t="s">
        <v>404</v>
      </c>
      <c r="D100" s="9" t="s">
        <v>405</v>
      </c>
      <c r="F100" s="12" t="s">
        <v>399</v>
      </c>
      <c r="G100" s="12" t="s">
        <v>400</v>
      </c>
      <c r="H100" s="12" t="s">
        <v>401</v>
      </c>
      <c r="I100" s="12" t="s">
        <v>402</v>
      </c>
    </row>
    <row r="101" spans="1:13" x14ac:dyDescent="0.2">
      <c r="A101" s="8" t="s">
        <v>114</v>
      </c>
      <c r="B101" s="2">
        <v>1.2838856527502607</v>
      </c>
      <c r="C101" s="2">
        <v>1.0692948168501568</v>
      </c>
      <c r="D101" s="2">
        <v>2.3003865843290545</v>
      </c>
      <c r="F101" s="8" t="s">
        <v>114</v>
      </c>
      <c r="G101" s="2">
        <f>B101/SQRT(42)</f>
        <v>0.19810785718763227</v>
      </c>
      <c r="H101" s="2">
        <f t="shared" ref="H101:H105" si="21">C101/SQRT(42)</f>
        <v>0.16499577233708071</v>
      </c>
      <c r="I101" s="2">
        <f t="shared" ref="I101:I105" si="22">D101/SQRT(42)</f>
        <v>0.35495735616982732</v>
      </c>
    </row>
    <row r="102" spans="1:13" x14ac:dyDescent="0.2">
      <c r="A102" s="8" t="s">
        <v>121</v>
      </c>
      <c r="B102" s="2">
        <v>0.97473026057727308</v>
      </c>
      <c r="C102" s="2">
        <v>0.886505911812564</v>
      </c>
      <c r="D102" s="2">
        <v>1.6757965832694084</v>
      </c>
      <c r="F102" s="8" t="s">
        <v>121</v>
      </c>
      <c r="G102" s="2">
        <f t="shared" ref="G102:G105" si="23">B102/SQRT(42)</f>
        <v>0.150404144516496</v>
      </c>
      <c r="H102" s="2">
        <f t="shared" si="21"/>
        <v>0.13679083195387745</v>
      </c>
      <c r="I102" s="2">
        <f t="shared" si="22"/>
        <v>0.25858102665349741</v>
      </c>
    </row>
    <row r="103" spans="1:13" x14ac:dyDescent="0.2">
      <c r="A103" s="8" t="s">
        <v>120</v>
      </c>
      <c r="B103" s="2">
        <v>1.0379513948322254</v>
      </c>
      <c r="C103" s="2">
        <v>1.0366845238113234</v>
      </c>
      <c r="D103" s="2">
        <v>1.8485979607526024</v>
      </c>
      <c r="F103" s="8" t="s">
        <v>120</v>
      </c>
      <c r="G103" s="2">
        <f t="shared" si="23"/>
        <v>0.16015937732043831</v>
      </c>
      <c r="H103" s="2">
        <f t="shared" si="21"/>
        <v>0.15996389487794324</v>
      </c>
      <c r="I103" s="2">
        <f t="shared" si="22"/>
        <v>0.28524485807721822</v>
      </c>
    </row>
    <row r="104" spans="1:13" x14ac:dyDescent="0.2">
      <c r="A104" s="8" t="s">
        <v>122</v>
      </c>
      <c r="B104" s="2">
        <v>0.89902403632603622</v>
      </c>
      <c r="C104" s="2">
        <v>0.91869535834261662</v>
      </c>
      <c r="D104" s="2">
        <v>2.2229240890579258</v>
      </c>
      <c r="F104" s="8" t="s">
        <v>122</v>
      </c>
      <c r="G104" s="2">
        <f t="shared" si="23"/>
        <v>0.13872242050154879</v>
      </c>
      <c r="H104" s="2">
        <f t="shared" si="21"/>
        <v>0.14175777138689019</v>
      </c>
      <c r="I104" s="2">
        <f t="shared" si="22"/>
        <v>0.34300463365306949</v>
      </c>
    </row>
    <row r="105" spans="1:13" x14ac:dyDescent="0.2">
      <c r="A105" s="8" t="s">
        <v>118</v>
      </c>
      <c r="B105" s="2">
        <v>0.9255817143138888</v>
      </c>
      <c r="C105" s="2">
        <v>0.88413885214499188</v>
      </c>
      <c r="D105" s="2">
        <v>1.6786959530994054</v>
      </c>
      <c r="F105" s="8" t="s">
        <v>118</v>
      </c>
      <c r="G105" s="2">
        <f t="shared" si="23"/>
        <v>0.14282035918228897</v>
      </c>
      <c r="H105" s="2">
        <f t="shared" si="21"/>
        <v>0.1364255867176109</v>
      </c>
      <c r="I105" s="2">
        <f t="shared" si="22"/>
        <v>0.25902840913104497</v>
      </c>
    </row>
    <row r="107" spans="1:13" x14ac:dyDescent="0.2">
      <c r="A107" s="9"/>
      <c r="B107" s="9" t="s">
        <v>295</v>
      </c>
      <c r="C107" s="9" t="s">
        <v>32</v>
      </c>
      <c r="D107" s="9" t="s">
        <v>342</v>
      </c>
      <c r="E107" s="9" t="s">
        <v>43</v>
      </c>
      <c r="F107" s="9" t="s">
        <v>296</v>
      </c>
      <c r="G107" s="9" t="s">
        <v>33</v>
      </c>
      <c r="H107" s="9" t="s">
        <v>343</v>
      </c>
      <c r="I107" s="9" t="s">
        <v>44</v>
      </c>
      <c r="J107" s="9" t="s">
        <v>298</v>
      </c>
      <c r="K107" s="9" t="s">
        <v>36</v>
      </c>
      <c r="L107" s="9" t="s">
        <v>346</v>
      </c>
      <c r="M107" s="9" t="s">
        <v>48</v>
      </c>
    </row>
    <row r="108" spans="1:13" x14ac:dyDescent="0.2">
      <c r="A108" s="8" t="s">
        <v>114</v>
      </c>
      <c r="B108" s="2">
        <v>2148.469270520427</v>
      </c>
      <c r="C108" s="2">
        <v>2994.0358890123775</v>
      </c>
      <c r="D108" s="2">
        <v>3592.669802981623</v>
      </c>
      <c r="E108" s="2">
        <v>3536.6821581092863</v>
      </c>
      <c r="F108" s="2">
        <v>2618.1527584613391</v>
      </c>
      <c r="G108" s="2">
        <v>5573.4045926790031</v>
      </c>
      <c r="H108" s="2">
        <v>6591.6382761353962</v>
      </c>
      <c r="I108" s="2">
        <v>4372.7114011297062</v>
      </c>
      <c r="J108" s="2">
        <v>4767.1111625135745</v>
      </c>
      <c r="K108" s="2">
        <v>8673.3953798050206</v>
      </c>
      <c r="L108" s="2">
        <v>11578.216859877886</v>
      </c>
      <c r="M108" s="2">
        <v>14704.686317824657</v>
      </c>
    </row>
    <row r="109" spans="1:13" x14ac:dyDescent="0.2">
      <c r="A109" s="8" t="s">
        <v>121</v>
      </c>
      <c r="B109" s="2">
        <v>2127.3311359537111</v>
      </c>
      <c r="C109" s="2">
        <v>3055.3741092499135</v>
      </c>
      <c r="D109" s="2">
        <v>3988.0412121537588</v>
      </c>
      <c r="E109" s="2">
        <v>3858.5671510989723</v>
      </c>
      <c r="F109" s="2">
        <v>2535.2566267721713</v>
      </c>
      <c r="G109" s="2">
        <v>5535.7444966990097</v>
      </c>
      <c r="H109" s="2">
        <v>6632.0862167778196</v>
      </c>
      <c r="I109" s="2">
        <v>4179.5168515177811</v>
      </c>
      <c r="J109" s="2">
        <v>4662.9891827908832</v>
      </c>
      <c r="K109" s="2">
        <v>8701.6578580876467</v>
      </c>
      <c r="L109" s="2">
        <v>12539.829115733641</v>
      </c>
      <c r="M109" s="2">
        <v>19233.660258490785</v>
      </c>
    </row>
    <row r="110" spans="1:13" x14ac:dyDescent="0.2">
      <c r="A110" s="8" t="s">
        <v>120</v>
      </c>
      <c r="B110" s="2">
        <v>2392.063205284534</v>
      </c>
      <c r="C110" s="2">
        <v>3456.0423062725431</v>
      </c>
      <c r="D110" s="2">
        <v>4355.3549598692171</v>
      </c>
      <c r="E110" s="2">
        <v>4073.9580104976999</v>
      </c>
      <c r="F110" s="2">
        <v>2936.960126122538</v>
      </c>
      <c r="G110" s="2">
        <v>6200.368814071031</v>
      </c>
      <c r="H110" s="2">
        <v>7261.3191321700715</v>
      </c>
      <c r="I110" s="2">
        <v>4503.1613637632545</v>
      </c>
      <c r="J110" s="2">
        <v>5329.5854542174011</v>
      </c>
      <c r="K110" s="2">
        <v>9815.1242180800455</v>
      </c>
      <c r="L110" s="2">
        <v>13809.012849437639</v>
      </c>
      <c r="M110" s="2">
        <v>20151.91516372751</v>
      </c>
    </row>
    <row r="111" spans="1:13" x14ac:dyDescent="0.2">
      <c r="A111" s="8" t="s">
        <v>122</v>
      </c>
      <c r="B111" s="2">
        <v>2555.0922337046295</v>
      </c>
      <c r="C111" s="2">
        <v>3815.7493811354057</v>
      </c>
      <c r="D111" s="2">
        <v>4538.0697049401524</v>
      </c>
      <c r="E111" s="2">
        <v>4191.2068796580406</v>
      </c>
      <c r="F111" s="2">
        <v>3053.077686574743</v>
      </c>
      <c r="G111" s="2">
        <v>6564.6837612391782</v>
      </c>
      <c r="H111" s="2">
        <v>7466.6091212846386</v>
      </c>
      <c r="I111" s="2">
        <v>4527.4767632862913</v>
      </c>
      <c r="J111" s="2">
        <v>5609.0569989017877</v>
      </c>
      <c r="K111" s="2">
        <v>10566.437301274991</v>
      </c>
      <c r="L111" s="2">
        <v>14397.271154841439</v>
      </c>
      <c r="M111" s="2">
        <v>21275.435568408648</v>
      </c>
    </row>
    <row r="112" spans="1:13" x14ac:dyDescent="0.2">
      <c r="A112" s="8" t="s">
        <v>118</v>
      </c>
      <c r="B112" s="2">
        <v>2461.8963145166481</v>
      </c>
      <c r="C112" s="2">
        <v>3622.1368568880771</v>
      </c>
      <c r="D112" s="2">
        <v>4630.1335191167937</v>
      </c>
      <c r="E112" s="2">
        <v>4161.3905322350665</v>
      </c>
      <c r="F112" s="2">
        <v>2956.7144037096937</v>
      </c>
      <c r="G112" s="2">
        <v>6256.0877439973137</v>
      </c>
      <c r="H112" s="2">
        <v>7518.7600023569348</v>
      </c>
      <c r="I112" s="2">
        <v>4716.8425251708595</v>
      </c>
      <c r="J112" s="2">
        <v>5419.3445243938113</v>
      </c>
      <c r="K112" s="2">
        <v>10046.792146971657</v>
      </c>
      <c r="L112" s="2">
        <v>14604.996702607594</v>
      </c>
      <c r="M112" s="2">
        <v>21396.953636444381</v>
      </c>
    </row>
    <row r="113" spans="1:13" x14ac:dyDescent="0.2">
      <c r="A113" s="28" t="s">
        <v>126</v>
      </c>
      <c r="B113" s="29">
        <v>2336.9704319959892</v>
      </c>
      <c r="C113" s="29">
        <v>3388.6677085116617</v>
      </c>
      <c r="D113" s="29">
        <v>4220.8538398123101</v>
      </c>
      <c r="E113" s="29">
        <v>3964.360946319815</v>
      </c>
      <c r="F113" s="29">
        <v>2820.0323203280968</v>
      </c>
      <c r="G113" s="29">
        <v>6026.0578817371115</v>
      </c>
      <c r="H113" s="29">
        <v>7094.0825497449696</v>
      </c>
      <c r="I113" s="29">
        <v>4459.941780973576</v>
      </c>
      <c r="J113" s="29">
        <v>5157.617464563491</v>
      </c>
      <c r="K113" s="29">
        <v>9560.6813808438765</v>
      </c>
      <c r="L113" s="29">
        <v>13394.514372272941</v>
      </c>
      <c r="M113" s="29">
        <v>19352.530188979195</v>
      </c>
    </row>
    <row r="115" spans="1:13" x14ac:dyDescent="0.2">
      <c r="B115" s="9" t="s">
        <v>295</v>
      </c>
      <c r="C115" s="9" t="s">
        <v>32</v>
      </c>
      <c r="D115" s="9" t="s">
        <v>342</v>
      </c>
      <c r="E115" s="9" t="s">
        <v>43</v>
      </c>
      <c r="F115" s="30" t="s">
        <v>296</v>
      </c>
      <c r="G115" s="30" t="s">
        <v>33</v>
      </c>
      <c r="H115" s="30" t="s">
        <v>343</v>
      </c>
      <c r="I115" s="30" t="s">
        <v>44</v>
      </c>
      <c r="J115" s="9" t="s">
        <v>298</v>
      </c>
      <c r="K115" s="9" t="s">
        <v>36</v>
      </c>
      <c r="L115" s="9" t="s">
        <v>346</v>
      </c>
      <c r="M115" s="9" t="s">
        <v>48</v>
      </c>
    </row>
    <row r="116" spans="1:13" x14ac:dyDescent="0.2">
      <c r="A116" s="8" t="s">
        <v>114</v>
      </c>
      <c r="B116" s="16">
        <f>B108/1000</f>
        <v>2.1484692705204269</v>
      </c>
      <c r="C116" s="16">
        <f t="shared" ref="C116:M116" si="24">C108/1000</f>
        <v>2.9940358890123777</v>
      </c>
      <c r="D116" s="16">
        <f t="shared" si="24"/>
        <v>3.5926698029816229</v>
      </c>
      <c r="E116" s="16">
        <f t="shared" si="24"/>
        <v>3.5366821581092864</v>
      </c>
      <c r="F116" s="20">
        <f t="shared" si="24"/>
        <v>2.6181527584613389</v>
      </c>
      <c r="G116" s="20">
        <f t="shared" si="24"/>
        <v>5.5734045926790028</v>
      </c>
      <c r="H116" s="20">
        <f t="shared" si="24"/>
        <v>6.591638276135396</v>
      </c>
      <c r="I116" s="20">
        <f t="shared" si="24"/>
        <v>4.3727114011297061</v>
      </c>
      <c r="J116" s="16">
        <f t="shared" si="24"/>
        <v>4.7671111625135749</v>
      </c>
      <c r="K116" s="16">
        <f t="shared" si="24"/>
        <v>8.6733953798050205</v>
      </c>
      <c r="L116" s="2">
        <f t="shared" si="24"/>
        <v>11.578216859877886</v>
      </c>
      <c r="M116" s="2">
        <f t="shared" si="24"/>
        <v>14.704686317824656</v>
      </c>
    </row>
    <row r="117" spans="1:13" x14ac:dyDescent="0.2">
      <c r="A117" s="8" t="s">
        <v>121</v>
      </c>
      <c r="B117" s="16">
        <f t="shared" ref="B117:M121" si="25">B109/1000</f>
        <v>2.1273311359537113</v>
      </c>
      <c r="C117" s="16">
        <f t="shared" si="25"/>
        <v>3.0553741092499136</v>
      </c>
      <c r="D117" s="16">
        <f t="shared" si="25"/>
        <v>3.988041212153759</v>
      </c>
      <c r="E117" s="16">
        <f t="shared" si="25"/>
        <v>3.8585671510989723</v>
      </c>
      <c r="F117" s="20">
        <f t="shared" si="25"/>
        <v>2.5352566267721715</v>
      </c>
      <c r="G117" s="20">
        <f t="shared" si="25"/>
        <v>5.5357444966990093</v>
      </c>
      <c r="H117" s="20">
        <f t="shared" si="25"/>
        <v>6.6320862167778198</v>
      </c>
      <c r="I117" s="20">
        <f t="shared" si="25"/>
        <v>4.1795168515177812</v>
      </c>
      <c r="J117" s="16">
        <f t="shared" si="25"/>
        <v>4.6629891827908834</v>
      </c>
      <c r="K117" s="16">
        <f t="shared" si="25"/>
        <v>8.7016578580876462</v>
      </c>
      <c r="L117" s="2">
        <f t="shared" si="25"/>
        <v>12.539829115733641</v>
      </c>
      <c r="M117" s="2">
        <f t="shared" si="25"/>
        <v>19.233660258490787</v>
      </c>
    </row>
    <row r="118" spans="1:13" x14ac:dyDescent="0.2">
      <c r="A118" s="8" t="s">
        <v>120</v>
      </c>
      <c r="B118" s="16">
        <f t="shared" si="25"/>
        <v>2.3920632052845341</v>
      </c>
      <c r="C118" s="16">
        <f t="shared" si="25"/>
        <v>3.4560423062725429</v>
      </c>
      <c r="D118" s="16">
        <f t="shared" si="25"/>
        <v>4.3553549598692172</v>
      </c>
      <c r="E118" s="16">
        <f t="shared" si="25"/>
        <v>4.0739580104976998</v>
      </c>
      <c r="F118" s="20">
        <f t="shared" si="25"/>
        <v>2.9369601261225382</v>
      </c>
      <c r="G118" s="20">
        <f t="shared" si="25"/>
        <v>6.2003688140710311</v>
      </c>
      <c r="H118" s="20">
        <f t="shared" si="25"/>
        <v>7.2613191321700716</v>
      </c>
      <c r="I118" s="20">
        <f t="shared" si="25"/>
        <v>4.5031613637632546</v>
      </c>
      <c r="J118" s="16">
        <f t="shared" si="25"/>
        <v>5.3295854542174013</v>
      </c>
      <c r="K118" s="16">
        <f t="shared" si="25"/>
        <v>9.8151242180800455</v>
      </c>
      <c r="L118" s="2">
        <f t="shared" si="25"/>
        <v>13.809012849437639</v>
      </c>
      <c r="M118" s="2">
        <f t="shared" si="25"/>
        <v>20.151915163727509</v>
      </c>
    </row>
    <row r="119" spans="1:13" x14ac:dyDescent="0.2">
      <c r="A119" s="8" t="s">
        <v>122</v>
      </c>
      <c r="B119" s="16">
        <f t="shared" si="25"/>
        <v>2.5550922337046296</v>
      </c>
      <c r="C119" s="16">
        <f t="shared" si="25"/>
        <v>3.8157493811354057</v>
      </c>
      <c r="D119" s="16">
        <f t="shared" si="25"/>
        <v>4.5380697049401526</v>
      </c>
      <c r="E119" s="16">
        <f t="shared" si="25"/>
        <v>4.1912068796580408</v>
      </c>
      <c r="F119" s="20">
        <f t="shared" si="25"/>
        <v>3.0530776865747429</v>
      </c>
      <c r="G119" s="20">
        <f t="shared" si="25"/>
        <v>6.564683761239178</v>
      </c>
      <c r="H119" s="20">
        <f t="shared" si="25"/>
        <v>7.4666091212846384</v>
      </c>
      <c r="I119" s="20">
        <f t="shared" si="25"/>
        <v>4.5274767632862911</v>
      </c>
      <c r="J119" s="16">
        <f t="shared" si="25"/>
        <v>5.6090569989017878</v>
      </c>
      <c r="K119" s="2">
        <f t="shared" si="25"/>
        <v>10.566437301274991</v>
      </c>
      <c r="L119" s="2">
        <f t="shared" si="25"/>
        <v>14.397271154841439</v>
      </c>
      <c r="M119" s="2">
        <f t="shared" si="25"/>
        <v>21.275435568408646</v>
      </c>
    </row>
    <row r="120" spans="1:13" x14ac:dyDescent="0.2">
      <c r="A120" s="8" t="s">
        <v>118</v>
      </c>
      <c r="B120" s="16">
        <f t="shared" si="25"/>
        <v>2.4618963145166481</v>
      </c>
      <c r="C120" s="16">
        <f t="shared" si="25"/>
        <v>3.6221368568880772</v>
      </c>
      <c r="D120" s="16">
        <f t="shared" si="25"/>
        <v>4.6301335191167938</v>
      </c>
      <c r="E120" s="16">
        <f t="shared" si="25"/>
        <v>4.1613905322350666</v>
      </c>
      <c r="F120" s="20">
        <f t="shared" si="25"/>
        <v>2.9567144037096935</v>
      </c>
      <c r="G120" s="20">
        <f t="shared" si="25"/>
        <v>6.2560877439973135</v>
      </c>
      <c r="H120" s="20">
        <f t="shared" si="25"/>
        <v>7.5187600023569345</v>
      </c>
      <c r="I120" s="20">
        <f t="shared" si="25"/>
        <v>4.7168425251708594</v>
      </c>
      <c r="J120" s="16">
        <f t="shared" si="25"/>
        <v>5.4193445243938116</v>
      </c>
      <c r="K120" s="2">
        <f t="shared" si="25"/>
        <v>10.046792146971656</v>
      </c>
      <c r="L120" s="2">
        <f t="shared" si="25"/>
        <v>14.604996702607593</v>
      </c>
      <c r="M120" s="2">
        <f t="shared" si="25"/>
        <v>21.39695363644438</v>
      </c>
    </row>
    <row r="121" spans="1:13" x14ac:dyDescent="0.2">
      <c r="B121" s="22">
        <f t="shared" si="25"/>
        <v>2.3369704319959892</v>
      </c>
      <c r="C121" s="22">
        <f t="shared" si="25"/>
        <v>3.3886677085116617</v>
      </c>
      <c r="D121" s="22">
        <f t="shared" si="25"/>
        <v>4.2208538398123103</v>
      </c>
      <c r="E121" s="22">
        <f t="shared" si="25"/>
        <v>3.9643609463198151</v>
      </c>
      <c r="F121" s="22">
        <f t="shared" si="25"/>
        <v>2.8200323203280968</v>
      </c>
      <c r="G121" s="22">
        <f t="shared" si="25"/>
        <v>6.0260578817371115</v>
      </c>
      <c r="H121" s="22">
        <f t="shared" si="25"/>
        <v>7.0940825497449698</v>
      </c>
      <c r="I121" s="22">
        <f t="shared" si="25"/>
        <v>4.4599417809735762</v>
      </c>
      <c r="J121" s="22">
        <f t="shared" si="25"/>
        <v>5.1576174645634909</v>
      </c>
      <c r="K121" s="22">
        <f t="shared" si="25"/>
        <v>9.5606813808438762</v>
      </c>
      <c r="L121" s="22">
        <f t="shared" si="25"/>
        <v>13.394514372272941</v>
      </c>
      <c r="M121" s="22">
        <f t="shared" si="25"/>
        <v>19.352530188979195</v>
      </c>
    </row>
    <row r="124" spans="1:13" x14ac:dyDescent="0.2">
      <c r="A124" s="9"/>
      <c r="B124" s="9" t="s">
        <v>428</v>
      </c>
      <c r="C124" s="9" t="s">
        <v>429</v>
      </c>
      <c r="D124" s="9" t="s">
        <v>430</v>
      </c>
      <c r="E124" s="9" t="s">
        <v>431</v>
      </c>
      <c r="F124" s="9" t="s">
        <v>432</v>
      </c>
      <c r="G124" s="9" t="s">
        <v>433</v>
      </c>
      <c r="H124" s="9" t="s">
        <v>434</v>
      </c>
      <c r="I124" s="9" t="s">
        <v>435</v>
      </c>
      <c r="J124" s="9" t="s">
        <v>452</v>
      </c>
      <c r="K124" s="9" t="s">
        <v>453</v>
      </c>
    </row>
    <row r="125" spans="1:13" x14ac:dyDescent="0.2">
      <c r="A125" s="8">
        <v>1946</v>
      </c>
      <c r="B125" s="2">
        <v>2.7055862662895978</v>
      </c>
      <c r="C125" s="2">
        <v>1.6975786871349376</v>
      </c>
      <c r="D125" s="2">
        <v>12.561908423511865</v>
      </c>
      <c r="E125" s="2">
        <v>25.184283065702409</v>
      </c>
      <c r="F125" s="2">
        <v>8.9784069660721979</v>
      </c>
      <c r="G125" s="2">
        <v>1.6724705241223075</v>
      </c>
      <c r="H125" s="2">
        <v>4.4083462974023337</v>
      </c>
      <c r="I125" s="2">
        <v>6.9480017410945543</v>
      </c>
      <c r="J125" s="2">
        <v>33.078507498815185</v>
      </c>
      <c r="K125" s="2">
        <v>105.80630422984362</v>
      </c>
    </row>
    <row r="126" spans="1:13" x14ac:dyDescent="0.2">
      <c r="A126" s="8">
        <v>1958</v>
      </c>
      <c r="B126" s="2">
        <v>2.3559657706858657</v>
      </c>
      <c r="C126" s="2">
        <v>1.3879613761229797</v>
      </c>
      <c r="D126" s="2">
        <v>10.763556626024288</v>
      </c>
      <c r="E126" s="2">
        <v>28.653738094920577</v>
      </c>
      <c r="F126" s="2">
        <v>7.494279939198111</v>
      </c>
      <c r="G126" s="2">
        <v>1.622393423410188</v>
      </c>
      <c r="H126" s="2">
        <v>2.9800681257985322</v>
      </c>
      <c r="I126" s="2">
        <v>6.6528383163534794</v>
      </c>
      <c r="J126" s="2">
        <v>20.468392939453999</v>
      </c>
      <c r="K126" s="2">
        <v>90.123117640998942</v>
      </c>
    </row>
    <row r="127" spans="1:13" x14ac:dyDescent="0.2">
      <c r="A127" s="8">
        <v>1967</v>
      </c>
      <c r="B127" s="2">
        <v>2.7055862662895978</v>
      </c>
      <c r="C127" s="2">
        <v>1.1141720290623112</v>
      </c>
      <c r="D127" s="2">
        <v>12.905363283365258</v>
      </c>
      <c r="E127" s="2">
        <v>19.931677090578724</v>
      </c>
      <c r="F127" s="2">
        <v>8.7860081831867554</v>
      </c>
      <c r="G127" s="2">
        <v>1.9565401049940763</v>
      </c>
      <c r="H127" s="2">
        <v>3.7966664324776316</v>
      </c>
      <c r="I127" s="2">
        <v>6.7910042147957697</v>
      </c>
      <c r="J127" s="2">
        <v>25.955639318721932</v>
      </c>
      <c r="K127" s="2">
        <v>99.683586769660067</v>
      </c>
    </row>
    <row r="128" spans="1:13" x14ac:dyDescent="0.2">
      <c r="A128" s="8">
        <v>1976</v>
      </c>
      <c r="B128" s="2">
        <v>3.2377088536015179</v>
      </c>
      <c r="C128" s="2">
        <v>1.4323840748664567</v>
      </c>
      <c r="D128" s="2">
        <v>13.838964993182794</v>
      </c>
      <c r="E128" s="2">
        <v>21.98677186296468</v>
      </c>
      <c r="F128" s="2">
        <v>5.9609569679753989</v>
      </c>
      <c r="G128" s="2">
        <v>1.4897352127054819</v>
      </c>
      <c r="H128" s="2">
        <v>3.1811665629868577</v>
      </c>
      <c r="I128" s="2">
        <v>4.5292403261511192</v>
      </c>
      <c r="J128" s="2">
        <v>16.624111858972729</v>
      </c>
      <c r="K128" s="2">
        <v>110.46497988778648</v>
      </c>
    </row>
    <row r="129" spans="1:11" x14ac:dyDescent="0.2">
      <c r="A129" s="8">
        <v>1995</v>
      </c>
      <c r="B129" s="2">
        <v>3.1876197295521389</v>
      </c>
      <c r="C129" s="2">
        <v>1.6553639735893346</v>
      </c>
      <c r="D129" s="2">
        <v>13.899554115444534</v>
      </c>
      <c r="E129" s="2">
        <v>28.917239207646578</v>
      </c>
      <c r="F129" s="2">
        <v>6.0226171677280069</v>
      </c>
      <c r="G129" s="2">
        <v>1.6514706005650102</v>
      </c>
      <c r="H129" s="2">
        <v>3.3273478027827741</v>
      </c>
      <c r="I129" s="2">
        <v>3.9005892337876151</v>
      </c>
      <c r="J129" s="2">
        <v>28.791020333694746</v>
      </c>
      <c r="K129" s="2">
        <v>85.416650574711198</v>
      </c>
    </row>
    <row r="130" spans="1:11" x14ac:dyDescent="0.2">
      <c r="A130" s="8">
        <v>2003</v>
      </c>
      <c r="B130" s="2">
        <v>2.6149437918400578</v>
      </c>
      <c r="C130" s="2">
        <v>1.3565507307349296</v>
      </c>
      <c r="D130" s="2">
        <v>16.260427508718543</v>
      </c>
      <c r="E130" s="2">
        <v>25.782265565857795</v>
      </c>
      <c r="F130" s="2">
        <v>5.6912443945577591</v>
      </c>
      <c r="G130" s="2">
        <v>2.1607982608369527</v>
      </c>
      <c r="H130" s="2">
        <v>3.4766632135951916</v>
      </c>
      <c r="I130" s="2">
        <v>3.4339671811577155</v>
      </c>
      <c r="J130" s="2">
        <v>28.700952752534583</v>
      </c>
      <c r="K130" s="2">
        <v>87.67975853907889</v>
      </c>
    </row>
    <row r="131" spans="1:11" x14ac:dyDescent="0.2">
      <c r="A131" s="8">
        <v>2015</v>
      </c>
      <c r="B131" s="2">
        <v>2.3838537330737712</v>
      </c>
      <c r="C131" s="2">
        <v>0.95952574492423792</v>
      </c>
      <c r="D131" s="2">
        <v>18.06179553633854</v>
      </c>
      <c r="E131" s="2">
        <v>16.503600658161556</v>
      </c>
      <c r="F131" s="2">
        <v>5.5365127191463044</v>
      </c>
      <c r="G131" s="2">
        <v>2.7855265135863254</v>
      </c>
      <c r="H131" s="2">
        <v>4.2823663339878779</v>
      </c>
      <c r="I131" s="2">
        <v>2.1582138417174117</v>
      </c>
      <c r="J131" s="2">
        <v>37.58332866768086</v>
      </c>
      <c r="K131" s="2">
        <v>91.92090342665557</v>
      </c>
    </row>
    <row r="133" spans="1:11" x14ac:dyDescent="0.2">
      <c r="A133" s="9"/>
      <c r="B133" s="9" t="s">
        <v>436</v>
      </c>
      <c r="C133" s="9" t="s">
        <v>437</v>
      </c>
      <c r="D133" s="9" t="s">
        <v>438</v>
      </c>
      <c r="E133" s="9" t="s">
        <v>439</v>
      </c>
      <c r="F133" s="9" t="s">
        <v>440</v>
      </c>
      <c r="G133" s="9" t="s">
        <v>441</v>
      </c>
      <c r="H133" s="9" t="s">
        <v>442</v>
      </c>
      <c r="I133" s="9" t="s">
        <v>443</v>
      </c>
      <c r="J133" s="9" t="s">
        <v>454</v>
      </c>
      <c r="K133" s="9" t="s">
        <v>455</v>
      </c>
    </row>
    <row r="134" spans="1:11" x14ac:dyDescent="0.2">
      <c r="A134" s="8">
        <v>1946</v>
      </c>
      <c r="B134" s="2">
        <v>29</v>
      </c>
      <c r="C134" s="2">
        <v>29</v>
      </c>
      <c r="D134" s="2">
        <v>30</v>
      </c>
      <c r="E134" s="2">
        <v>30</v>
      </c>
      <c r="F134" s="2">
        <v>30</v>
      </c>
      <c r="G134" s="2">
        <v>30</v>
      </c>
      <c r="H134" s="2">
        <v>30</v>
      </c>
      <c r="I134" s="2">
        <v>30</v>
      </c>
      <c r="J134" s="2">
        <v>30</v>
      </c>
      <c r="K134" s="2">
        <v>29</v>
      </c>
    </row>
    <row r="135" spans="1:11" x14ac:dyDescent="0.2">
      <c r="A135" s="8">
        <v>1958</v>
      </c>
      <c r="B135" s="2">
        <v>30</v>
      </c>
      <c r="C135" s="2">
        <v>30</v>
      </c>
      <c r="D135" s="2">
        <v>30</v>
      </c>
      <c r="E135" s="2">
        <v>30</v>
      </c>
      <c r="F135" s="2">
        <v>30</v>
      </c>
      <c r="G135" s="2">
        <v>30</v>
      </c>
      <c r="H135" s="2">
        <v>30</v>
      </c>
      <c r="I135" s="2">
        <v>30</v>
      </c>
      <c r="J135" s="2">
        <v>30</v>
      </c>
      <c r="K135" s="2">
        <v>30</v>
      </c>
    </row>
    <row r="136" spans="1:11" x14ac:dyDescent="0.2">
      <c r="A136" s="8">
        <v>1967</v>
      </c>
      <c r="B136" s="2">
        <v>29</v>
      </c>
      <c r="C136" s="2">
        <v>29</v>
      </c>
      <c r="D136" s="2">
        <v>30</v>
      </c>
      <c r="E136" s="2">
        <v>30</v>
      </c>
      <c r="F136" s="2">
        <v>30</v>
      </c>
      <c r="G136" s="2">
        <v>30</v>
      </c>
      <c r="H136" s="2">
        <v>30</v>
      </c>
      <c r="I136" s="2">
        <v>30</v>
      </c>
      <c r="J136" s="2">
        <v>30</v>
      </c>
      <c r="K136" s="2">
        <v>30</v>
      </c>
    </row>
    <row r="137" spans="1:11" x14ac:dyDescent="0.2">
      <c r="A137" s="8">
        <v>1976</v>
      </c>
      <c r="B137" s="2">
        <v>30</v>
      </c>
      <c r="C137" s="2">
        <v>30</v>
      </c>
      <c r="D137" s="2">
        <v>30</v>
      </c>
      <c r="E137" s="2">
        <v>30</v>
      </c>
      <c r="F137" s="2">
        <v>30</v>
      </c>
      <c r="G137" s="2">
        <v>30</v>
      </c>
      <c r="H137" s="2">
        <v>30</v>
      </c>
      <c r="I137" s="2">
        <v>30</v>
      </c>
      <c r="J137" s="2">
        <v>30</v>
      </c>
      <c r="K137" s="2">
        <v>30</v>
      </c>
    </row>
    <row r="138" spans="1:11" x14ac:dyDescent="0.2">
      <c r="A138" s="8">
        <v>1995</v>
      </c>
      <c r="B138" s="2">
        <v>30</v>
      </c>
      <c r="C138" s="2">
        <v>30</v>
      </c>
      <c r="D138" s="2">
        <v>30</v>
      </c>
      <c r="E138" s="2">
        <v>30</v>
      </c>
      <c r="F138" s="2">
        <v>30</v>
      </c>
      <c r="G138" s="2">
        <v>30</v>
      </c>
      <c r="H138" s="2">
        <v>30</v>
      </c>
      <c r="I138" s="2">
        <v>30</v>
      </c>
      <c r="J138" s="2">
        <v>30</v>
      </c>
      <c r="K138" s="2">
        <v>30</v>
      </c>
    </row>
    <row r="139" spans="1:11" x14ac:dyDescent="0.2">
      <c r="A139" s="8">
        <v>2003</v>
      </c>
      <c r="B139" s="2">
        <v>30</v>
      </c>
      <c r="C139" s="2">
        <v>30</v>
      </c>
      <c r="D139" s="2">
        <v>30</v>
      </c>
      <c r="E139" s="2">
        <v>30</v>
      </c>
      <c r="F139" s="2">
        <v>30</v>
      </c>
      <c r="G139" s="2">
        <v>30</v>
      </c>
      <c r="H139" s="2">
        <v>30</v>
      </c>
      <c r="I139" s="2">
        <v>30</v>
      </c>
      <c r="J139" s="2">
        <v>30</v>
      </c>
      <c r="K139" s="2">
        <v>30</v>
      </c>
    </row>
    <row r="140" spans="1:11" x14ac:dyDescent="0.2">
      <c r="A140" s="8">
        <v>2015</v>
      </c>
      <c r="B140" s="2">
        <v>30</v>
      </c>
      <c r="C140" s="2">
        <v>30</v>
      </c>
      <c r="D140" s="2">
        <v>30</v>
      </c>
      <c r="E140" s="2">
        <v>30</v>
      </c>
      <c r="F140" s="2">
        <v>30</v>
      </c>
      <c r="G140" s="2">
        <v>30</v>
      </c>
      <c r="H140" s="2">
        <v>30</v>
      </c>
      <c r="I140" s="2">
        <v>30</v>
      </c>
      <c r="J140" s="2">
        <v>30</v>
      </c>
      <c r="K140" s="2">
        <v>28</v>
      </c>
    </row>
    <row r="142" spans="1:11" x14ac:dyDescent="0.2">
      <c r="A142" s="9"/>
      <c r="B142" s="9" t="s">
        <v>444</v>
      </c>
      <c r="C142" s="9" t="s">
        <v>445</v>
      </c>
      <c r="D142" s="9" t="s">
        <v>446</v>
      </c>
      <c r="E142" s="9" t="s">
        <v>447</v>
      </c>
      <c r="F142" s="9" t="s">
        <v>448</v>
      </c>
      <c r="G142" s="9" t="s">
        <v>449</v>
      </c>
      <c r="H142" s="9" t="s">
        <v>450</v>
      </c>
      <c r="I142" s="9" t="s">
        <v>451</v>
      </c>
      <c r="J142" s="9" t="s">
        <v>457</v>
      </c>
      <c r="K142" s="9" t="s">
        <v>456</v>
      </c>
    </row>
    <row r="143" spans="1:11" x14ac:dyDescent="0.2">
      <c r="A143" s="8">
        <v>1946</v>
      </c>
      <c r="B143" s="2">
        <f>B125/SQRT(B134)</f>
        <v>0.50241475668583402</v>
      </c>
      <c r="C143" s="34">
        <f t="shared" ref="C143:K143" si="26">C125/SQRT(C134)</f>
        <v>0.31523244838967801</v>
      </c>
      <c r="D143" s="34">
        <f t="shared" si="26"/>
        <v>2.2934802029572028</v>
      </c>
      <c r="E143" s="34">
        <f t="shared" si="26"/>
        <v>4.5979999765601898</v>
      </c>
      <c r="F143" s="34">
        <f t="shared" si="26"/>
        <v>1.6392253419264211</v>
      </c>
      <c r="G143" s="34">
        <f t="shared" si="26"/>
        <v>0.30534994427475859</v>
      </c>
      <c r="H143" s="34">
        <f t="shared" si="26"/>
        <v>0.80485023612721196</v>
      </c>
      <c r="I143" s="2">
        <f t="shared" si="26"/>
        <v>1.2685257610608853</v>
      </c>
      <c r="J143" s="33">
        <f t="shared" si="26"/>
        <v>6.0392815752349565</v>
      </c>
      <c r="K143" s="15">
        <f t="shared" si="26"/>
        <v>19.647737445224845</v>
      </c>
    </row>
    <row r="144" spans="1:11" x14ac:dyDescent="0.2">
      <c r="A144" s="8">
        <v>1958</v>
      </c>
      <c r="B144" s="2">
        <f t="shared" ref="B144:K149" si="27">B126/SQRT(B135)</f>
        <v>0.43013853243823069</v>
      </c>
      <c r="C144" s="34">
        <f t="shared" si="27"/>
        <v>0.25340591821615605</v>
      </c>
      <c r="D144" s="34">
        <f t="shared" si="27"/>
        <v>1.9651475876858999</v>
      </c>
      <c r="E144" s="34">
        <f t="shared" si="27"/>
        <v>5.2314329038110348</v>
      </c>
      <c r="F144" s="34">
        <f t="shared" si="27"/>
        <v>1.3682620583190834</v>
      </c>
      <c r="G144" s="34">
        <f t="shared" si="27"/>
        <v>0.29620715838326334</v>
      </c>
      <c r="H144" s="34">
        <f t="shared" si="27"/>
        <v>0.54408351180066639</v>
      </c>
      <c r="I144" s="2">
        <f t="shared" si="27"/>
        <v>1.214636539100497</v>
      </c>
      <c r="J144" s="33">
        <f t="shared" si="27"/>
        <v>3.7370001762728098</v>
      </c>
      <c r="K144" s="15">
        <f t="shared" si="27"/>
        <v>16.454154828222297</v>
      </c>
    </row>
    <row r="145" spans="1:11" x14ac:dyDescent="0.2">
      <c r="A145" s="8">
        <v>1967</v>
      </c>
      <c r="B145" s="2">
        <f t="shared" si="27"/>
        <v>0.50241475668583402</v>
      </c>
      <c r="C145" s="34">
        <f t="shared" si="27"/>
        <v>0.20689655172413793</v>
      </c>
      <c r="D145" s="34">
        <f t="shared" si="27"/>
        <v>2.3561861943660287</v>
      </c>
      <c r="E145" s="34">
        <f t="shared" si="27"/>
        <v>3.6390097171396358</v>
      </c>
      <c r="F145" s="34">
        <f t="shared" si="27"/>
        <v>1.604098290785456</v>
      </c>
      <c r="G145" s="34">
        <f t="shared" si="27"/>
        <v>0.35721371672292723</v>
      </c>
      <c r="H145" s="34">
        <f t="shared" si="27"/>
        <v>0.69317328279688784</v>
      </c>
      <c r="I145" s="2">
        <f t="shared" si="27"/>
        <v>1.2398620655187671</v>
      </c>
      <c r="J145" s="33">
        <f t="shared" si="27"/>
        <v>4.7388297164440081</v>
      </c>
      <c r="K145" s="15">
        <f t="shared" si="27"/>
        <v>18.199649695588786</v>
      </c>
    </row>
    <row r="146" spans="1:11" x14ac:dyDescent="0.2">
      <c r="A146" s="8">
        <v>1976</v>
      </c>
      <c r="B146" s="2">
        <f t="shared" si="27"/>
        <v>0.59112205791724759</v>
      </c>
      <c r="C146" s="34">
        <f t="shared" si="27"/>
        <v>0.26151635627184233</v>
      </c>
      <c r="D146" s="34">
        <f t="shared" si="27"/>
        <v>2.5266377664301811</v>
      </c>
      <c r="E146" s="34">
        <f t="shared" si="27"/>
        <v>4.0142169720218801</v>
      </c>
      <c r="F146" s="34">
        <f t="shared" si="27"/>
        <v>1.0883168652259088</v>
      </c>
      <c r="G146" s="34">
        <f t="shared" si="27"/>
        <v>0.27198719356951639</v>
      </c>
      <c r="H146" s="34">
        <f t="shared" si="27"/>
        <v>0.58079889524302697</v>
      </c>
      <c r="I146" s="2">
        <f t="shared" si="27"/>
        <v>0.82692236499834126</v>
      </c>
      <c r="J146" s="33">
        <f t="shared" si="27"/>
        <v>3.0351336878828348</v>
      </c>
      <c r="K146" s="15">
        <f t="shared" si="27"/>
        <v>20.168053766298382</v>
      </c>
    </row>
    <row r="147" spans="1:11" x14ac:dyDescent="0.2">
      <c r="A147" s="8">
        <v>1995</v>
      </c>
      <c r="B147" s="2">
        <f t="shared" si="27"/>
        <v>0.58197707687474109</v>
      </c>
      <c r="C147" s="34">
        <f t="shared" si="27"/>
        <v>0.30222672973875486</v>
      </c>
      <c r="D147" s="34">
        <f t="shared" si="27"/>
        <v>2.537699776097579</v>
      </c>
      <c r="E147" s="34">
        <f t="shared" si="27"/>
        <v>5.2795414049336156</v>
      </c>
      <c r="F147" s="34">
        <f t="shared" si="27"/>
        <v>1.099574425994168</v>
      </c>
      <c r="G147" s="34">
        <f t="shared" si="27"/>
        <v>0.30151590032868664</v>
      </c>
      <c r="H147" s="34">
        <f t="shared" si="27"/>
        <v>0.60748781608312541</v>
      </c>
      <c r="I147" s="2">
        <f t="shared" si="27"/>
        <v>0.71214690363575628</v>
      </c>
      <c r="J147" s="33">
        <f t="shared" si="27"/>
        <v>5.2564970967848428</v>
      </c>
      <c r="K147" s="15">
        <f t="shared" si="27"/>
        <v>15.594875435435311</v>
      </c>
    </row>
    <row r="148" spans="1:11" x14ac:dyDescent="0.2">
      <c r="A148" s="8">
        <v>2003</v>
      </c>
      <c r="B148" s="2">
        <f t="shared" si="27"/>
        <v>0.47742123379963103</v>
      </c>
      <c r="C148" s="34">
        <f t="shared" si="27"/>
        <v>0.2476711452078792</v>
      </c>
      <c r="D148" s="34">
        <f t="shared" si="27"/>
        <v>2.9687343137342257</v>
      </c>
      <c r="E148" s="34">
        <f t="shared" si="27"/>
        <v>4.7071761446696705</v>
      </c>
      <c r="F148" s="34">
        <f t="shared" si="27"/>
        <v>1.0390743117247054</v>
      </c>
      <c r="G148" s="34">
        <f t="shared" si="27"/>
        <v>0.39450598322611025</v>
      </c>
      <c r="H148" s="34">
        <f t="shared" si="27"/>
        <v>0.63474895564482936</v>
      </c>
      <c r="I148" s="2">
        <f t="shared" si="27"/>
        <v>0.62695376228416999</v>
      </c>
      <c r="J148" s="33">
        <f t="shared" si="27"/>
        <v>5.2400530814843931</v>
      </c>
      <c r="K148" s="15">
        <f t="shared" si="27"/>
        <v>16.008060529486571</v>
      </c>
    </row>
    <row r="149" spans="1:11" x14ac:dyDescent="0.2">
      <c r="A149" s="8">
        <v>2015</v>
      </c>
      <c r="B149" s="2">
        <f t="shared" si="27"/>
        <v>0.43523015446580121</v>
      </c>
      <c r="C149" s="34">
        <f t="shared" si="27"/>
        <v>0.17518463166731776</v>
      </c>
      <c r="D149" s="34">
        <f t="shared" si="27"/>
        <v>3.2976176147662462</v>
      </c>
      <c r="E149" s="34">
        <f t="shared" si="27"/>
        <v>3.0131314535107299</v>
      </c>
      <c r="F149" s="34">
        <f t="shared" si="27"/>
        <v>1.010824302063565</v>
      </c>
      <c r="G149" s="34">
        <f t="shared" si="27"/>
        <v>0.50856523533998366</v>
      </c>
      <c r="H149" s="34">
        <f t="shared" si="27"/>
        <v>0.78184954687528763</v>
      </c>
      <c r="I149" s="2">
        <f t="shared" si="27"/>
        <v>0.39403413500950352</v>
      </c>
      <c r="J149" s="33">
        <f t="shared" si="27"/>
        <v>6.861745632473129</v>
      </c>
      <c r="K149" s="15">
        <f t="shared" si="27"/>
        <v>17.371417911093971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Master Data</vt:lpstr>
      <vt:lpstr>Pivot Table</vt:lpstr>
      <vt:lpstr>Nrate Charts</vt:lpstr>
      <vt:lpstr>Hybrid Charts</vt:lpstr>
      <vt:lpstr>Sheet1</vt:lpstr>
      <vt:lpstr>Conversion for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</dc:creator>
  <cp:lastModifiedBy>Sarah Mueller</cp:lastModifiedBy>
  <dcterms:created xsi:type="dcterms:W3CDTF">2017-12-12T17:48:09Z</dcterms:created>
  <dcterms:modified xsi:type="dcterms:W3CDTF">2019-06-14T01:22:13Z</dcterms:modified>
</cp:coreProperties>
</file>