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F:\ResearchProject\Jamal Sir\CS Vs Child Disease\"/>
    </mc:Choice>
  </mc:AlternateContent>
  <xr:revisionPtr revIDLastSave="0" documentId="13_ncr:1_{0600FA6B-D310-495A-A017-03D0F2566004}" xr6:coauthVersionLast="45" xr6:coauthVersionMax="45" xr10:uidLastSave="{00000000-0000-0000-0000-000000000000}"/>
  <bookViews>
    <workbookView xWindow="5115" yWindow="2070" windowWidth="15375" windowHeight="79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7" i="1" l="1"/>
  <c r="J28" i="1"/>
  <c r="J29" i="1"/>
  <c r="J30" i="1"/>
  <c r="J31" i="1"/>
  <c r="J26" i="1"/>
  <c r="I27" i="1"/>
  <c r="I28" i="1"/>
  <c r="I29" i="1"/>
  <c r="I30" i="1"/>
  <c r="I26" i="1"/>
  <c r="J21" i="1"/>
  <c r="J16" i="1"/>
  <c r="J17" i="1"/>
  <c r="J18" i="1"/>
  <c r="J19" i="1"/>
  <c r="J20" i="1"/>
  <c r="J15" i="1"/>
  <c r="I16" i="1"/>
  <c r="I17" i="1"/>
  <c r="I18" i="1"/>
  <c r="I19" i="1"/>
  <c r="I20" i="1"/>
  <c r="I15" i="1"/>
  <c r="D31" i="1"/>
  <c r="C31" i="1"/>
  <c r="E30" i="1"/>
  <c r="E29" i="1"/>
  <c r="E28" i="1"/>
  <c r="E27" i="1"/>
  <c r="E26" i="1"/>
  <c r="D21" i="1"/>
  <c r="C21" i="1"/>
  <c r="E20" i="1"/>
  <c r="E19" i="1"/>
  <c r="E18" i="1"/>
  <c r="E17" i="1"/>
  <c r="E16" i="1"/>
  <c r="E15" i="1"/>
  <c r="J5" i="1"/>
  <c r="J6" i="1"/>
  <c r="J7" i="1"/>
  <c r="J8" i="1"/>
  <c r="J9" i="1"/>
  <c r="J4" i="1"/>
  <c r="I4" i="1"/>
  <c r="I5" i="1"/>
  <c r="I6" i="1"/>
  <c r="I7" i="1"/>
  <c r="I8" i="1"/>
  <c r="I9" i="1"/>
  <c r="D10" i="1"/>
  <c r="J10" i="1" s="1"/>
  <c r="C10" i="1"/>
  <c r="E5" i="1"/>
  <c r="E6" i="1"/>
  <c r="E7" i="1"/>
  <c r="E8" i="1"/>
  <c r="E9" i="1"/>
  <c r="E4" i="1"/>
  <c r="I31" i="1" l="1"/>
  <c r="I21" i="1"/>
  <c r="I10" i="1"/>
</calcChain>
</file>

<file path=xl/sharedStrings.xml><?xml version="1.0" encoding="utf-8"?>
<sst xmlns="http://schemas.openxmlformats.org/spreadsheetml/2006/main" count="39" uniqueCount="12">
  <si>
    <t>Yes</t>
  </si>
  <si>
    <t>No</t>
  </si>
  <si>
    <t>C-section</t>
  </si>
  <si>
    <t>Disease Count</t>
  </si>
  <si>
    <t>Total</t>
  </si>
  <si>
    <t>MICS'12 (frequency)</t>
  </si>
  <si>
    <t>MICS'12 (Percent)</t>
  </si>
  <si>
    <t>P-value</t>
  </si>
  <si>
    <t>&lt;0.001</t>
  </si>
  <si>
    <t>MICS'19 (frequency)</t>
  </si>
  <si>
    <t>BDHS'14 (frequency)</t>
  </si>
  <si>
    <t>BDHS'14 (Percent)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</si>
</sst>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C-section</c:v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Sheet1!$C$4:$C$9</c:f>
              <c:numCache>
                <c:formatCode>General</c:formatCode>
                <c:ptCount val="6"/>
                <c:pt idx="0">
                  <c:v>20</c:v>
                </c:pt>
                <c:pt idx="1">
                  <c:v>135</c:v>
                </c:pt>
                <c:pt idx="2">
                  <c:v>505</c:v>
                </c:pt>
                <c:pt idx="3">
                  <c:v>497</c:v>
                </c:pt>
                <c:pt idx="4">
                  <c:v>137</c:v>
                </c:pt>
                <c:pt idx="5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C-4DA0-BD77-D951B6C42DD1}"/>
            </c:ext>
          </c:extLst>
        </c:ser>
        <c:ser>
          <c:idx val="1"/>
          <c:order val="1"/>
          <c:tx>
            <c:v>Normal</c:v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Sheet1!$D$4:$D$9</c:f>
              <c:numCache>
                <c:formatCode>General</c:formatCode>
                <c:ptCount val="6"/>
                <c:pt idx="0">
                  <c:v>80</c:v>
                </c:pt>
                <c:pt idx="1">
                  <c:v>981</c:v>
                </c:pt>
                <c:pt idx="2">
                  <c:v>2434</c:v>
                </c:pt>
                <c:pt idx="3">
                  <c:v>2241</c:v>
                </c:pt>
                <c:pt idx="4">
                  <c:v>559</c:v>
                </c:pt>
                <c:pt idx="5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AC-4DA0-BD77-D951B6C42D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25776872"/>
        <c:axId val="425777200"/>
      </c:barChart>
      <c:catAx>
        <c:axId val="42577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Disease count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77200"/>
        <c:crosses val="autoZero"/>
        <c:auto val="1"/>
        <c:lblAlgn val="ctr"/>
        <c:lblOffset val="100"/>
        <c:noMultiLvlLbl val="0"/>
      </c:catAx>
      <c:valAx>
        <c:axId val="42577720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Number of children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25776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C-section</c:v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Sheet1!$C$15:$C$20</c:f>
              <c:numCache>
                <c:formatCode>General</c:formatCode>
                <c:ptCount val="6"/>
                <c:pt idx="0">
                  <c:v>13</c:v>
                </c:pt>
                <c:pt idx="1">
                  <c:v>333</c:v>
                </c:pt>
                <c:pt idx="2">
                  <c:v>823</c:v>
                </c:pt>
                <c:pt idx="3">
                  <c:v>1884</c:v>
                </c:pt>
                <c:pt idx="4">
                  <c:v>220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7-4639-99EC-6E97EDE604FB}"/>
            </c:ext>
          </c:extLst>
        </c:ser>
        <c:ser>
          <c:idx val="1"/>
          <c:order val="1"/>
          <c:tx>
            <c:v>Normal</c:v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Sheet1!$D$15:$D$20</c:f>
              <c:numCache>
                <c:formatCode>General</c:formatCode>
                <c:ptCount val="6"/>
                <c:pt idx="0">
                  <c:v>39</c:v>
                </c:pt>
                <c:pt idx="1">
                  <c:v>583</c:v>
                </c:pt>
                <c:pt idx="2">
                  <c:v>3486</c:v>
                </c:pt>
                <c:pt idx="3">
                  <c:v>1259</c:v>
                </c:pt>
                <c:pt idx="4">
                  <c:v>378</c:v>
                </c:pt>
                <c:pt idx="5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7-4639-99EC-6E97EDE604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32703024"/>
        <c:axId val="432703680"/>
      </c:barChart>
      <c:catAx>
        <c:axId val="43270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cap="all" baseline="0">
                    <a:effectLst/>
                  </a:rPr>
                  <a:t>Disease count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03680"/>
        <c:crosses val="autoZero"/>
        <c:auto val="1"/>
        <c:lblAlgn val="ctr"/>
        <c:lblOffset val="100"/>
        <c:noMultiLvlLbl val="0"/>
      </c:catAx>
      <c:valAx>
        <c:axId val="43270368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cap="all" baseline="0">
                    <a:effectLst/>
                  </a:rPr>
                  <a:t>Number of children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3270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C-section</c:v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Sheet1!$C$26:$C$30</c:f>
              <c:numCache>
                <c:formatCode>General</c:formatCode>
                <c:ptCount val="5"/>
                <c:pt idx="0">
                  <c:v>518</c:v>
                </c:pt>
                <c:pt idx="1">
                  <c:v>245</c:v>
                </c:pt>
                <c:pt idx="2">
                  <c:v>162</c:v>
                </c:pt>
                <c:pt idx="3">
                  <c:v>122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45-42F3-85DF-4E00F283A61E}"/>
            </c:ext>
          </c:extLst>
        </c:ser>
        <c:ser>
          <c:idx val="1"/>
          <c:order val="1"/>
          <c:tx>
            <c:v>Normal</c:v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Sheet1!$D$26:$D$30</c:f>
              <c:numCache>
                <c:formatCode>General</c:formatCode>
                <c:ptCount val="5"/>
                <c:pt idx="0">
                  <c:v>1813</c:v>
                </c:pt>
                <c:pt idx="1">
                  <c:v>607</c:v>
                </c:pt>
                <c:pt idx="2">
                  <c:v>535</c:v>
                </c:pt>
                <c:pt idx="3">
                  <c:v>493</c:v>
                </c:pt>
                <c:pt idx="4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45-42F3-85DF-4E00F283A6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21723464"/>
        <c:axId val="421723792"/>
      </c:barChart>
      <c:catAx>
        <c:axId val="42172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cap="all" baseline="0">
                    <a:effectLst/>
                  </a:rPr>
                  <a:t>Disease count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23792"/>
        <c:crosses val="autoZero"/>
        <c:auto val="1"/>
        <c:lblAlgn val="ctr"/>
        <c:lblOffset val="100"/>
        <c:noMultiLvlLbl val="0"/>
      </c:catAx>
      <c:valAx>
        <c:axId val="42172379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cap="all" baseline="0">
                    <a:effectLst/>
                  </a:rPr>
                  <a:t>Number of children</a:t>
                </a:r>
                <a:endParaRPr lang="en-GB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21723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271462</xdr:colOff>
      <xdr:row>1</xdr:row>
      <xdr:rowOff>4762</xdr:rowOff>
    </xdr:from>
    <xdr:to>
      <xdr:col>16</xdr:col>
      <xdr:colOff>276225</xdr:colOff>
      <xdr:row>11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882F6F-6FB3-4361-9DDC-1BFEF773D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271462</xdr:colOff>
      <xdr:row>12</xdr:row>
      <xdr:rowOff>61912</xdr:rowOff>
    </xdr:from>
    <xdr:to>
      <xdr:col>16</xdr:col>
      <xdr:colOff>323850</xdr:colOff>
      <xdr:row>22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A2A778-F644-484B-87BC-71E0076EAF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285750</xdr:colOff>
      <xdr:row>23</xdr:row>
      <xdr:rowOff>100012</xdr:rowOff>
    </xdr:from>
    <xdr:to>
      <xdr:col>16</xdr:col>
      <xdr:colOff>381000</xdr:colOff>
      <xdr:row>34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940E07-668C-4D72-8F5A-2682DE73C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topLeftCell="K13" workbookViewId="0">
      <selection activeCell="I13" sqref="I13"/>
    </sheetView>
  </sheetViews>
  <sheetFormatPr defaultRowHeight="15" x14ac:dyDescent="0.25"/>
  <cols>
    <col min="1" max="1" width="15" customWidth="1"/>
    <col min="7" max="7" width="12.28515625" customWidth="1"/>
    <col min="9" max="10" width="9.140625" style="3"/>
  </cols>
  <sheetData>
    <row r="1" spans="1:10" x14ac:dyDescent="0.25">
      <c r="A1" s="2" t="s">
        <v>5</v>
      </c>
      <c r="B1" s="2"/>
      <c r="C1" s="2"/>
      <c r="D1" s="2"/>
      <c r="E1" s="2"/>
      <c r="G1" s="2" t="s">
        <v>6</v>
      </c>
      <c r="H1" s="2"/>
      <c r="I1" s="2"/>
      <c r="J1" s="2"/>
    </row>
    <row r="2" spans="1:10" x14ac:dyDescent="0.25">
      <c r="C2" s="2" t="s">
        <v>2</v>
      </c>
      <c r="D2" s="2"/>
      <c r="I2" s="3" t="s">
        <v>2</v>
      </c>
    </row>
    <row r="3" spans="1:10" x14ac:dyDescent="0.25">
      <c r="C3" t="s">
        <v>0</v>
      </c>
      <c r="D3" t="s">
        <v>1</v>
      </c>
      <c r="E3" t="s">
        <v>4</v>
      </c>
      <c r="F3" t="s">
        <v>7</v>
      </c>
      <c r="I3" s="3" t="s">
        <v>0</v>
      </c>
      <c r="J3" s="3" t="s">
        <v>1</v>
      </c>
    </row>
    <row r="4" spans="1:10" x14ac:dyDescent="0.25">
      <c r="A4" s="1" t="s">
        <v>3</v>
      </c>
      <c r="B4">
        <v>0</v>
      </c>
      <c r="C4">
        <v>20</v>
      </c>
      <c r="D4">
        <v>80</v>
      </c>
      <c r="E4">
        <f>SUM(C4:D4)</f>
        <v>100</v>
      </c>
      <c r="G4" s="1" t="s">
        <v>3</v>
      </c>
      <c r="H4">
        <v>0</v>
      </c>
      <c r="I4" s="3">
        <f>C4/1343*100</f>
        <v>1.4892032762472078</v>
      </c>
      <c r="J4" s="3">
        <f>(D4/6490)*100</f>
        <v>1.2326656394453006</v>
      </c>
    </row>
    <row r="5" spans="1:10" x14ac:dyDescent="0.25">
      <c r="A5" s="1"/>
      <c r="B5">
        <v>1</v>
      </c>
      <c r="C5">
        <v>135</v>
      </c>
      <c r="D5">
        <v>981</v>
      </c>
      <c r="E5">
        <f t="shared" ref="E5:E9" si="0">SUM(C5:D5)</f>
        <v>1116</v>
      </c>
      <c r="G5" s="1"/>
      <c r="H5">
        <v>1</v>
      </c>
      <c r="I5" s="3">
        <f t="shared" ref="I5:I9" si="1">C5/1343*100</f>
        <v>10.052122114668652</v>
      </c>
      <c r="J5" s="3">
        <f t="shared" ref="J5:J10" si="2">(D5/6490)*100</f>
        <v>15.115562403697997</v>
      </c>
    </row>
    <row r="6" spans="1:10" x14ac:dyDescent="0.25">
      <c r="A6" s="1"/>
      <c r="B6">
        <v>2</v>
      </c>
      <c r="C6">
        <v>505</v>
      </c>
      <c r="D6">
        <v>2434</v>
      </c>
      <c r="E6">
        <f t="shared" si="0"/>
        <v>2939</v>
      </c>
      <c r="F6" t="s">
        <v>8</v>
      </c>
      <c r="G6" s="1"/>
      <c r="H6">
        <v>2</v>
      </c>
      <c r="I6" s="3">
        <f t="shared" si="1"/>
        <v>37.602382725241995</v>
      </c>
      <c r="J6" s="3">
        <f t="shared" si="2"/>
        <v>37.503852080123266</v>
      </c>
    </row>
    <row r="7" spans="1:10" x14ac:dyDescent="0.25">
      <c r="A7" s="1"/>
      <c r="B7">
        <v>3</v>
      </c>
      <c r="C7">
        <v>497</v>
      </c>
      <c r="D7">
        <v>2241</v>
      </c>
      <c r="E7">
        <f t="shared" si="0"/>
        <v>2738</v>
      </c>
      <c r="G7" s="1"/>
      <c r="H7">
        <v>3</v>
      </c>
      <c r="I7" s="3">
        <f t="shared" si="1"/>
        <v>37.006701414743112</v>
      </c>
      <c r="J7" s="3">
        <f t="shared" si="2"/>
        <v>34.530046224961481</v>
      </c>
    </row>
    <row r="8" spans="1:10" x14ac:dyDescent="0.25">
      <c r="A8" s="1"/>
      <c r="B8">
        <v>4</v>
      </c>
      <c r="C8">
        <v>137</v>
      </c>
      <c r="D8">
        <v>559</v>
      </c>
      <c r="E8">
        <f t="shared" si="0"/>
        <v>696</v>
      </c>
      <c r="G8" s="1"/>
      <c r="H8">
        <v>4</v>
      </c>
      <c r="I8" s="3">
        <f t="shared" si="1"/>
        <v>10.201042442293373</v>
      </c>
      <c r="J8" s="3">
        <f t="shared" si="2"/>
        <v>8.6132511556240363</v>
      </c>
    </row>
    <row r="9" spans="1:10" x14ac:dyDescent="0.25">
      <c r="A9" s="1"/>
      <c r="B9">
        <v>5</v>
      </c>
      <c r="C9">
        <v>49</v>
      </c>
      <c r="D9">
        <v>195</v>
      </c>
      <c r="E9">
        <f t="shared" si="0"/>
        <v>244</v>
      </c>
      <c r="G9" s="1"/>
      <c r="H9">
        <v>5</v>
      </c>
      <c r="I9" s="3">
        <f t="shared" si="1"/>
        <v>3.6485480268056589</v>
      </c>
      <c r="J9" s="3">
        <f t="shared" si="2"/>
        <v>3.00462249614792</v>
      </c>
    </row>
    <row r="10" spans="1:10" x14ac:dyDescent="0.25">
      <c r="C10">
        <f>SUM(C4:C9)</f>
        <v>1343</v>
      </c>
      <c r="D10">
        <f>SUM(D4:D9)</f>
        <v>6490</v>
      </c>
      <c r="I10" s="3">
        <f>SUM(I4:I9)</f>
        <v>99.999999999999986</v>
      </c>
      <c r="J10" s="3">
        <f t="shared" si="2"/>
        <v>100</v>
      </c>
    </row>
    <row r="12" spans="1:10" x14ac:dyDescent="0.25">
      <c r="A12" s="2" t="s">
        <v>9</v>
      </c>
      <c r="B12" s="2"/>
      <c r="C12" s="2"/>
      <c r="D12" s="2"/>
      <c r="E12" s="2"/>
      <c r="G12" s="2" t="s">
        <v>6</v>
      </c>
      <c r="H12" s="2"/>
      <c r="I12" s="2"/>
      <c r="J12" s="2"/>
    </row>
    <row r="13" spans="1:10" x14ac:dyDescent="0.25">
      <c r="C13" s="2" t="s">
        <v>2</v>
      </c>
      <c r="D13" s="2"/>
      <c r="I13" s="3" t="s">
        <v>2</v>
      </c>
    </row>
    <row r="14" spans="1:10" x14ac:dyDescent="0.25">
      <c r="C14" t="s">
        <v>0</v>
      </c>
      <c r="D14" t="s">
        <v>1</v>
      </c>
      <c r="E14" t="s">
        <v>4</v>
      </c>
      <c r="F14" t="s">
        <v>7</v>
      </c>
      <c r="I14" s="3" t="s">
        <v>0</v>
      </c>
      <c r="J14" s="3" t="s">
        <v>1</v>
      </c>
    </row>
    <row r="15" spans="1:10" x14ac:dyDescent="0.25">
      <c r="A15" s="1" t="s">
        <v>3</v>
      </c>
      <c r="B15">
        <v>0</v>
      </c>
      <c r="C15">
        <v>13</v>
      </c>
      <c r="D15">
        <v>39</v>
      </c>
      <c r="E15">
        <f>SUM(C15:D15)</f>
        <v>52</v>
      </c>
      <c r="G15" s="1" t="s">
        <v>3</v>
      </c>
      <c r="H15">
        <v>0</v>
      </c>
      <c r="I15" s="3">
        <f>C15/3289*100</f>
        <v>0.39525691699604742</v>
      </c>
      <c r="J15" s="3">
        <f>(D15/5789)*100</f>
        <v>0.6736914838486785</v>
      </c>
    </row>
    <row r="16" spans="1:10" x14ac:dyDescent="0.25">
      <c r="A16" s="1"/>
      <c r="B16">
        <v>1</v>
      </c>
      <c r="C16">
        <v>333</v>
      </c>
      <c r="D16">
        <v>583</v>
      </c>
      <c r="E16">
        <f t="shared" ref="E16:E20" si="3">SUM(C16:D16)</f>
        <v>916</v>
      </c>
      <c r="G16" s="1"/>
      <c r="H16">
        <v>1</v>
      </c>
      <c r="I16" s="3">
        <f t="shared" ref="I16:I20" si="4">C16/3289*100</f>
        <v>10.124657950744908</v>
      </c>
      <c r="J16" s="3">
        <f t="shared" ref="J16:J20" si="5">(D16/5789)*100</f>
        <v>10.070823976507169</v>
      </c>
    </row>
    <row r="17" spans="1:10" x14ac:dyDescent="0.25">
      <c r="A17" s="1"/>
      <c r="B17">
        <v>2</v>
      </c>
      <c r="C17">
        <v>823</v>
      </c>
      <c r="D17">
        <v>3486</v>
      </c>
      <c r="E17">
        <f t="shared" si="3"/>
        <v>4309</v>
      </c>
      <c r="F17" t="s">
        <v>8</v>
      </c>
      <c r="G17" s="1"/>
      <c r="H17">
        <v>2</v>
      </c>
      <c r="I17" s="3">
        <f t="shared" si="4"/>
        <v>25.02280328367285</v>
      </c>
      <c r="J17" s="3">
        <f t="shared" si="5"/>
        <v>60.217654171704957</v>
      </c>
    </row>
    <row r="18" spans="1:10" x14ac:dyDescent="0.25">
      <c r="A18" s="1"/>
      <c r="B18">
        <v>3</v>
      </c>
      <c r="C18">
        <v>1884</v>
      </c>
      <c r="D18">
        <v>1259</v>
      </c>
      <c r="E18">
        <f t="shared" si="3"/>
        <v>3143</v>
      </c>
      <c r="G18" s="1"/>
      <c r="H18">
        <v>3</v>
      </c>
      <c r="I18" s="3">
        <f t="shared" si="4"/>
        <v>57.281848586196418</v>
      </c>
      <c r="J18" s="3">
        <f t="shared" si="5"/>
        <v>21.748143029884261</v>
      </c>
    </row>
    <row r="19" spans="1:10" x14ac:dyDescent="0.25">
      <c r="A19" s="1"/>
      <c r="B19">
        <v>4</v>
      </c>
      <c r="C19">
        <v>220</v>
      </c>
      <c r="D19">
        <v>378</v>
      </c>
      <c r="E19">
        <f t="shared" si="3"/>
        <v>598</v>
      </c>
      <c r="G19" s="1"/>
      <c r="H19">
        <v>4</v>
      </c>
      <c r="I19" s="3">
        <f t="shared" si="4"/>
        <v>6.6889632107023411</v>
      </c>
      <c r="J19" s="3">
        <f t="shared" si="5"/>
        <v>6.5296251511487311</v>
      </c>
    </row>
    <row r="20" spans="1:10" x14ac:dyDescent="0.25">
      <c r="A20" s="1"/>
      <c r="B20">
        <v>5</v>
      </c>
      <c r="C20">
        <v>16</v>
      </c>
      <c r="D20">
        <v>44</v>
      </c>
      <c r="E20">
        <f t="shared" si="3"/>
        <v>60</v>
      </c>
      <c r="G20" s="1"/>
      <c r="H20">
        <v>5</v>
      </c>
      <c r="I20" s="3">
        <f t="shared" si="4"/>
        <v>0.48647005168744301</v>
      </c>
      <c r="J20" s="3">
        <f t="shared" si="5"/>
        <v>0.76006218690620142</v>
      </c>
    </row>
    <row r="21" spans="1:10" x14ac:dyDescent="0.25">
      <c r="C21">
        <f>SUM(C15:C20)</f>
        <v>3289</v>
      </c>
      <c r="D21">
        <f>SUM(D15:D20)</f>
        <v>5789</v>
      </c>
      <c r="I21" s="3">
        <f>SUM(I15:I20)</f>
        <v>100.00000000000001</v>
      </c>
      <c r="J21" s="3">
        <f>SUM(J15:J20)</f>
        <v>100</v>
      </c>
    </row>
    <row r="23" spans="1:10" x14ac:dyDescent="0.25">
      <c r="A23" s="2" t="s">
        <v>10</v>
      </c>
      <c r="B23" s="2"/>
      <c r="C23" s="2"/>
      <c r="D23" s="2"/>
      <c r="E23" s="2"/>
      <c r="G23" s="2" t="s">
        <v>11</v>
      </c>
      <c r="H23" s="2"/>
      <c r="I23" s="2"/>
      <c r="J23" s="2"/>
    </row>
    <row r="24" spans="1:10" x14ac:dyDescent="0.25">
      <c r="C24" s="2" t="s">
        <v>2</v>
      </c>
      <c r="D24" s="2"/>
      <c r="I24" s="3" t="s">
        <v>2</v>
      </c>
    </row>
    <row r="25" spans="1:10" x14ac:dyDescent="0.25">
      <c r="C25" t="s">
        <v>0</v>
      </c>
      <c r="D25" t="s">
        <v>1</v>
      </c>
      <c r="E25" t="s">
        <v>4</v>
      </c>
      <c r="F25" t="s">
        <v>7</v>
      </c>
      <c r="I25" s="3" t="s">
        <v>0</v>
      </c>
      <c r="J25" s="3" t="s">
        <v>1</v>
      </c>
    </row>
    <row r="26" spans="1:10" x14ac:dyDescent="0.25">
      <c r="A26" s="1" t="s">
        <v>3</v>
      </c>
      <c r="B26">
        <v>0</v>
      </c>
      <c r="C26">
        <v>518</v>
      </c>
      <c r="D26">
        <v>1813</v>
      </c>
      <c r="E26">
        <f>SUM(C26:D26)</f>
        <v>2331</v>
      </c>
      <c r="G26" s="1" t="s">
        <v>3</v>
      </c>
      <c r="H26">
        <v>0</v>
      </c>
      <c r="I26" s="3">
        <f>C26/1062*100</f>
        <v>48.775894538606401</v>
      </c>
      <c r="J26" s="3">
        <f>(D26/3495)*100</f>
        <v>51.874105865522182</v>
      </c>
    </row>
    <row r="27" spans="1:10" x14ac:dyDescent="0.25">
      <c r="A27" s="1"/>
      <c r="B27">
        <v>1</v>
      </c>
      <c r="C27">
        <v>245</v>
      </c>
      <c r="D27">
        <v>607</v>
      </c>
      <c r="E27">
        <f t="shared" ref="E27:E30" si="6">SUM(C27:D27)</f>
        <v>852</v>
      </c>
      <c r="G27" s="1"/>
      <c r="H27">
        <v>1</v>
      </c>
      <c r="I27" s="3">
        <f t="shared" ref="I27:I30" si="7">C27/1062*100</f>
        <v>23.069679849340865</v>
      </c>
      <c r="J27" s="3">
        <f t="shared" ref="J27:J31" si="8">(D27/3495)*100</f>
        <v>17.367668097281829</v>
      </c>
    </row>
    <row r="28" spans="1:10" x14ac:dyDescent="0.25">
      <c r="A28" s="1"/>
      <c r="B28">
        <v>2</v>
      </c>
      <c r="C28">
        <v>162</v>
      </c>
      <c r="D28">
        <v>535</v>
      </c>
      <c r="E28">
        <f t="shared" si="6"/>
        <v>697</v>
      </c>
      <c r="F28" t="s">
        <v>8</v>
      </c>
      <c r="G28" s="1"/>
      <c r="H28">
        <v>2</v>
      </c>
      <c r="I28" s="3">
        <f t="shared" si="7"/>
        <v>15.254237288135593</v>
      </c>
      <c r="J28" s="3">
        <f t="shared" si="8"/>
        <v>15.30758226037196</v>
      </c>
    </row>
    <row r="29" spans="1:10" x14ac:dyDescent="0.25">
      <c r="A29" s="1"/>
      <c r="B29">
        <v>3</v>
      </c>
      <c r="C29">
        <v>122</v>
      </c>
      <c r="D29">
        <v>493</v>
      </c>
      <c r="E29">
        <f t="shared" si="6"/>
        <v>615</v>
      </c>
      <c r="G29" s="1"/>
      <c r="H29">
        <v>3</v>
      </c>
      <c r="I29" s="3">
        <f t="shared" si="7"/>
        <v>11.487758945386064</v>
      </c>
      <c r="J29" s="3">
        <f t="shared" si="8"/>
        <v>14.105865522174534</v>
      </c>
    </row>
    <row r="30" spans="1:10" x14ac:dyDescent="0.25">
      <c r="A30" s="1"/>
      <c r="B30">
        <v>4</v>
      </c>
      <c r="C30">
        <v>15</v>
      </c>
      <c r="D30">
        <v>47</v>
      </c>
      <c r="E30">
        <f t="shared" si="6"/>
        <v>62</v>
      </c>
      <c r="G30" s="1"/>
      <c r="H30">
        <v>4</v>
      </c>
      <c r="I30" s="3">
        <f t="shared" si="7"/>
        <v>1.4124293785310735</v>
      </c>
      <c r="J30" s="3">
        <f t="shared" si="8"/>
        <v>1.3447782546494993</v>
      </c>
    </row>
    <row r="31" spans="1:10" x14ac:dyDescent="0.25">
      <c r="C31">
        <f>SUM(C26:C30)</f>
        <v>1062</v>
      </c>
      <c r="D31">
        <f>SUM(D26:D30)</f>
        <v>3495</v>
      </c>
      <c r="I31" s="3">
        <f>SUM(I26:I30)</f>
        <v>100</v>
      </c>
      <c r="J31" s="3">
        <f t="shared" si="8"/>
        <v>100</v>
      </c>
    </row>
  </sheetData>
  <mergeCells count="15">
    <mergeCell ref="A12:E12"/>
    <mergeCell ref="G12:J12"/>
    <mergeCell ref="A1:E1"/>
    <mergeCell ref="G1:J1"/>
    <mergeCell ref="C2:D2"/>
    <mergeCell ref="A4:A9"/>
    <mergeCell ref="G4:G9"/>
    <mergeCell ref="A26:A30"/>
    <mergeCell ref="G26:G30"/>
    <mergeCell ref="C13:D13"/>
    <mergeCell ref="A15:A20"/>
    <mergeCell ref="G15:G20"/>
    <mergeCell ref="A23:E23"/>
    <mergeCell ref="G23:J23"/>
    <mergeCell ref="C24:D2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Nayeem</dc:creator>
  <cp:lastModifiedBy>Mohammad Nayeem</cp:lastModifiedBy>
  <dcterms:created xsi:type="dcterms:W3CDTF">2015-06-05T18:17:20Z</dcterms:created>
  <dcterms:modified xsi:type="dcterms:W3CDTF">2020-04-19T12:39:17Z</dcterms:modified>
</cp:coreProperties>
</file>