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 College London\BENV0091 Energy Data Analysis\Group project\wookie\"/>
    </mc:Choice>
  </mc:AlternateContent>
  <xr:revisionPtr revIDLastSave="0" documentId="10_ncr:100000_{6A18E9B4-A0A3-457C-A94B-B4BAA2C95EC4}" xr6:coauthVersionLast="31" xr6:coauthVersionMax="31" xr10:uidLastSave="{00000000-0000-0000-0000-000000000000}"/>
  <bookViews>
    <workbookView minimized="1" xWindow="0" yWindow="0" windowWidth="12675" windowHeight="7320" xr2:uid="{00000000-000D-0000-FFFF-FFFF00000000}"/>
  </bookViews>
  <sheets>
    <sheet name="gmm_confusion_matrix" sheetId="1" r:id="rId1"/>
  </sheets>
  <calcPr calcId="179017"/>
</workbook>
</file>

<file path=xl/calcChain.xml><?xml version="1.0" encoding="utf-8"?>
<calcChain xmlns="http://schemas.openxmlformats.org/spreadsheetml/2006/main">
  <c r="F12" i="1" l="1"/>
  <c r="F10" i="1"/>
  <c r="F9" i="1"/>
  <c r="F8" i="1"/>
  <c r="E10" i="1"/>
  <c r="E9" i="1"/>
  <c r="E8" i="1"/>
  <c r="F6" i="1"/>
  <c r="F4" i="1"/>
  <c r="F3" i="1"/>
  <c r="F2" i="1"/>
  <c r="I5" i="1"/>
  <c r="I4" i="1"/>
  <c r="I3" i="1"/>
  <c r="K2" i="1"/>
  <c r="E4" i="1" l="1"/>
  <c r="E3" i="1"/>
  <c r="E2" i="1" l="1"/>
  <c r="I2" i="1"/>
  <c r="H2" i="1"/>
  <c r="G2" i="1"/>
</calcChain>
</file>

<file path=xl/sharedStrings.xml><?xml version="1.0" encoding="utf-8"?>
<sst xmlns="http://schemas.openxmlformats.org/spreadsheetml/2006/main" count="7" uniqueCount="7">
  <si>
    <t>Adversity</t>
  </si>
  <si>
    <t>Affluent</t>
  </si>
  <si>
    <t>Comfortable</t>
  </si>
  <si>
    <t>Total</t>
  </si>
  <si>
    <t>Sum of the misclassified</t>
  </si>
  <si>
    <t>Apparent error rate</t>
  </si>
  <si>
    <t>Class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</si>
</sst>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G13" sqref="G13"/>
    </sheetView>
  </sheetViews>
  <sheetFormatPr defaultRowHeight="15" x14ac:dyDescent="0.25"/>
  <cols>
    <col min="1" max="1" width="12.140625" bestFit="1" customWidth="1"/>
    <col min="5" max="5" width="12" bestFit="1" customWidth="1"/>
    <col min="8" max="8" width="15.42578125" customWidth="1"/>
    <col min="9" max="9" width="12.28515625" customWidth="1"/>
  </cols>
  <sheetData>
    <row r="1" spans="1:12" ht="30" x14ac:dyDescent="0.25">
      <c r="B1">
        <v>1</v>
      </c>
      <c r="C1">
        <v>2</v>
      </c>
      <c r="D1">
        <v>3</v>
      </c>
      <c r="E1" t="s">
        <v>6</v>
      </c>
      <c r="G1" s="2" t="s">
        <v>3</v>
      </c>
      <c r="H1" s="1" t="s">
        <v>4</v>
      </c>
      <c r="I1" s="3" t="s">
        <v>5</v>
      </c>
      <c r="J1" s="2"/>
      <c r="K1" s="2"/>
      <c r="L1" s="2"/>
    </row>
    <row r="2" spans="1:12" x14ac:dyDescent="0.25">
      <c r="A2" t="s">
        <v>0</v>
      </c>
      <c r="B2">
        <v>549</v>
      </c>
      <c r="C2">
        <v>708</v>
      </c>
      <c r="D2">
        <v>147</v>
      </c>
      <c r="E2">
        <f>(C2+D2)/SUM(B2:D2)</f>
        <v>0.60897435897435892</v>
      </c>
      <c r="F2">
        <f>SUM(B2:D2)</f>
        <v>1404</v>
      </c>
      <c r="G2">
        <f>SUM(B2:D4)</f>
        <v>4074</v>
      </c>
      <c r="H2">
        <f>SUM(C2:D2,D3,B3,C4,B4)</f>
        <v>2753</v>
      </c>
      <c r="I2">
        <f>H2/G2</f>
        <v>0.67574864997545414</v>
      </c>
      <c r="K2">
        <f>AVERAGE(E2:E4)</f>
        <v>0.69049795582507711</v>
      </c>
    </row>
    <row r="3" spans="1:12" x14ac:dyDescent="0.25">
      <c r="A3" t="s">
        <v>1</v>
      </c>
      <c r="B3">
        <v>565</v>
      </c>
      <c r="C3">
        <v>615</v>
      </c>
      <c r="D3">
        <v>366</v>
      </c>
      <c r="E3">
        <f>(B3+D3)/SUM(B3:D3)</f>
        <v>0.60219922380336355</v>
      </c>
      <c r="F3">
        <f t="shared" ref="F3:F4" si="0">SUM(B3:D3)</f>
        <v>1546</v>
      </c>
      <c r="I3">
        <f>+B2+C3+D4</f>
        <v>1321</v>
      </c>
    </row>
    <row r="4" spans="1:12" x14ac:dyDescent="0.25">
      <c r="A4" t="s">
        <v>2</v>
      </c>
      <c r="B4">
        <v>528</v>
      </c>
      <c r="C4">
        <v>439</v>
      </c>
      <c r="D4">
        <v>157</v>
      </c>
      <c r="E4">
        <f>SUM(B4:C4)/SUM(B4:D4)</f>
        <v>0.86032028469750887</v>
      </c>
      <c r="F4">
        <f t="shared" si="0"/>
        <v>1124</v>
      </c>
      <c r="I4">
        <f>+SUM(B2:D4)</f>
        <v>4074</v>
      </c>
    </row>
    <row r="5" spans="1:12" x14ac:dyDescent="0.25">
      <c r="I5">
        <f>1-I3/I4</f>
        <v>0.67574864997545414</v>
      </c>
    </row>
    <row r="6" spans="1:12" x14ac:dyDescent="0.25">
      <c r="F6">
        <f>SUMPRODUCT(E2:E4,F2:F4)/SUM(F2:F4)</f>
        <v>0.67574864997545414</v>
      </c>
    </row>
    <row r="8" spans="1:12" x14ac:dyDescent="0.25">
      <c r="E8">
        <f>1-0.34</f>
        <v>0.65999999999999992</v>
      </c>
      <c r="F8">
        <f>+F2</f>
        <v>1404</v>
      </c>
    </row>
    <row r="9" spans="1:12" x14ac:dyDescent="0.25">
      <c r="E9">
        <f>1-0.38</f>
        <v>0.62</v>
      </c>
      <c r="F9">
        <f t="shared" ref="F9:F10" si="1">+F3</f>
        <v>1546</v>
      </c>
    </row>
    <row r="10" spans="1:12" x14ac:dyDescent="0.25">
      <c r="E10">
        <f>1-0.28</f>
        <v>0.72</v>
      </c>
      <c r="F10">
        <f t="shared" si="1"/>
        <v>1124</v>
      </c>
    </row>
    <row r="12" spans="1:12" x14ac:dyDescent="0.25">
      <c r="F12">
        <f>SUMPRODUCT(E8:E10,F8:F10)/SUM(F8:F10)</f>
        <v>0.66137457044673531</v>
      </c>
      <c r="G12"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gmm_confusion_matrix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Burrows</cp:lastModifiedBy>
  <dcterms:created xsi:type="dcterms:W3CDTF">2019-01-13T12:44:42Z</dcterms:created>
  <dcterms:modified xsi:type="dcterms:W3CDTF">2019-01-13T14:56:31Z</dcterms:modified>
</cp:coreProperties>
</file>