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陕西联通项目\指标通报\十九大\"/>
    </mc:Choice>
  </mc:AlternateContent>
  <bookViews>
    <workbookView xWindow="0" yWindow="0" windowWidth="19200" windowHeight="6910" activeTab="1"/>
  </bookViews>
  <sheets>
    <sheet name="汇总" sheetId="1" r:id="rId1"/>
    <sheet name="分厂家汇总" sheetId="2" r:id="rId2"/>
  </sheets>
  <calcPr calcId="162913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H10" i="1"/>
  <c r="G10" i="1"/>
  <c r="F10" i="1"/>
  <c r="E10" i="1"/>
  <c r="D10" i="1"/>
  <c r="C10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L3" i="1"/>
  <c r="K3" i="1"/>
  <c r="J3" i="1"/>
  <c r="I3" i="1"/>
  <c r="H3" i="1"/>
  <c r="G3" i="1"/>
  <c r="F3" i="1"/>
  <c r="E3" i="1"/>
  <c r="D3" i="1"/>
  <c r="C3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<sst xmlns="http://schemas.openxmlformats.org/spreadsheetml/2006/main" count="113" uniqueCount="36">
  <si>
    <t>网络</t>
  </si>
  <si>
    <t>分类</t>
  </si>
  <si>
    <t>基站数量</t>
  </si>
  <si>
    <t>全天上下行流量（业务字节数TB）</t>
  </si>
  <si>
    <t>流量变化情况（与上日全天增长字节数TB）</t>
  </si>
  <si>
    <t>最大RRC连接用户数</t>
  </si>
  <si>
    <t>无线接通率</t>
  </si>
  <si>
    <t>掉话率</t>
  </si>
  <si>
    <t>PRB资源利用率</t>
  </si>
  <si>
    <t>RRC拥塞率</t>
  </si>
  <si>
    <t>异频切换成功率</t>
  </si>
  <si>
    <t>同频切换成功率</t>
  </si>
  <si>
    <t>4G（资源忙时）</t>
  </si>
  <si>
    <t>全网</t>
  </si>
  <si>
    <t>VIP场景</t>
  </si>
  <si>
    <t>全天话务量（MERL）</t>
  </si>
  <si>
    <t>话务量变化情况（与上日全天增长MERL）</t>
  </si>
  <si>
    <t>流量变化情况（与上日全天增长字节数TB</t>
  </si>
  <si>
    <t>CS掉话率</t>
  </si>
  <si>
    <t>PS掉话率</t>
  </si>
  <si>
    <t>拥塞率</t>
  </si>
  <si>
    <t>3G（资源忙时）</t>
  </si>
  <si>
    <t>2G（资源忙时）</t>
  </si>
  <si>
    <t>厂家</t>
  </si>
  <si>
    <t>全天上下行流量（业务字节数GB）</t>
  </si>
  <si>
    <t>流量变化情况（与上日全天增长字节数GB）</t>
  </si>
  <si>
    <t>诺基亚</t>
  </si>
  <si>
    <t>中兴</t>
  </si>
  <si>
    <t>全天话务量（ERL）</t>
  </si>
  <si>
    <t>话务量变化情况（与上日全天增长ERL）</t>
  </si>
  <si>
    <t>流量变化情况（与上日全天增长字节数GB</t>
  </si>
  <si>
    <t>中兴</t>
    <phoneticPr fontId="8" type="noConversion"/>
  </si>
  <si>
    <t>中兴</t>
    <phoneticPr fontId="8" type="noConversion"/>
  </si>
  <si>
    <t>华为</t>
    <phoneticPr fontId="8" type="noConversion"/>
  </si>
  <si>
    <t>华为</t>
    <phoneticPr fontId="8" type="noConversion"/>
  </si>
  <si>
    <t>中兴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</si>
</sst>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.00_);[Red]\(0.00\)"/>
  </numFmts>
  <fonts count="11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0" fillId="0" borderId="0"/>
    <xf numFmtId="9" fontId="10" fillId="0" borderId="0" applyFont="0" applyFill="0" applyBorder="0" applyAlignment="0" applyProtection="0">
      <alignment vertical="center"/>
    </xf>
  </cellStyleXfs>
  <cellXfs count="38">
    <xf numFmtId="0" fontId="0" fillId="0" borderId="0" xfId="0" applyAlignment="1"/>
    <xf numFmtId="0" fontId="0" fillId="0" borderId="0" xfId="0" applyAlignment="1">
      <alignment vertical="center"/>
    </xf>
    <xf numFmtId="0" fontId="4" fillId="2" borderId="1" xfId="4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1" xfId="3" applyNumberFormat="1" applyFont="1" applyBorder="1" applyAlignment="1">
      <alignment horizontal="center" vertical="center"/>
    </xf>
    <xf numFmtId="10" fontId="5" fillId="0" borderId="0" xfId="3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0" fontId="9" fillId="0" borderId="1" xfId="0" applyNumberFormat="1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 wrapText="1"/>
    </xf>
    <xf numFmtId="176" fontId="4" fillId="0" borderId="1" xfId="4" applyNumberFormat="1" applyFont="1" applyFill="1" applyBorder="1" applyAlignment="1">
      <alignment horizontal="center" vertical="center" wrapText="1"/>
    </xf>
    <xf numFmtId="10" fontId="4" fillId="0" borderId="1" xfId="4" applyNumberFormat="1" applyFont="1" applyFill="1" applyBorder="1" applyAlignment="1">
      <alignment horizontal="center" vertical="center" wrapText="1"/>
    </xf>
    <xf numFmtId="2" fontId="4" fillId="0" borderId="1" xfId="4" applyNumberFormat="1" applyFont="1" applyFill="1" applyBorder="1" applyAlignment="1">
      <alignment horizontal="center" vertical="center" wrapText="1"/>
    </xf>
    <xf numFmtId="10" fontId="9" fillId="0" borderId="1" xfId="3" applyNumberFormat="1" applyFont="1" applyFill="1" applyBorder="1" applyAlignment="1">
      <alignment horizontal="center" vertical="center"/>
    </xf>
    <xf numFmtId="10" fontId="4" fillId="0" borderId="1" xfId="3" applyNumberFormat="1" applyFont="1" applyFill="1" applyBorder="1" applyAlignment="1">
      <alignment horizontal="center" vertical="center" wrapText="1"/>
    </xf>
    <xf numFmtId="0" fontId="9" fillId="0" borderId="1" xfId="9" applyFont="1" applyFill="1" applyBorder="1" applyAlignment="1">
      <alignment horizontal="center" vertical="center"/>
    </xf>
    <xf numFmtId="10" fontId="9" fillId="0" borderId="1" xfId="9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0" fontId="9" fillId="0" borderId="1" xfId="0" applyNumberFormat="1" applyFont="1" applyFill="1" applyBorder="1" applyAlignment="1">
      <alignment horizontal="center"/>
    </xf>
    <xf numFmtId="178" fontId="9" fillId="0" borderId="1" xfId="9" applyNumberFormat="1" applyFont="1" applyFill="1" applyBorder="1" applyAlignment="1">
      <alignment horizontal="center" vertical="center"/>
    </xf>
    <xf numFmtId="178" fontId="4" fillId="0" borderId="1" xfId="4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1">
    <cellStyle name="百分比" xfId="3" builtinId="5"/>
    <cellStyle name="百分比 2" xfId="10"/>
    <cellStyle name="常规" xfId="0" builtinId="0"/>
    <cellStyle name="常规 10" xfId="8"/>
    <cellStyle name="常规 2" xfId="4"/>
    <cellStyle name="常规 3" xfId="1"/>
    <cellStyle name="常规 3 2" xfId="2"/>
    <cellStyle name="常规 4" xfId="5"/>
    <cellStyle name="常规 4 2" xfId="6"/>
    <cellStyle name="常规 5" xfId="9"/>
    <cellStyle name="常规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M12" sqref="M12"/>
    </sheetView>
  </sheetViews>
  <sheetFormatPr defaultColWidth="9" defaultRowHeight="14" x14ac:dyDescent="0.25"/>
  <cols>
    <col min="1" max="1" width="13.36328125" customWidth="1"/>
    <col min="4" max="4" width="10.6328125" customWidth="1"/>
    <col min="5" max="5" width="10.36328125" customWidth="1"/>
  </cols>
  <sheetData>
    <row r="1" spans="1:12" ht="5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6" t="s">
        <v>12</v>
      </c>
      <c r="B2" s="3" t="s">
        <v>13</v>
      </c>
      <c r="C2" s="3">
        <f>分厂家汇总!D2+分厂家汇总!D4+分厂家汇总!D6</f>
        <v>20152</v>
      </c>
      <c r="D2" s="7">
        <f>ROUND((分厂家汇总!E2+分厂家汇总!E4+分厂家汇总!E6)/1024,2)</f>
        <v>904.73</v>
      </c>
      <c r="E2" s="7">
        <f>ROUND((分厂家汇总!F2+分厂家汇总!F4+分厂家汇总!F6)/1024,2)</f>
        <v>-17.38</v>
      </c>
      <c r="F2" s="3">
        <f>分厂家汇总!G2+分厂家汇总!G4+分厂家汇总!G6</f>
        <v>1906082</v>
      </c>
      <c r="G2" s="4">
        <f>AVERAGE(分厂家汇总!H2,分厂家汇总!H4,分厂家汇总!H6)</f>
        <v>0.99731680501509068</v>
      </c>
      <c r="H2" s="4">
        <f>AVERAGE(分厂家汇总!I2,分厂家汇总!I4,分厂家汇总!I6)</f>
        <v>1.145049354361851E-3</v>
      </c>
      <c r="I2" s="4">
        <f>AVERAGE(分厂家汇总!J2,分厂家汇总!J4,分厂家汇总!J6)</f>
        <v>0.11598860632533314</v>
      </c>
      <c r="J2" s="4">
        <f>AVERAGE(分厂家汇总!K2,分厂家汇总!K4,分厂家汇总!K6)</f>
        <v>1.0734632637893507E-4</v>
      </c>
      <c r="K2" s="4">
        <f>AVERAGE(分厂家汇总!L2,分厂家汇总!L4,分厂家汇总!L6)</f>
        <v>0.98952992281530661</v>
      </c>
      <c r="L2" s="4">
        <f>AVERAGE(分厂家汇总!M2,分厂家汇总!M4,分厂家汇总!M6)</f>
        <v>0.99169012863496386</v>
      </c>
    </row>
    <row r="3" spans="1:12" x14ac:dyDescent="0.25">
      <c r="A3" s="36"/>
      <c r="B3" s="3" t="s">
        <v>14</v>
      </c>
      <c r="C3" s="3">
        <f>分厂家汇总!D3+分厂家汇总!D5+分厂家汇总!D7</f>
        <v>1680</v>
      </c>
      <c r="D3" s="7">
        <f>ROUND((分厂家汇总!E3+分厂家汇总!E5+分厂家汇总!E7)/1024,2)</f>
        <v>59.65</v>
      </c>
      <c r="E3" s="7">
        <f>ROUND((分厂家汇总!F3+分厂家汇总!F5+分厂家汇总!F7)/1024,2)</f>
        <v>-1.25</v>
      </c>
      <c r="F3" s="3">
        <f>分厂家汇总!G3+分厂家汇总!G5+分厂家汇总!G7</f>
        <v>203739</v>
      </c>
      <c r="G3" s="4">
        <f>AVERAGE(分厂家汇总!H3,分厂家汇总!H5,分厂家汇总!H7)</f>
        <v>0.9958324681050793</v>
      </c>
      <c r="H3" s="4">
        <f>AVERAGE(分厂家汇总!I3,分厂家汇总!I5,分厂家汇总!I7)</f>
        <v>1.9314746394205684E-3</v>
      </c>
      <c r="I3" s="4">
        <f>AVERAGE(分厂家汇总!J3,分厂家汇总!J5,分厂家汇总!J7)</f>
        <v>0.12208728462663994</v>
      </c>
      <c r="J3" s="4">
        <f>AVERAGE(分厂家汇总!K3,分厂家汇总!K5,分厂家汇总!K7)</f>
        <v>3.3694698260285994E-7</v>
      </c>
      <c r="K3" s="4">
        <f>AVERAGE(分厂家汇总!L3,分厂家汇总!L5,分厂家汇总!L7)</f>
        <v>0.99019273066878843</v>
      </c>
      <c r="L3" s="4">
        <f>AVERAGE(分厂家汇总!M3,分厂家汇总!M5,分厂家汇总!M7)</f>
        <v>0.98611737939647515</v>
      </c>
    </row>
    <row r="4" spans="1:12" x14ac:dyDescent="0.25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52" x14ac:dyDescent="0.25">
      <c r="A5" s="2" t="s">
        <v>0</v>
      </c>
      <c r="B5" s="2" t="s">
        <v>1</v>
      </c>
      <c r="C5" s="2" t="s">
        <v>2</v>
      </c>
      <c r="D5" s="2" t="s">
        <v>15</v>
      </c>
      <c r="E5" s="2" t="s">
        <v>16</v>
      </c>
      <c r="F5" s="2" t="s">
        <v>3</v>
      </c>
      <c r="G5" s="2" t="s">
        <v>17</v>
      </c>
      <c r="H5" s="2" t="s">
        <v>6</v>
      </c>
      <c r="I5" s="2" t="s">
        <v>18</v>
      </c>
      <c r="J5" s="2" t="s">
        <v>19</v>
      </c>
      <c r="K5" s="2" t="s">
        <v>20</v>
      </c>
      <c r="L5" s="1"/>
    </row>
    <row r="6" spans="1:12" x14ac:dyDescent="0.25">
      <c r="A6" s="36" t="s">
        <v>21</v>
      </c>
      <c r="B6" s="3" t="s">
        <v>13</v>
      </c>
      <c r="C6" s="3">
        <f>分厂家汇总!D10+分厂家汇总!D12+分厂家汇总!D14</f>
        <v>24717</v>
      </c>
      <c r="D6" s="3">
        <f>ROUND((分厂家汇总!E10+分厂家汇总!E12+分厂家汇总!E14)/10000,2)</f>
        <v>104.06</v>
      </c>
      <c r="E6" s="7">
        <f>ROUND((分厂家汇总!F10+分厂家汇总!F12+分厂家汇总!F14)/10000,2)</f>
        <v>-0.26</v>
      </c>
      <c r="F6" s="3">
        <f>ROUND((分厂家汇总!G10+分厂家汇总!G12+分厂家汇总!G14)/1024,2)</f>
        <v>91.56</v>
      </c>
      <c r="G6" s="3">
        <f>ROUND((分厂家汇总!H10+分厂家汇总!H12+分厂家汇总!H14)/1024,2)</f>
        <v>-6.52</v>
      </c>
      <c r="H6" s="9">
        <f>AVERAGE(分厂家汇总!I10,分厂家汇总!I12,分厂家汇总!I14)</f>
        <v>0.98971141064794332</v>
      </c>
      <c r="I6" s="9">
        <f>AVERAGE(分厂家汇总!J10,分厂家汇总!J12,分厂家汇总!J14)</f>
        <v>3.538103120409582E-3</v>
      </c>
      <c r="J6" s="9">
        <f>AVERAGE(分厂家汇总!K10,分厂家汇总!K12,分厂家汇总!K14)</f>
        <v>2.6964905947155309E-3</v>
      </c>
      <c r="K6" s="9">
        <f>AVERAGE(分厂家汇总!L10,分厂家汇总!L12,分厂家汇总!L14)</f>
        <v>7.0256433976474695E-3</v>
      </c>
      <c r="L6" s="1"/>
    </row>
    <row r="7" spans="1:12" x14ac:dyDescent="0.25">
      <c r="A7" s="36"/>
      <c r="B7" s="3" t="s">
        <v>14</v>
      </c>
      <c r="C7" s="3">
        <f>分厂家汇总!D11+分厂家汇总!D13+分厂家汇总!D15</f>
        <v>2007</v>
      </c>
      <c r="D7" s="3">
        <f>ROUND((分厂家汇总!E11+分厂家汇总!E13+分厂家汇总!E15)/10000,2)</f>
        <v>7.19</v>
      </c>
      <c r="E7" s="7">
        <f>ROUND((分厂家汇总!F11+分厂家汇总!F13+分厂家汇总!F15)/10000,2)</f>
        <v>-0.05</v>
      </c>
      <c r="F7" s="3">
        <f>ROUND((分厂家汇总!G11+分厂家汇总!G13+分厂家汇总!G15)/1024,2)</f>
        <v>5.96</v>
      </c>
      <c r="G7" s="3">
        <f>ROUND((分厂家汇总!H11+分厂家汇总!H13+分厂家汇总!H15)/1024,2)</f>
        <v>-1.05</v>
      </c>
      <c r="H7" s="9">
        <f>AVERAGE(分厂家汇总!I11,分厂家汇总!I13,分厂家汇总!I15)</f>
        <v>0.98790590459621752</v>
      </c>
      <c r="I7" s="9">
        <f>AVERAGE(分厂家汇总!J11,分厂家汇总!J13,分厂家汇总!J15)</f>
        <v>4.3910082278495128E-3</v>
      </c>
      <c r="J7" s="9">
        <f>AVERAGE(分厂家汇总!K11,分厂家汇总!K13,分厂家汇总!K15)</f>
        <v>3.4905494038071382E-3</v>
      </c>
      <c r="K7" s="9">
        <f>AVERAGE(分厂家汇总!L11,分厂家汇总!L13,分厂家汇总!L15)</f>
        <v>2.852215051555456E-3</v>
      </c>
      <c r="L7" s="1"/>
    </row>
    <row r="8" spans="1:12" x14ac:dyDescent="0.25">
      <c r="A8" s="1"/>
      <c r="B8" s="6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52" x14ac:dyDescent="0.25">
      <c r="A9" s="2" t="s">
        <v>0</v>
      </c>
      <c r="B9" s="2" t="s">
        <v>1</v>
      </c>
      <c r="C9" s="2" t="s">
        <v>2</v>
      </c>
      <c r="D9" s="2" t="s">
        <v>15</v>
      </c>
      <c r="E9" s="2" t="s">
        <v>16</v>
      </c>
      <c r="F9" s="2" t="s">
        <v>6</v>
      </c>
      <c r="G9" s="2" t="s">
        <v>7</v>
      </c>
      <c r="H9" s="2" t="s">
        <v>20</v>
      </c>
      <c r="I9" s="1"/>
      <c r="J9" s="1"/>
      <c r="K9" s="1"/>
      <c r="L9" s="1"/>
    </row>
    <row r="10" spans="1:12" x14ac:dyDescent="0.25">
      <c r="A10" s="36" t="s">
        <v>22</v>
      </c>
      <c r="B10" s="3" t="s">
        <v>13</v>
      </c>
      <c r="C10" s="3">
        <f>分厂家汇总!D19+分厂家汇总!D21+分厂家汇总!D23</f>
        <v>11992</v>
      </c>
      <c r="D10" s="3">
        <f>ROUND((分厂家汇总!E19+分厂家汇总!E21+分厂家汇总!E23)/10000,2)</f>
        <v>36.97</v>
      </c>
      <c r="E10" s="7">
        <f>ROUND((分厂家汇总!F19+分厂家汇总!F21+分厂家汇总!F23)/10000,2)</f>
        <v>3.43</v>
      </c>
      <c r="F10" s="4">
        <f>AVERAGE(分厂家汇总!G19,分厂家汇总!G21,分厂家汇总!G23)</f>
        <v>0.98477815765885046</v>
      </c>
      <c r="G10" s="4">
        <f>AVERAGE(分厂家汇总!H19,分厂家汇总!H21,分厂家汇总!H23)</f>
        <v>2.7180934996529136E-3</v>
      </c>
      <c r="H10" s="4">
        <f>AVERAGE(分厂家汇总!I19,分厂家汇总!I21,分厂家汇总!I23)</f>
        <v>2.9761112024681417E-3</v>
      </c>
      <c r="I10" s="1"/>
      <c r="J10" s="1"/>
      <c r="K10" s="1"/>
      <c r="L10" s="1"/>
    </row>
    <row r="11" spans="1:12" x14ac:dyDescent="0.25">
      <c r="A11" s="36"/>
      <c r="B11" s="3" t="s">
        <v>14</v>
      </c>
      <c r="C11" s="3">
        <f>分厂家汇总!D20+分厂家汇总!D22+分厂家汇总!D24</f>
        <v>785</v>
      </c>
      <c r="D11" s="3">
        <f>ROUND((分厂家汇总!E20+分厂家汇总!E22+分厂家汇总!E24)/10000,2)</f>
        <v>2.1800000000000002</v>
      </c>
      <c r="E11" s="3">
        <f>ROUND((分厂家汇总!F20+分厂家汇总!F22+分厂家汇总!F24)/10000,2)</f>
        <v>0.09</v>
      </c>
      <c r="F11" s="4">
        <f>AVERAGE(分厂家汇总!G20,分厂家汇总!G22,分厂家汇总!G24)</f>
        <v>0.99293906553277722</v>
      </c>
      <c r="G11" s="4">
        <f>AVERAGE(分厂家汇总!H20,分厂家汇总!H22,分厂家汇总!H24)</f>
        <v>4.119228318069287E-3</v>
      </c>
      <c r="H11" s="4">
        <f>AVERAGE(分厂家汇总!I20,分厂家汇总!I22,分厂家汇总!I24)</f>
        <v>2.6627787684633474E-3</v>
      </c>
      <c r="I11" s="1"/>
      <c r="J11" s="1"/>
      <c r="K11" s="1"/>
      <c r="L11" s="1"/>
    </row>
  </sheetData>
  <mergeCells count="3">
    <mergeCell ref="A2:A3"/>
    <mergeCell ref="A6:A7"/>
    <mergeCell ref="A10:A11"/>
  </mergeCells>
  <phoneticPr fontId="7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J23" sqref="J23"/>
    </sheetView>
  </sheetViews>
  <sheetFormatPr defaultColWidth="9" defaultRowHeight="14" x14ac:dyDescent="0.25"/>
  <cols>
    <col min="1" max="1" width="12.7265625" style="1" customWidth="1"/>
    <col min="2" max="4" width="9" style="1"/>
    <col min="5" max="5" width="15" style="1" customWidth="1"/>
    <col min="6" max="6" width="17.08984375" style="1" customWidth="1"/>
    <col min="7" max="7" width="15.26953125" style="1" customWidth="1"/>
    <col min="8" max="8" width="14.7265625" style="1" customWidth="1"/>
    <col min="9" max="16384" width="9" style="1"/>
  </cols>
  <sheetData>
    <row r="1" spans="1:13" ht="26" x14ac:dyDescent="0.25">
      <c r="A1" s="2" t="s">
        <v>0</v>
      </c>
      <c r="B1" s="2" t="s">
        <v>1</v>
      </c>
      <c r="C1" s="2" t="s">
        <v>23</v>
      </c>
      <c r="D1" s="2" t="s">
        <v>2</v>
      </c>
      <c r="E1" s="2" t="s">
        <v>24</v>
      </c>
      <c r="F1" s="2" t="s">
        <v>25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36" t="s">
        <v>12</v>
      </c>
      <c r="B2" s="11" t="s">
        <v>13</v>
      </c>
      <c r="C2" s="11" t="s">
        <v>26</v>
      </c>
      <c r="D2" s="14">
        <v>4160</v>
      </c>
      <c r="E2" s="15">
        <v>181005.52560000002</v>
      </c>
      <c r="F2" s="15">
        <v>670.50509999999485</v>
      </c>
      <c r="G2" s="14">
        <v>275311</v>
      </c>
      <c r="H2" s="16">
        <v>0.99453333333333338</v>
      </c>
      <c r="I2" s="16">
        <v>1.7333333333333333E-3</v>
      </c>
      <c r="J2" s="16">
        <v>0.15666666666666665</v>
      </c>
      <c r="K2" s="16">
        <v>1.9999999999999998E-4</v>
      </c>
      <c r="L2" s="16">
        <v>0.98309999999999997</v>
      </c>
      <c r="M2" s="16">
        <v>0.98819999999999997</v>
      </c>
    </row>
    <row r="3" spans="1:13" x14ac:dyDescent="0.25">
      <c r="A3" s="36"/>
      <c r="B3" s="11" t="s">
        <v>14</v>
      </c>
      <c r="C3" s="11" t="s">
        <v>26</v>
      </c>
      <c r="D3" s="14">
        <v>393</v>
      </c>
      <c r="E3" s="15">
        <v>15119.696</v>
      </c>
      <c r="F3" s="15">
        <v>-359.46780000000058</v>
      </c>
      <c r="G3" s="14">
        <v>39529</v>
      </c>
      <c r="H3" s="16">
        <v>0.99260454643804574</v>
      </c>
      <c r="I3" s="16">
        <v>3.1304025588319595E-3</v>
      </c>
      <c r="J3" s="16">
        <v>0.14418333333333325</v>
      </c>
      <c r="K3" s="16">
        <v>0</v>
      </c>
      <c r="L3" s="16">
        <v>0.97956953980231698</v>
      </c>
      <c r="M3" s="16">
        <v>0.97725973524893006</v>
      </c>
    </row>
    <row r="4" spans="1:13" x14ac:dyDescent="0.25">
      <c r="A4" s="36"/>
      <c r="B4" s="11" t="s">
        <v>13</v>
      </c>
      <c r="C4" s="5" t="s">
        <v>31</v>
      </c>
      <c r="D4" s="17">
        <v>11674</v>
      </c>
      <c r="E4" s="18">
        <v>578053.3824</v>
      </c>
      <c r="F4" s="18">
        <v>-8854.7807999997167</v>
      </c>
      <c r="G4" s="17">
        <v>1357233</v>
      </c>
      <c r="H4" s="19">
        <v>0.99866642857142851</v>
      </c>
      <c r="I4" s="19">
        <v>1.4277777777777778E-4</v>
      </c>
      <c r="J4" s="19">
        <v>5.3017673992673993E-2</v>
      </c>
      <c r="K4" s="19">
        <v>1.2122710622710622E-4</v>
      </c>
      <c r="L4" s="19">
        <v>0.99388441391941384</v>
      </c>
      <c r="M4" s="19">
        <v>0.99535002442002452</v>
      </c>
    </row>
    <row r="5" spans="1:13" x14ac:dyDescent="0.25">
      <c r="A5" s="36"/>
      <c r="B5" s="11" t="s">
        <v>14</v>
      </c>
      <c r="C5" s="5" t="s">
        <v>32</v>
      </c>
      <c r="D5" s="17">
        <v>911</v>
      </c>
      <c r="E5" s="20">
        <v>36713.552299999988</v>
      </c>
      <c r="F5" s="20">
        <v>-332.60689999996976</v>
      </c>
      <c r="G5" s="17">
        <v>144666</v>
      </c>
      <c r="H5" s="19">
        <v>0.99603600906509726</v>
      </c>
      <c r="I5" s="19">
        <v>9.885056837540655E-4</v>
      </c>
      <c r="J5" s="19">
        <v>0.11783865917092559</v>
      </c>
      <c r="K5" s="19">
        <v>1.0108409478085799E-6</v>
      </c>
      <c r="L5" s="19">
        <v>0.99353599888493116</v>
      </c>
      <c r="M5" s="19">
        <v>0.98777940150224541</v>
      </c>
    </row>
    <row r="6" spans="1:13" x14ac:dyDescent="0.25">
      <c r="A6" s="36"/>
      <c r="B6" s="11" t="s">
        <v>13</v>
      </c>
      <c r="C6" s="12" t="s">
        <v>33</v>
      </c>
      <c r="D6" s="29">
        <v>4318</v>
      </c>
      <c r="E6" s="20">
        <v>167384.37689222698</v>
      </c>
      <c r="F6" s="20">
        <v>-9611.7471503405795</v>
      </c>
      <c r="G6" s="17">
        <v>273538</v>
      </c>
      <c r="H6" s="19">
        <v>0.99875065314051015</v>
      </c>
      <c r="I6" s="19">
        <v>1.5590369519744422E-3</v>
      </c>
      <c r="J6" s="19">
        <v>0.13828147831665877</v>
      </c>
      <c r="K6" s="19">
        <v>8.1187290969899699E-7</v>
      </c>
      <c r="L6" s="19">
        <v>0.99160535452650644</v>
      </c>
      <c r="M6" s="30">
        <v>0.99152036148486755</v>
      </c>
    </row>
    <row r="7" spans="1:13" x14ac:dyDescent="0.25">
      <c r="A7" s="36"/>
      <c r="B7" s="11" t="s">
        <v>14</v>
      </c>
      <c r="C7" s="5" t="s">
        <v>33</v>
      </c>
      <c r="D7" s="17">
        <v>376</v>
      </c>
      <c r="E7" s="20">
        <v>9244.9411985023544</v>
      </c>
      <c r="F7" s="20">
        <v>-584.54703261566101</v>
      </c>
      <c r="G7" s="17">
        <v>19544</v>
      </c>
      <c r="H7" s="19">
        <v>0.99885684881209502</v>
      </c>
      <c r="I7" s="19">
        <v>1.6755156756756799E-3</v>
      </c>
      <c r="J7" s="19">
        <v>0.10423986137566101</v>
      </c>
      <c r="K7" s="19">
        <v>0</v>
      </c>
      <c r="L7" s="19">
        <v>0.99747265331911705</v>
      </c>
      <c r="M7" s="30">
        <v>0.99331300143824997</v>
      </c>
    </row>
    <row r="8" spans="1:13" x14ac:dyDescent="0.25">
      <c r="B8" s="6"/>
      <c r="C8" s="6"/>
    </row>
    <row r="9" spans="1:13" ht="39" x14ac:dyDescent="0.25">
      <c r="A9" s="2" t="s">
        <v>0</v>
      </c>
      <c r="B9" s="2" t="s">
        <v>1</v>
      </c>
      <c r="C9" s="2" t="s">
        <v>23</v>
      </c>
      <c r="D9" s="2" t="s">
        <v>2</v>
      </c>
      <c r="E9" s="2" t="s">
        <v>28</v>
      </c>
      <c r="F9" s="2" t="s">
        <v>29</v>
      </c>
      <c r="G9" s="2" t="s">
        <v>24</v>
      </c>
      <c r="H9" s="2" t="s">
        <v>30</v>
      </c>
      <c r="I9" s="2" t="s">
        <v>6</v>
      </c>
      <c r="J9" s="2" t="s">
        <v>18</v>
      </c>
      <c r="K9" s="2" t="s">
        <v>19</v>
      </c>
      <c r="L9" s="2" t="s">
        <v>20</v>
      </c>
    </row>
    <row r="10" spans="1:13" x14ac:dyDescent="0.25">
      <c r="A10" s="36" t="s">
        <v>21</v>
      </c>
      <c r="B10" s="11" t="s">
        <v>13</v>
      </c>
      <c r="C10" s="11" t="s">
        <v>26</v>
      </c>
      <c r="D10" s="14">
        <v>12822</v>
      </c>
      <c r="E10" s="14">
        <v>350268.83999999997</v>
      </c>
      <c r="F10" s="14">
        <v>10502.269999999991</v>
      </c>
      <c r="G10" s="14">
        <v>35636.76</v>
      </c>
      <c r="H10" s="14">
        <v>-1945.659999999998</v>
      </c>
      <c r="I10" s="21">
        <v>0.9977571428571429</v>
      </c>
      <c r="J10" s="21">
        <v>2.2857142857142854E-4</v>
      </c>
      <c r="K10" s="21">
        <v>1.7000000000000001E-3</v>
      </c>
      <c r="L10" s="21">
        <v>4.0000000000000002E-4</v>
      </c>
    </row>
    <row r="11" spans="1:13" x14ac:dyDescent="0.25">
      <c r="A11" s="36"/>
      <c r="B11" s="11" t="s">
        <v>14</v>
      </c>
      <c r="C11" s="11" t="s">
        <v>26</v>
      </c>
      <c r="D11" s="14">
        <v>915</v>
      </c>
      <c r="E11" s="14">
        <v>19164.509999999998</v>
      </c>
      <c r="F11" s="14">
        <v>1247.8899999999999</v>
      </c>
      <c r="G11" s="14">
        <v>2316.11</v>
      </c>
      <c r="H11" s="14">
        <v>-1015.3600000000001</v>
      </c>
      <c r="I11" s="21">
        <v>0.99731904761904755</v>
      </c>
      <c r="J11" s="21">
        <v>5.285714285714287E-4</v>
      </c>
      <c r="K11" s="21">
        <v>1.8166666666666667E-3</v>
      </c>
      <c r="L11" s="21">
        <v>5.80952380952381E-4</v>
      </c>
    </row>
    <row r="12" spans="1:13" x14ac:dyDescent="0.25">
      <c r="A12" s="36"/>
      <c r="B12" s="11" t="s">
        <v>13</v>
      </c>
      <c r="C12" s="5" t="s">
        <v>35</v>
      </c>
      <c r="D12" s="17">
        <v>7525</v>
      </c>
      <c r="E12" s="20">
        <v>676425.13290000008</v>
      </c>
      <c r="F12" s="20">
        <v>-10176.501199999941</v>
      </c>
      <c r="G12" s="20">
        <v>45139.4882</v>
      </c>
      <c r="H12" s="20">
        <v>1123.2602000000043</v>
      </c>
      <c r="I12" s="22">
        <v>0.99842703886152162</v>
      </c>
      <c r="J12" s="22">
        <v>1.1063492063492066E-3</v>
      </c>
      <c r="K12" s="22">
        <v>9.0465243568691844E-4</v>
      </c>
      <c r="L12" s="22">
        <v>4.4991789819376022E-5</v>
      </c>
    </row>
    <row r="13" spans="1:13" x14ac:dyDescent="0.25">
      <c r="A13" s="36"/>
      <c r="B13" s="11" t="s">
        <v>14</v>
      </c>
      <c r="C13" s="5" t="s">
        <v>35</v>
      </c>
      <c r="D13" s="17">
        <v>814</v>
      </c>
      <c r="E13" s="20">
        <v>51752.096600000041</v>
      </c>
      <c r="F13" s="20">
        <v>-1771.8344999998881</v>
      </c>
      <c r="G13" s="20">
        <v>2990.4982</v>
      </c>
      <c r="H13" s="20">
        <v>-76.678399999994781</v>
      </c>
      <c r="I13" s="22">
        <v>0.99669866616960501</v>
      </c>
      <c r="J13" s="22">
        <v>1.990453254977109E-3</v>
      </c>
      <c r="K13" s="22">
        <v>1.8179815447547482E-3</v>
      </c>
      <c r="L13" s="22">
        <v>3.1992773713987167E-5</v>
      </c>
    </row>
    <row r="14" spans="1:13" x14ac:dyDescent="0.25">
      <c r="A14" s="36"/>
      <c r="B14" s="11" t="s">
        <v>13</v>
      </c>
      <c r="C14" s="12" t="s">
        <v>34</v>
      </c>
      <c r="D14" s="17">
        <v>4370</v>
      </c>
      <c r="E14" s="20">
        <v>13878.182000000874</v>
      </c>
      <c r="F14" s="20">
        <v>-2912.7929999991284</v>
      </c>
      <c r="G14" s="20">
        <v>12981.208187500006</v>
      </c>
      <c r="H14" s="20">
        <v>-5850.6417372693904</v>
      </c>
      <c r="I14" s="19">
        <v>0.97295005022516534</v>
      </c>
      <c r="J14" s="19">
        <v>9.2793887263081104E-3</v>
      </c>
      <c r="K14" s="19">
        <v>5.4848193484596745E-3</v>
      </c>
      <c r="L14" s="19">
        <v>2.0631938403123034E-2</v>
      </c>
    </row>
    <row r="15" spans="1:13" x14ac:dyDescent="0.25">
      <c r="A15" s="36"/>
      <c r="B15" s="11" t="s">
        <v>14</v>
      </c>
      <c r="C15" s="12" t="s">
        <v>33</v>
      </c>
      <c r="D15" s="17">
        <v>278</v>
      </c>
      <c r="E15" s="20">
        <v>934.56736999999998</v>
      </c>
      <c r="F15" s="20">
        <v>35.247369999999933</v>
      </c>
      <c r="G15" s="20">
        <v>792.29785200000003</v>
      </c>
      <c r="H15" s="20">
        <v>20.754852000000028</v>
      </c>
      <c r="I15" s="19">
        <v>0.96970000000000001</v>
      </c>
      <c r="J15" s="19">
        <v>1.0654E-2</v>
      </c>
      <c r="K15" s="19">
        <v>6.8370000000000002E-3</v>
      </c>
      <c r="L15" s="19">
        <v>7.9436999999999997E-3</v>
      </c>
    </row>
    <row r="16" spans="1:13" x14ac:dyDescent="0.25">
      <c r="A16" s="8"/>
      <c r="B16" s="8"/>
      <c r="C16" s="8"/>
      <c r="D16" s="8"/>
      <c r="E16" s="8"/>
      <c r="F16" s="8"/>
      <c r="G16" s="8"/>
      <c r="H16" s="8"/>
      <c r="I16" s="10"/>
      <c r="J16" s="10"/>
      <c r="K16" s="10"/>
      <c r="L16" s="10"/>
    </row>
    <row r="17" spans="1:9" x14ac:dyDescent="0.25">
      <c r="B17" s="6"/>
      <c r="C17" s="6"/>
    </row>
    <row r="18" spans="1:9" ht="26" x14ac:dyDescent="0.25">
      <c r="A18" s="2" t="s">
        <v>0</v>
      </c>
      <c r="B18" s="2" t="s">
        <v>1</v>
      </c>
      <c r="C18" s="2" t="s">
        <v>23</v>
      </c>
      <c r="D18" s="2" t="s">
        <v>2</v>
      </c>
      <c r="E18" s="2" t="s">
        <v>28</v>
      </c>
      <c r="F18" s="2" t="s">
        <v>29</v>
      </c>
      <c r="G18" s="2" t="s">
        <v>6</v>
      </c>
      <c r="H18" s="2" t="s">
        <v>7</v>
      </c>
      <c r="I18" s="2" t="s">
        <v>20</v>
      </c>
    </row>
    <row r="19" spans="1:9" x14ac:dyDescent="0.25">
      <c r="A19" s="36" t="s">
        <v>22</v>
      </c>
      <c r="B19" s="11" t="s">
        <v>13</v>
      </c>
      <c r="C19" s="11" t="s">
        <v>26</v>
      </c>
      <c r="D19" s="23">
        <v>1819</v>
      </c>
      <c r="E19" s="27">
        <v>42457.710000001411</v>
      </c>
      <c r="F19" s="20">
        <v>-16.059999999944921</v>
      </c>
      <c r="G19" s="24">
        <v>0.96192126401261346</v>
      </c>
      <c r="H19" s="24">
        <v>5.9080617228616473E-3</v>
      </c>
      <c r="I19" s="24">
        <v>4.7038939218675005E-3</v>
      </c>
    </row>
    <row r="20" spans="1:9" x14ac:dyDescent="0.25">
      <c r="A20" s="36"/>
      <c r="B20" s="11" t="s">
        <v>14</v>
      </c>
      <c r="C20" s="11" t="s">
        <v>26</v>
      </c>
      <c r="D20" s="23">
        <v>163</v>
      </c>
      <c r="E20" s="27">
        <v>3846.0199999999668</v>
      </c>
      <c r="F20" s="20">
        <v>-42.919999999997671</v>
      </c>
      <c r="G20" s="24">
        <v>0.99496000000000007</v>
      </c>
      <c r="H20" s="24">
        <v>1.154E-2</v>
      </c>
      <c r="I20" s="24">
        <v>1.2600000000000001E-3</v>
      </c>
    </row>
    <row r="21" spans="1:9" x14ac:dyDescent="0.25">
      <c r="A21" s="36"/>
      <c r="B21" s="11" t="s">
        <v>13</v>
      </c>
      <c r="C21" s="5" t="s">
        <v>27</v>
      </c>
      <c r="D21" s="17">
        <v>6945</v>
      </c>
      <c r="E21" s="28">
        <v>251781.15360000008</v>
      </c>
      <c r="F21" s="28">
        <v>31561.957800000644</v>
      </c>
      <c r="G21" s="22">
        <v>0.99366804089232486</v>
      </c>
      <c r="H21" s="22">
        <v>1.4509241196921034E-3</v>
      </c>
      <c r="I21" s="22">
        <v>3.687691564384189E-3</v>
      </c>
    </row>
    <row r="22" spans="1:9" x14ac:dyDescent="0.35">
      <c r="A22" s="36"/>
      <c r="B22" s="11" t="s">
        <v>14</v>
      </c>
      <c r="C22" s="5" t="s">
        <v>27</v>
      </c>
      <c r="D22" s="25">
        <v>459</v>
      </c>
      <c r="E22" s="28">
        <v>9498.4636000000082</v>
      </c>
      <c r="F22" s="20">
        <v>-54.238699999996243</v>
      </c>
      <c r="G22" s="26">
        <v>0.99355719659833175</v>
      </c>
      <c r="H22" s="19">
        <v>6.2202861920785985E-4</v>
      </c>
      <c r="I22" s="19">
        <v>5.2628463053900421E-3</v>
      </c>
    </row>
    <row r="23" spans="1:9" x14ac:dyDescent="0.25">
      <c r="A23" s="36"/>
      <c r="B23" s="11" t="s">
        <v>13</v>
      </c>
      <c r="C23" s="13" t="s">
        <v>33</v>
      </c>
      <c r="D23" s="31">
        <v>3228</v>
      </c>
      <c r="E23" s="32">
        <v>75485.500000000451</v>
      </c>
      <c r="F23" s="33">
        <v>2780.7880000002415</v>
      </c>
      <c r="G23" s="30">
        <v>0.99874516807161307</v>
      </c>
      <c r="H23" s="30">
        <v>7.9529465640498993E-4</v>
      </c>
      <c r="I23" s="30">
        <v>5.3674812115273496E-4</v>
      </c>
    </row>
    <row r="24" spans="1:9" x14ac:dyDescent="0.25">
      <c r="A24" s="37"/>
      <c r="B24" s="11" t="s">
        <v>14</v>
      </c>
      <c r="C24" s="12" t="s">
        <v>33</v>
      </c>
      <c r="D24" s="34">
        <v>163</v>
      </c>
      <c r="E24" s="35">
        <v>8483</v>
      </c>
      <c r="F24" s="20">
        <v>998.43259</v>
      </c>
      <c r="G24" s="30">
        <v>0.99029999999999996</v>
      </c>
      <c r="H24" s="30">
        <v>1.9565633499999999E-4</v>
      </c>
      <c r="I24" s="30">
        <v>1.4654899999999998E-3</v>
      </c>
    </row>
  </sheetData>
  <mergeCells count="3">
    <mergeCell ref="A2:A7"/>
    <mergeCell ref="A10:A15"/>
    <mergeCell ref="A19:A24"/>
  </mergeCells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分厂家汇总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2017-10-04T13:43:48Z</dcterms:created>
  <dcterms:modified xsi:type="dcterms:W3CDTF">2017-10-11T08:07:31Z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