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filterPrivacy="1" defaultThemeVersion="124226"/>
  <bookViews>
    <workbookView xWindow="0" yWindow="0" windowWidth="19200" windowHeight="6910"/>
  </bookViews>
  <sheets>
    <sheet name="汇总" sheetId="12" r:id="rId1"/>
    <sheet name="4G指标 " sheetId="9" r:id="rId2"/>
    <sheet name="3G指标" sheetId="14" r:id="rId3"/>
    <sheet name="2G指标" sheetId="11" r:id="rId4"/>
  </sheets>
  <calcPr calcId="162913"/>
</workbook>
</file>

<file path=xl/calcChain.xml><?xml version="1.0" encoding="utf-8"?>
<calcChain xmlns="http://schemas.openxmlformats.org/spreadsheetml/2006/main">
  <c r="G12" i="14" l="1"/>
  <c r="J12" i="14" l="1"/>
  <c r="K12" i="14"/>
  <c r="L12" i="14"/>
  <c r="I12" i="14"/>
  <c r="H24" i="11" l="1"/>
  <c r="I24" i="11"/>
  <c r="G24" i="11"/>
  <c r="F24" i="11"/>
  <c r="E24" i="11"/>
  <c r="H12" i="11"/>
  <c r="I12" i="11"/>
  <c r="G12" i="11"/>
  <c r="F12" i="11"/>
  <c r="E12" i="11"/>
  <c r="M24" i="9" l="1"/>
  <c r="L24" i="9"/>
  <c r="K24" i="9"/>
  <c r="J24" i="9"/>
  <c r="I24" i="9"/>
  <c r="H24" i="9"/>
  <c r="G24" i="9"/>
  <c r="E24" i="9"/>
  <c r="F24" i="9" l="1"/>
  <c r="E12" i="14" l="1"/>
  <c r="H12" i="14" l="1"/>
  <c r="E24" i="14" l="1"/>
  <c r="F24" i="14"/>
  <c r="G24" i="14"/>
  <c r="H24" i="14"/>
  <c r="I24" i="14"/>
  <c r="J24" i="14"/>
  <c r="K24" i="14"/>
  <c r="L24" i="14"/>
  <c r="F12" i="9" l="1"/>
  <c r="E12" i="9"/>
  <c r="D24" i="14" l="1"/>
  <c r="D24" i="9" l="1"/>
  <c r="D7" i="12"/>
  <c r="L7" i="12"/>
  <c r="K7" i="12"/>
  <c r="J7" i="12"/>
  <c r="I7" i="12"/>
  <c r="H7" i="12"/>
  <c r="G7" i="12"/>
  <c r="F7" i="12"/>
  <c r="E7" i="12"/>
  <c r="L6" i="12"/>
  <c r="K6" i="12"/>
  <c r="J6" i="12"/>
  <c r="I6" i="12"/>
  <c r="G6" i="12"/>
  <c r="D12" i="14"/>
  <c r="D6" i="12" s="1"/>
  <c r="E6" i="12" l="1"/>
  <c r="H6" i="12"/>
  <c r="F3" i="12"/>
  <c r="H11" i="12" l="1"/>
  <c r="I11" i="12"/>
  <c r="G11" i="12"/>
  <c r="E11" i="12"/>
  <c r="F11" i="12"/>
  <c r="D11" i="12"/>
  <c r="H10" i="12"/>
  <c r="I10" i="12"/>
  <c r="G10" i="12"/>
  <c r="E10" i="12"/>
  <c r="F10" i="12"/>
  <c r="D10" i="12"/>
  <c r="F2" i="12"/>
  <c r="I3" i="12"/>
  <c r="J3" i="12"/>
  <c r="K3" i="12"/>
  <c r="L3" i="12"/>
  <c r="M3" i="12"/>
  <c r="H3" i="12"/>
  <c r="E3" i="12"/>
  <c r="G3" i="12"/>
  <c r="D3" i="12"/>
  <c r="I12" i="9"/>
  <c r="I2" i="12" s="1"/>
  <c r="J12" i="9"/>
  <c r="J2" i="12" s="1"/>
  <c r="K12" i="9"/>
  <c r="K2" i="12" s="1"/>
  <c r="L12" i="9"/>
  <c r="L2" i="12" s="1"/>
  <c r="M12" i="9"/>
  <c r="M2" i="12" s="1"/>
  <c r="H12" i="9"/>
  <c r="H2" i="12" s="1"/>
  <c r="E2" i="12"/>
  <c r="G12" i="9"/>
  <c r="G2" i="12" s="1"/>
  <c r="D12" i="9"/>
  <c r="D2" i="12" s="1"/>
  <c r="F12" i="14"/>
  <c r="F6" i="12" s="1"/>
</calcChain>
</file>

<file path=xl/sharedStrings.xml><?xml version="1.0" encoding="utf-8"?>
<sst xmlns="http://schemas.openxmlformats.org/spreadsheetml/2006/main" count="217" uniqueCount="80">
  <si>
    <t>掉话率</t>
  </si>
  <si>
    <t>地市</t>
    <phoneticPr fontId="3" type="noConversion"/>
  </si>
  <si>
    <t>厂家</t>
    <phoneticPr fontId="3" type="noConversion"/>
  </si>
  <si>
    <t>无线接通率</t>
    <phoneticPr fontId="3" type="noConversion"/>
  </si>
  <si>
    <t>西安</t>
    <phoneticPr fontId="3" type="noConversion"/>
  </si>
  <si>
    <t>异频切换成功率</t>
    <phoneticPr fontId="3" type="noConversion"/>
  </si>
  <si>
    <t>拥塞率</t>
    <phoneticPr fontId="3" type="noConversion"/>
  </si>
  <si>
    <r>
      <t>V</t>
    </r>
    <r>
      <rPr>
        <sz val="12"/>
        <rFont val="宋体"/>
        <family val="3"/>
        <charset val="134"/>
      </rPr>
      <t>IP场景</t>
    </r>
    <phoneticPr fontId="3" type="noConversion"/>
  </si>
  <si>
    <r>
      <t>V</t>
    </r>
    <r>
      <rPr>
        <sz val="12"/>
        <rFont val="宋体"/>
        <family val="3"/>
        <charset val="134"/>
      </rPr>
      <t>IP场景</t>
    </r>
    <phoneticPr fontId="3" type="noConversion"/>
  </si>
  <si>
    <t>咸阳</t>
    <phoneticPr fontId="3" type="noConversion"/>
  </si>
  <si>
    <t>渭南</t>
    <phoneticPr fontId="3" type="noConversion"/>
  </si>
  <si>
    <t>宝鸡</t>
    <phoneticPr fontId="3" type="noConversion"/>
  </si>
  <si>
    <t>延安</t>
    <phoneticPr fontId="3" type="noConversion"/>
  </si>
  <si>
    <t>榆林</t>
    <phoneticPr fontId="3" type="noConversion"/>
  </si>
  <si>
    <t>铜川</t>
    <phoneticPr fontId="3" type="noConversion"/>
  </si>
  <si>
    <t>汉中</t>
    <phoneticPr fontId="3" type="noConversion"/>
  </si>
  <si>
    <t>安康</t>
    <phoneticPr fontId="3" type="noConversion"/>
  </si>
  <si>
    <t>商洛</t>
    <phoneticPr fontId="3" type="noConversion"/>
  </si>
  <si>
    <t>咸阳机场</t>
    <phoneticPr fontId="3" type="noConversion"/>
  </si>
  <si>
    <t>西安北客站</t>
    <phoneticPr fontId="3" type="noConversion"/>
  </si>
  <si>
    <t>同频切换成功率</t>
    <phoneticPr fontId="3" type="noConversion"/>
  </si>
  <si>
    <t>全天话务量（ERL）</t>
    <phoneticPr fontId="3" type="noConversion"/>
  </si>
  <si>
    <t>最大RRC连接用户数</t>
    <phoneticPr fontId="3" type="noConversion"/>
  </si>
  <si>
    <t>全天上下行流量（业务字节数GB）</t>
    <phoneticPr fontId="3" type="noConversion"/>
  </si>
  <si>
    <t>流量变化情况（与上日全天增长字节数GB）</t>
    <phoneticPr fontId="3" type="noConversion"/>
  </si>
  <si>
    <t>高铁</t>
    <phoneticPr fontId="3" type="noConversion"/>
  </si>
  <si>
    <t>高速</t>
    <phoneticPr fontId="3" type="noConversion"/>
  </si>
  <si>
    <t>5A景区（华山、兵马俑华清池、法门寺、大唐芙蓉园、大雁塔）</t>
    <phoneticPr fontId="3" type="noConversion"/>
  </si>
  <si>
    <t>西安火车站</t>
    <phoneticPr fontId="3" type="noConversion"/>
  </si>
  <si>
    <t>流量变化情况（与上日全天增长字节数GB</t>
  </si>
  <si>
    <t>CS掉话率</t>
    <phoneticPr fontId="3" type="noConversion"/>
  </si>
  <si>
    <t>PS掉话率</t>
    <phoneticPr fontId="3" type="noConversion"/>
  </si>
  <si>
    <t>话务量变化情况（与上日全天增长ERL）</t>
    <phoneticPr fontId="3" type="noConversion"/>
  </si>
  <si>
    <t>时间</t>
    <phoneticPr fontId="3" type="noConversion"/>
  </si>
  <si>
    <t>RRC拥塞率</t>
    <phoneticPr fontId="3" type="noConversion"/>
  </si>
  <si>
    <t>基站数量</t>
  </si>
  <si>
    <t>基站数量</t>
    <phoneticPr fontId="3" type="noConversion"/>
  </si>
  <si>
    <t>PRB资源利用率</t>
    <phoneticPr fontId="3" type="noConversion"/>
  </si>
  <si>
    <t>PRB资源利用率</t>
    <phoneticPr fontId="3" type="noConversion"/>
  </si>
  <si>
    <t>诺基亚</t>
    <phoneticPr fontId="3" type="noConversion"/>
  </si>
  <si>
    <t>汇总</t>
    <phoneticPr fontId="3" type="noConversion"/>
  </si>
  <si>
    <t>诺基亚</t>
    <phoneticPr fontId="3" type="noConversion"/>
  </si>
  <si>
    <t>VIP场景</t>
    <phoneticPr fontId="3" type="noConversion"/>
  </si>
  <si>
    <t>诺基亚</t>
    <phoneticPr fontId="3" type="noConversion"/>
  </si>
  <si>
    <t>网络</t>
    <phoneticPr fontId="3" type="noConversion"/>
  </si>
  <si>
    <t>分类</t>
    <phoneticPr fontId="3" type="noConversion"/>
  </si>
  <si>
    <t>全网</t>
    <phoneticPr fontId="3" type="noConversion"/>
  </si>
  <si>
    <t>4G（资源忙时）</t>
    <phoneticPr fontId="3" type="noConversion"/>
  </si>
  <si>
    <t>3G（资源忙时）</t>
    <phoneticPr fontId="3" type="noConversion"/>
  </si>
  <si>
    <t>2G（资源忙时）</t>
    <phoneticPr fontId="3" type="noConversion"/>
  </si>
  <si>
    <t>全天上下行流量（业务字节数GB）</t>
    <phoneticPr fontId="3" type="noConversion"/>
  </si>
  <si>
    <t>流量变化情况（与上日全天增长字节数GB）</t>
    <phoneticPr fontId="3" type="noConversion"/>
  </si>
  <si>
    <t>全天话务量（ERL）</t>
    <phoneticPr fontId="3" type="noConversion"/>
  </si>
  <si>
    <t>全天上下行流量（业务字节数GB）</t>
    <phoneticPr fontId="3" type="noConversion"/>
  </si>
  <si>
    <t>流量变化情况（与上日全天增长字节数GB</t>
    <phoneticPr fontId="3" type="noConversion"/>
  </si>
  <si>
    <t>全天话务量（ERL）</t>
    <phoneticPr fontId="3" type="noConversion"/>
  </si>
  <si>
    <t>流量变化情况（与上日全天增长字节数GB</t>
    <phoneticPr fontId="3" type="noConversion"/>
  </si>
  <si>
    <t>时间</t>
    <phoneticPr fontId="3" type="noConversion"/>
  </si>
  <si>
    <t>渭南</t>
    <phoneticPr fontId="3" type="noConversion"/>
  </si>
  <si>
    <t>延安</t>
    <phoneticPr fontId="3" type="noConversion"/>
  </si>
  <si>
    <t>铜川</t>
    <phoneticPr fontId="3" type="noConversion"/>
  </si>
  <si>
    <t>时间</t>
    <phoneticPr fontId="3" type="noConversion"/>
  </si>
  <si>
    <t>地市</t>
    <phoneticPr fontId="3" type="noConversion"/>
  </si>
  <si>
    <t>厂家</t>
    <phoneticPr fontId="3" type="noConversion"/>
  </si>
  <si>
    <t>基站数量</t>
    <phoneticPr fontId="3" type="noConversion"/>
  </si>
  <si>
    <t>全天话务量（ERL）</t>
    <phoneticPr fontId="3" type="noConversion"/>
  </si>
  <si>
    <t>话务量变化情况（与上日全天增长ERL）</t>
    <phoneticPr fontId="3" type="noConversion"/>
  </si>
  <si>
    <t>无线接通率</t>
    <phoneticPr fontId="3" type="noConversion"/>
  </si>
  <si>
    <t>拥塞率</t>
    <phoneticPr fontId="3" type="noConversion"/>
  </si>
  <si>
    <r>
      <t>V</t>
    </r>
    <r>
      <rPr>
        <sz val="12"/>
        <color theme="1"/>
        <rFont val="宋体"/>
        <family val="3"/>
        <charset val="134"/>
        <scheme val="minor"/>
      </rPr>
      <t>IP场景</t>
    </r>
    <phoneticPr fontId="3" type="noConversion"/>
  </si>
  <si>
    <t>西安北客站</t>
    <phoneticPr fontId="3" type="noConversion"/>
  </si>
  <si>
    <t>总结：
1、诺基亚区域各地市VIP场景各项指标正常
2、无明显质量差小区
3、无大面积掉站情况</t>
    <phoneticPr fontId="3" type="noConversion"/>
  </si>
  <si>
    <t>总结：
同频切换成功率较低：1、咸阳机场同频切换指标较低：咸阳机场航站楼多个室分小区长期存在基站同步、单元模块高温等告警，该区域多个室分小区存在切换差、掉线高的现象。由于机场的测试协调进入比较困难，目前仅能大致判断该问题是由于设备故障导致。2、西安北客站同频切换指标较低：西安北客站诺基亚区域周边覆盖高铁的宏站都是60W且下倾角比较小导致过覆盖和重叠覆盖， 由于是美化天线调整空间较小，需要技改解决。</t>
    <phoneticPr fontId="3" type="noConversion"/>
  </si>
  <si>
    <t>诺基亚</t>
  </si>
  <si>
    <t>异频切换成功率</t>
    <phoneticPr fontId="3" type="noConversion"/>
  </si>
  <si>
    <t>总结：
1、诺基亚区域4G各地市整体指标正常
2、无明显质量差小区
3、无大面积掉站情况</t>
    <phoneticPr fontId="3" type="noConversion"/>
  </si>
  <si>
    <t>10月10日（资源忙时）</t>
    <phoneticPr fontId="3" type="noConversion"/>
  </si>
  <si>
    <t>10月10日（资源忙时）</t>
    <phoneticPr fontId="3" type="noConversion"/>
  </si>
  <si>
    <t>总结：
1、诺基亚区域3G各地市整体指标正常,业务量呈下降趋势，话务量有所上涨
2、无明显质量差小区
3、无大面积掉站情况</t>
    <phoneticPr fontId="3" type="noConversion"/>
  </si>
  <si>
    <t>总结：
1、诺基亚区域各地市指标基本保持平稳
2、无明显质量差小区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</si>
</sst>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0.00_);[Red]\(0.00\)"/>
    <numFmt numFmtId="178" formatCode="0_ "/>
  </numFmts>
  <fonts count="39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color theme="1"/>
      <name val="微软雅黑"/>
      <family val="2"/>
      <charset val="134"/>
    </font>
    <font>
      <sz val="12"/>
      <color theme="1"/>
      <name val="宋体"/>
      <family val="3"/>
      <charset val="134"/>
    </font>
    <font>
      <sz val="11"/>
      <color theme="1"/>
      <name val="宋体"/>
      <family val="2"/>
      <scheme val="minor"/>
    </font>
    <font>
      <sz val="9"/>
      <name val="微软雅黑"/>
      <family val="2"/>
      <charset val="134"/>
    </font>
    <font>
      <sz val="11"/>
      <color theme="1"/>
      <name val="宋体"/>
      <family val="2"/>
      <scheme val="minor"/>
    </font>
    <font>
      <sz val="9"/>
      <color theme="1"/>
      <name val="微软雅黑"/>
      <family val="2"/>
      <charset val="134"/>
    </font>
    <font>
      <sz val="12"/>
      <color theme="1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11"/>
      <color rgb="FFFF0000"/>
      <name val="宋体"/>
      <family val="2"/>
      <charset val="134"/>
      <scheme val="minor"/>
    </font>
    <font>
      <u/>
      <sz val="11"/>
      <color rgb="FF800080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sz val="11"/>
      <color rgb="FF9C5700"/>
      <name val="宋体"/>
      <family val="2"/>
      <charset val="134"/>
      <scheme val="minor"/>
    </font>
    <font>
      <sz val="11"/>
      <color rgb="FF000000"/>
      <name val="Microsoft YaHei"/>
      <family val="2"/>
      <charset val="134"/>
    </font>
  </fonts>
  <fills count="3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5">
    <xf numFmtId="0" fontId="0" fillId="0" borderId="0"/>
    <xf numFmtId="0" fontId="4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18" applyNumberFormat="0" applyAlignment="0" applyProtection="0">
      <alignment vertical="center"/>
    </xf>
    <xf numFmtId="0" fontId="25" fillId="8" borderId="19" applyNumberFormat="0" applyAlignment="0" applyProtection="0">
      <alignment vertical="center"/>
    </xf>
    <xf numFmtId="0" fontId="26" fillId="8" borderId="18" applyNumberFormat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28" fillId="9" borderId="21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23" applyNumberFormat="0" applyFill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22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2" fillId="0" borderId="0"/>
    <xf numFmtId="9" fontId="1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1" fillId="10" borderId="2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</cellStyleXfs>
  <cellXfs count="94">
    <xf numFmtId="0" fontId="0" fillId="0" borderId="0" xfId="0"/>
    <xf numFmtId="0" fontId="5" fillId="0" borderId="0" xfId="2" applyAlignment="1"/>
    <xf numFmtId="0" fontId="5" fillId="0" borderId="0" xfId="2" applyAlignment="1">
      <alignment wrapText="1"/>
    </xf>
    <xf numFmtId="0" fontId="8" fillId="0" borderId="0" xfId="2" applyFont="1" applyAlignment="1"/>
    <xf numFmtId="0" fontId="6" fillId="0" borderId="1" xfId="1" applyFont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10" fontId="6" fillId="0" borderId="2" xfId="1" applyNumberFormat="1" applyFont="1" applyFill="1" applyBorder="1" applyAlignment="1">
      <alignment horizontal="center" vertical="center" wrapText="1"/>
    </xf>
    <xf numFmtId="58" fontId="5" fillId="0" borderId="0" xfId="2" applyNumberFormat="1" applyBorder="1" applyAlignment="1">
      <alignment vertical="center" wrapText="1"/>
    </xf>
    <xf numFmtId="0" fontId="5" fillId="0" borderId="0" xfId="2" applyAlignment="1">
      <alignment vertical="center" wrapText="1"/>
    </xf>
    <xf numFmtId="0" fontId="5" fillId="0" borderId="0" xfId="2" applyAlignment="1">
      <alignment vertical="center"/>
    </xf>
    <xf numFmtId="177" fontId="10" fillId="0" borderId="1" xfId="0" applyNumberFormat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10" fontId="10" fillId="0" borderId="1" xfId="1" applyNumberFormat="1" applyFont="1" applyFill="1" applyBorder="1" applyAlignment="1">
      <alignment horizontal="center" vertical="center" wrapText="1"/>
    </xf>
    <xf numFmtId="0" fontId="11" fillId="0" borderId="1" xfId="2" applyFont="1" applyBorder="1" applyAlignment="1">
      <alignment vertical="center"/>
    </xf>
    <xf numFmtId="0" fontId="6" fillId="3" borderId="1" xfId="1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 wrapText="1"/>
    </xf>
    <xf numFmtId="10" fontId="10" fillId="0" borderId="1" xfId="0" applyNumberFormat="1" applyFont="1" applyBorder="1" applyAlignment="1">
      <alignment horizontal="center" vertical="center"/>
    </xf>
    <xf numFmtId="0" fontId="6" fillId="3" borderId="5" xfId="1" applyFont="1" applyFill="1" applyBorder="1" applyAlignment="1">
      <alignment horizontal="center" vertical="center" wrapText="1"/>
    </xf>
    <xf numFmtId="0" fontId="6" fillId="3" borderId="6" xfId="1" applyFont="1" applyFill="1" applyBorder="1" applyAlignment="1">
      <alignment horizontal="center" vertical="center" wrapText="1"/>
    </xf>
    <xf numFmtId="177" fontId="5" fillId="0" borderId="0" xfId="2" applyNumberFormat="1" applyAlignment="1">
      <alignment vertical="center"/>
    </xf>
    <xf numFmtId="10" fontId="10" fillId="0" borderId="1" xfId="0" applyNumberFormat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176" fontId="6" fillId="0" borderId="1" xfId="1" applyNumberFormat="1" applyFont="1" applyBorder="1" applyAlignment="1">
      <alignment horizontal="center" vertical="center" wrapText="1"/>
    </xf>
    <xf numFmtId="176" fontId="10" fillId="0" borderId="1" xfId="0" applyNumberFormat="1" applyFont="1" applyBorder="1" applyAlignment="1">
      <alignment horizontal="center" vertical="center"/>
    </xf>
    <xf numFmtId="176" fontId="6" fillId="0" borderId="2" xfId="1" applyNumberFormat="1" applyFont="1" applyBorder="1" applyAlignment="1">
      <alignment horizontal="center" vertical="center" wrapText="1"/>
    </xf>
    <xf numFmtId="0" fontId="13" fillId="2" borderId="1" xfId="1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5" fillId="0" borderId="1" xfId="0" applyFont="1" applyBorder="1" applyAlignment="1">
      <alignment horizontal="center" vertical="center"/>
    </xf>
    <xf numFmtId="176" fontId="15" fillId="0" borderId="1" xfId="0" applyNumberFormat="1" applyFont="1" applyBorder="1" applyAlignment="1">
      <alignment horizontal="center" vertical="center"/>
    </xf>
    <xf numFmtId="10" fontId="15" fillId="0" borderId="1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0" fontId="15" fillId="0" borderId="1" xfId="4" applyNumberFormat="1" applyFont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 wrapText="1"/>
    </xf>
    <xf numFmtId="178" fontId="6" fillId="0" borderId="2" xfId="1" applyNumberFormat="1" applyFont="1" applyBorder="1" applyAlignment="1">
      <alignment horizontal="center" vertical="center" wrapText="1"/>
    </xf>
    <xf numFmtId="176" fontId="6" fillId="0" borderId="1" xfId="1" applyNumberFormat="1" applyFont="1" applyFill="1" applyBorder="1" applyAlignment="1">
      <alignment horizontal="center" vertical="center" wrapText="1"/>
    </xf>
    <xf numFmtId="178" fontId="6" fillId="0" borderId="1" xfId="1" applyNumberFormat="1" applyFont="1" applyFill="1" applyBorder="1" applyAlignment="1">
      <alignment horizontal="center" vertical="center" wrapText="1"/>
    </xf>
    <xf numFmtId="178" fontId="10" fillId="0" borderId="1" xfId="0" applyNumberFormat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 wrapText="1"/>
    </xf>
    <xf numFmtId="0" fontId="6" fillId="0" borderId="1" xfId="1" applyFont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10" fontId="6" fillId="0" borderId="1" xfId="1" applyNumberFormat="1" applyFont="1" applyFill="1" applyBorder="1" applyAlignment="1">
      <alignment horizontal="center" vertical="center" wrapText="1"/>
    </xf>
    <xf numFmtId="10" fontId="10" fillId="0" borderId="1" xfId="0" applyNumberFormat="1" applyFont="1" applyBorder="1" applyAlignment="1">
      <alignment horizontal="center" vertical="center"/>
    </xf>
    <xf numFmtId="176" fontId="6" fillId="0" borderId="1" xfId="1" applyNumberFormat="1" applyFont="1" applyBorder="1" applyAlignment="1">
      <alignment horizontal="center" vertical="center" wrapText="1"/>
    </xf>
    <xf numFmtId="176" fontId="6" fillId="0" borderId="2" xfId="1" applyNumberFormat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176" fontId="5" fillId="0" borderId="0" xfId="2" applyNumberFormat="1" applyAlignment="1"/>
    <xf numFmtId="0" fontId="35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10" fontId="6" fillId="0" borderId="1" xfId="4" applyNumberFormat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10" fontId="6" fillId="0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176" fontId="6" fillId="0" borderId="1" xfId="1" applyNumberFormat="1" applyFont="1" applyBorder="1" applyAlignment="1">
      <alignment horizontal="center" vertical="center" wrapText="1"/>
    </xf>
    <xf numFmtId="10" fontId="6" fillId="0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176" fontId="6" fillId="0" borderId="2" xfId="1" applyNumberFormat="1" applyFont="1" applyBorder="1" applyAlignment="1">
      <alignment horizontal="center" vertical="center" wrapText="1"/>
    </xf>
    <xf numFmtId="10" fontId="6" fillId="0" borderId="2" xfId="1" applyNumberFormat="1" applyFont="1" applyFill="1" applyBorder="1" applyAlignment="1">
      <alignment horizontal="center" vertical="center" wrapText="1"/>
    </xf>
    <xf numFmtId="0" fontId="6" fillId="35" borderId="1" xfId="1" applyFont="1" applyFill="1" applyBorder="1" applyAlignment="1">
      <alignment horizontal="center" vertical="center" wrapText="1"/>
    </xf>
    <xf numFmtId="176" fontId="6" fillId="35" borderId="1" xfId="1" applyNumberFormat="1" applyFont="1" applyFill="1" applyBorder="1" applyAlignment="1">
      <alignment horizontal="center" vertical="center" wrapText="1"/>
    </xf>
    <xf numFmtId="178" fontId="6" fillId="35" borderId="1" xfId="1" applyNumberFormat="1" applyFont="1" applyFill="1" applyBorder="1" applyAlignment="1">
      <alignment horizontal="center" vertical="center" wrapText="1"/>
    </xf>
    <xf numFmtId="10" fontId="6" fillId="35" borderId="1" xfId="4" applyNumberFormat="1" applyFont="1" applyFill="1" applyBorder="1" applyAlignment="1">
      <alignment horizontal="center" vertical="center" wrapText="1"/>
    </xf>
    <xf numFmtId="10" fontId="10" fillId="35" borderId="1" xfId="0" applyNumberFormat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 wrapText="1"/>
    </xf>
    <xf numFmtId="176" fontId="6" fillId="0" borderId="1" xfId="1" applyNumberFormat="1" applyFont="1" applyBorder="1" applyAlignment="1">
      <alignment horizontal="center" vertical="center" wrapText="1"/>
    </xf>
    <xf numFmtId="10" fontId="6" fillId="0" borderId="1" xfId="1" applyNumberFormat="1" applyFont="1" applyBorder="1" applyAlignment="1">
      <alignment horizontal="center" vertical="center" wrapText="1"/>
    </xf>
    <xf numFmtId="10" fontId="6" fillId="0" borderId="1" xfId="1" applyNumberFormat="1" applyFont="1" applyFill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176" fontId="6" fillId="0" borderId="1" xfId="1" applyNumberFormat="1" applyFont="1" applyBorder="1" applyAlignment="1">
      <alignment horizontal="center" vertical="center" wrapText="1"/>
    </xf>
    <xf numFmtId="10" fontId="6" fillId="0" borderId="1" xfId="1" applyNumberFormat="1" applyFont="1" applyFill="1" applyBorder="1" applyAlignment="1">
      <alignment horizontal="center" vertical="center" wrapText="1"/>
    </xf>
    <xf numFmtId="10" fontId="6" fillId="0" borderId="2" xfId="1" applyNumberFormat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7" fillId="0" borderId="1" xfId="1" applyFont="1" applyBorder="1" applyAlignment="1">
      <alignment horizontal="left" vertical="center" wrapText="1"/>
    </xf>
    <xf numFmtId="0" fontId="6" fillId="0" borderId="2" xfId="2" applyNumberFormat="1" applyFont="1" applyBorder="1" applyAlignment="1">
      <alignment horizontal="center" vertical="center" wrapText="1"/>
    </xf>
    <xf numFmtId="0" fontId="6" fillId="0" borderId="3" xfId="2" applyNumberFormat="1" applyFont="1" applyBorder="1" applyAlignment="1">
      <alignment horizontal="center" vertical="center" wrapText="1"/>
    </xf>
    <xf numFmtId="0" fontId="6" fillId="0" borderId="4" xfId="2" applyNumberFormat="1" applyFont="1" applyBorder="1" applyAlignment="1">
      <alignment horizontal="center" vertical="center" wrapText="1"/>
    </xf>
    <xf numFmtId="0" fontId="7" fillId="0" borderId="1" xfId="1" applyFont="1" applyFill="1" applyBorder="1" applyAlignment="1">
      <alignment horizontal="left" vertical="center" wrapText="1"/>
    </xf>
    <xf numFmtId="0" fontId="7" fillId="0" borderId="7" xfId="1" applyFont="1" applyBorder="1" applyAlignment="1">
      <alignment horizontal="left" vertical="center" wrapText="1"/>
    </xf>
    <xf numFmtId="0" fontId="7" fillId="0" borderId="8" xfId="1" applyFont="1" applyBorder="1" applyAlignment="1">
      <alignment horizontal="left" vertical="center" wrapText="1"/>
    </xf>
    <xf numFmtId="0" fontId="7" fillId="0" borderId="9" xfId="1" applyFont="1" applyBorder="1" applyAlignment="1">
      <alignment horizontal="left" vertical="center" wrapText="1"/>
    </xf>
    <xf numFmtId="0" fontId="7" fillId="0" borderId="10" xfId="1" applyFont="1" applyBorder="1" applyAlignment="1">
      <alignment horizontal="left" vertical="center" wrapText="1"/>
    </xf>
    <xf numFmtId="0" fontId="7" fillId="0" borderId="0" xfId="1" applyFont="1" applyBorder="1" applyAlignment="1">
      <alignment horizontal="left" vertical="center" wrapText="1"/>
    </xf>
    <xf numFmtId="0" fontId="7" fillId="0" borderId="11" xfId="1" applyFont="1" applyBorder="1" applyAlignment="1">
      <alignment horizontal="left" vertical="center" wrapText="1"/>
    </xf>
    <xf numFmtId="0" fontId="7" fillId="0" borderId="12" xfId="1" applyFont="1" applyBorder="1" applyAlignment="1">
      <alignment horizontal="left" vertical="center" wrapText="1"/>
    </xf>
    <xf numFmtId="0" fontId="7" fillId="0" borderId="13" xfId="1" applyFont="1" applyBorder="1" applyAlignment="1">
      <alignment horizontal="left" vertical="center" wrapText="1"/>
    </xf>
    <xf numFmtId="0" fontId="7" fillId="0" borderId="14" xfId="1" applyFont="1" applyBorder="1" applyAlignment="1">
      <alignment horizontal="left" vertical="center" wrapText="1"/>
    </xf>
    <xf numFmtId="0" fontId="6" fillId="0" borderId="2" xfId="5" applyNumberFormat="1" applyFont="1" applyBorder="1" applyAlignment="1">
      <alignment horizontal="center" vertical="center" wrapText="1"/>
    </xf>
    <xf numFmtId="0" fontId="6" fillId="0" borderId="3" xfId="5" applyNumberFormat="1" applyFont="1" applyBorder="1" applyAlignment="1">
      <alignment horizontal="center" vertical="center" wrapText="1"/>
    </xf>
    <xf numFmtId="0" fontId="6" fillId="0" borderId="4" xfId="5" applyNumberFormat="1" applyFont="1" applyBorder="1" applyAlignment="1">
      <alignment horizontal="center" vertical="center" wrapText="1"/>
    </xf>
    <xf numFmtId="0" fontId="38" fillId="36" borderId="24" xfId="0" applyFont="1" applyFill="1" applyBorder="1" applyAlignment="1">
      <alignment horizontal="right" vertical="center" wrapText="1"/>
    </xf>
  </cellXfs>
  <cellStyles count="75">
    <cellStyle name="20% - 着色 1" xfId="24" builtinId="30" customBuiltin="1"/>
    <cellStyle name="20% - 着色 1 2" xfId="57"/>
    <cellStyle name="20% - 着色 2" xfId="28" builtinId="34" customBuiltin="1"/>
    <cellStyle name="20% - 着色 2 2" xfId="60"/>
    <cellStyle name="20% - 着色 3" xfId="32" builtinId="38" customBuiltin="1"/>
    <cellStyle name="20% - 着色 3 2" xfId="63"/>
    <cellStyle name="20% - 着色 4" xfId="36" builtinId="42" customBuiltin="1"/>
    <cellStyle name="20% - 着色 4 2" xfId="66"/>
    <cellStyle name="20% - 着色 5" xfId="40" builtinId="46" customBuiltin="1"/>
    <cellStyle name="20% - 着色 5 2" xfId="69"/>
    <cellStyle name="20% - 着色 6" xfId="44" builtinId="50" customBuiltin="1"/>
    <cellStyle name="20% - 着色 6 2" xfId="72"/>
    <cellStyle name="40% - 着色 1" xfId="25" builtinId="31" customBuiltin="1"/>
    <cellStyle name="40% - 着色 1 2" xfId="58"/>
    <cellStyle name="40% - 着色 2" xfId="29" builtinId="35" customBuiltin="1"/>
    <cellStyle name="40% - 着色 2 2" xfId="61"/>
    <cellStyle name="40% - 着色 3" xfId="33" builtinId="39" customBuiltin="1"/>
    <cellStyle name="40% - 着色 3 2" xfId="64"/>
    <cellStyle name="40% - 着色 4" xfId="37" builtinId="43" customBuiltin="1"/>
    <cellStyle name="40% - 着色 4 2" xfId="67"/>
    <cellStyle name="40% - 着色 5" xfId="41" builtinId="47" customBuiltin="1"/>
    <cellStyle name="40% - 着色 5 2" xfId="70"/>
    <cellStyle name="40% - 着色 6" xfId="45" builtinId="51" customBuiltin="1"/>
    <cellStyle name="40% - 着色 6 2" xfId="73"/>
    <cellStyle name="60% - 着色 1" xfId="26" builtinId="32" customBuiltin="1"/>
    <cellStyle name="60% - 着色 1 2" xfId="59"/>
    <cellStyle name="60% - 着色 2" xfId="30" builtinId="36" customBuiltin="1"/>
    <cellStyle name="60% - 着色 2 2" xfId="62"/>
    <cellStyle name="60% - 着色 3" xfId="34" builtinId="40" customBuiltin="1"/>
    <cellStyle name="60% - 着色 3 2" xfId="65"/>
    <cellStyle name="60% - 着色 4" xfId="38" builtinId="44" customBuiltin="1"/>
    <cellStyle name="60% - 着色 4 2" xfId="68"/>
    <cellStyle name="60% - 着色 5" xfId="42" builtinId="48" customBuiltin="1"/>
    <cellStyle name="60% - 着色 5 2" xfId="71"/>
    <cellStyle name="60% - 着色 6" xfId="46" builtinId="52" customBuiltin="1"/>
    <cellStyle name="60% - 着色 6 2" xfId="74"/>
    <cellStyle name="百分比" xfId="4" builtinId="5"/>
    <cellStyle name="百分比 2" xfId="52"/>
    <cellStyle name="标题" xfId="7" builtinId="15" customBuiltin="1"/>
    <cellStyle name="标题 1" xfId="8" builtinId="16" customBuiltin="1"/>
    <cellStyle name="标题 2" xfId="9" builtinId="17" customBuiltin="1"/>
    <cellStyle name="标题 3" xfId="10" builtinId="18" customBuiltin="1"/>
    <cellStyle name="标题 4" xfId="11" builtinId="19" customBuiltin="1"/>
    <cellStyle name="标题 5" xfId="54"/>
    <cellStyle name="差" xfId="13" builtinId="27" customBuiltin="1"/>
    <cellStyle name="常规" xfId="0" builtinId="0"/>
    <cellStyle name="常规 2" xfId="1"/>
    <cellStyle name="常规 3" xfId="2"/>
    <cellStyle name="常规 3 2" xfId="5"/>
    <cellStyle name="常规 4" xfId="3"/>
    <cellStyle name="常规 4 2" xfId="6"/>
    <cellStyle name="常规 5" xfId="47"/>
    <cellStyle name="常规 6" xfId="51"/>
    <cellStyle name="常规 7" xfId="53"/>
    <cellStyle name="超链接" xfId="49" builtinId="8" customBuiltin="1"/>
    <cellStyle name="好" xfId="12" builtinId="26" customBuiltin="1"/>
    <cellStyle name="汇总" xfId="22" builtinId="25" customBuiltin="1"/>
    <cellStyle name="计算" xfId="17" builtinId="22" customBuiltin="1"/>
    <cellStyle name="检查单元格" xfId="19" builtinId="23" customBuiltin="1"/>
    <cellStyle name="解释性文本" xfId="21" builtinId="53" customBuiltin="1"/>
    <cellStyle name="警告文本" xfId="20" builtinId="11" customBuiltin="1"/>
    <cellStyle name="链接单元格" xfId="18" builtinId="24" customBuiltin="1"/>
    <cellStyle name="适中" xfId="14" builtinId="28" customBuiltin="1"/>
    <cellStyle name="适中 2" xfId="55"/>
    <cellStyle name="输出" xfId="16" builtinId="21" customBuiltin="1"/>
    <cellStyle name="输入" xfId="15" builtinId="20" customBuiltin="1"/>
    <cellStyle name="已访问的超链接" xfId="50" builtinId="9" customBuiltin="1"/>
    <cellStyle name="着色 1" xfId="23" builtinId="29" customBuiltin="1"/>
    <cellStyle name="着色 2" xfId="27" builtinId="33" customBuiltin="1"/>
    <cellStyle name="着色 3" xfId="31" builtinId="37" customBuiltin="1"/>
    <cellStyle name="着色 4" xfId="35" builtinId="41" customBuiltin="1"/>
    <cellStyle name="着色 5" xfId="39" builtinId="45" customBuiltin="1"/>
    <cellStyle name="着色 6" xfId="43" builtinId="49" customBuiltin="1"/>
    <cellStyle name="注释 2" xfId="48"/>
    <cellStyle name="注释 3" xfId="5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0" sqref="D10:I11"/>
    </sheetView>
  </sheetViews>
  <sheetFormatPr defaultColWidth="9" defaultRowHeight="14"/>
  <cols>
    <col min="1" max="1" width="12.7265625" style="28" bestFit="1" customWidth="1"/>
    <col min="2" max="4" width="9" style="28"/>
    <col min="5" max="5" width="15" style="28" customWidth="1"/>
    <col min="6" max="6" width="17.08984375" style="28" customWidth="1"/>
    <col min="7" max="7" width="15.26953125" style="28" customWidth="1"/>
    <col min="8" max="8" width="14.7265625" style="28" customWidth="1"/>
    <col min="9" max="16384" width="9" style="28"/>
  </cols>
  <sheetData>
    <row r="1" spans="1:13" ht="26">
      <c r="A1" s="27" t="s">
        <v>44</v>
      </c>
      <c r="B1" s="27" t="s">
        <v>45</v>
      </c>
      <c r="C1" s="27" t="s">
        <v>2</v>
      </c>
      <c r="D1" s="27" t="s">
        <v>36</v>
      </c>
      <c r="E1" s="27" t="s">
        <v>23</v>
      </c>
      <c r="F1" s="27" t="s">
        <v>24</v>
      </c>
      <c r="G1" s="27" t="s">
        <v>22</v>
      </c>
      <c r="H1" s="27" t="s">
        <v>3</v>
      </c>
      <c r="I1" s="27" t="s">
        <v>0</v>
      </c>
      <c r="J1" s="27" t="s">
        <v>37</v>
      </c>
      <c r="K1" s="27" t="s">
        <v>34</v>
      </c>
      <c r="L1" s="27" t="s">
        <v>5</v>
      </c>
      <c r="M1" s="27" t="s">
        <v>20</v>
      </c>
    </row>
    <row r="2" spans="1:13">
      <c r="A2" s="75" t="s">
        <v>47</v>
      </c>
      <c r="B2" s="29" t="s">
        <v>46</v>
      </c>
      <c r="C2" s="29" t="s">
        <v>43</v>
      </c>
      <c r="D2" s="29">
        <f>'4G指标 '!D12</f>
        <v>4160</v>
      </c>
      <c r="E2" s="30">
        <f>'4G指标 '!E12</f>
        <v>181005.52560000002</v>
      </c>
      <c r="F2" s="30">
        <f>'4G指标 '!F12</f>
        <v>670.50509999999485</v>
      </c>
      <c r="G2" s="29">
        <f>'4G指标 '!G12</f>
        <v>275311</v>
      </c>
      <c r="H2" s="31">
        <f>'4G指标 '!H12</f>
        <v>0.99453333333333338</v>
      </c>
      <c r="I2" s="31">
        <f>'4G指标 '!I12</f>
        <v>1.7333333333333333E-3</v>
      </c>
      <c r="J2" s="31">
        <f>'4G指标 '!J12</f>
        <v>0.15666666666666665</v>
      </c>
      <c r="K2" s="31">
        <f>'4G指标 '!K12</f>
        <v>1.9999999999999998E-4</v>
      </c>
      <c r="L2" s="31">
        <f>'4G指标 '!L12</f>
        <v>0.98309999999999997</v>
      </c>
      <c r="M2" s="31">
        <f>'4G指标 '!M12</f>
        <v>0.98819999999999997</v>
      </c>
    </row>
    <row r="3" spans="1:13">
      <c r="A3" s="75"/>
      <c r="B3" s="29" t="s">
        <v>42</v>
      </c>
      <c r="C3" s="29" t="s">
        <v>43</v>
      </c>
      <c r="D3" s="29">
        <f>'4G指标 '!D24</f>
        <v>393</v>
      </c>
      <c r="E3" s="30">
        <f>'4G指标 '!E24</f>
        <v>15119.696</v>
      </c>
      <c r="F3" s="30">
        <f>'4G指标 '!F24</f>
        <v>-359.46780000000058</v>
      </c>
      <c r="G3" s="29">
        <f>'4G指标 '!G24</f>
        <v>39529</v>
      </c>
      <c r="H3" s="31">
        <f>'4G指标 '!H24</f>
        <v>0.99260454643804574</v>
      </c>
      <c r="I3" s="31">
        <f>'4G指标 '!I24</f>
        <v>3.1304025588319595E-3</v>
      </c>
      <c r="J3" s="31">
        <f>'4G指标 '!J24</f>
        <v>0.14418333333333325</v>
      </c>
      <c r="K3" s="31">
        <f>'4G指标 '!K24</f>
        <v>0</v>
      </c>
      <c r="L3" s="31">
        <f>'4G指标 '!L24</f>
        <v>0.97956953980231698</v>
      </c>
      <c r="M3" s="31">
        <f>'4G指标 '!M24</f>
        <v>0.97725973524893006</v>
      </c>
    </row>
    <row r="4" spans="1:13">
      <c r="B4" s="32"/>
      <c r="C4" s="32"/>
    </row>
    <row r="5" spans="1:13" ht="39">
      <c r="A5" s="27" t="s">
        <v>44</v>
      </c>
      <c r="B5" s="27" t="s">
        <v>45</v>
      </c>
      <c r="C5" s="27" t="s">
        <v>2</v>
      </c>
      <c r="D5" s="27" t="s">
        <v>35</v>
      </c>
      <c r="E5" s="27" t="s">
        <v>21</v>
      </c>
      <c r="F5" s="27" t="s">
        <v>32</v>
      </c>
      <c r="G5" s="27" t="s">
        <v>23</v>
      </c>
      <c r="H5" s="27" t="s">
        <v>29</v>
      </c>
      <c r="I5" s="27" t="s">
        <v>3</v>
      </c>
      <c r="J5" s="27" t="s">
        <v>30</v>
      </c>
      <c r="K5" s="27" t="s">
        <v>31</v>
      </c>
      <c r="L5" s="27" t="s">
        <v>6</v>
      </c>
    </row>
    <row r="6" spans="1:13">
      <c r="A6" s="75" t="s">
        <v>48</v>
      </c>
      <c r="B6" s="29" t="s">
        <v>46</v>
      </c>
      <c r="C6" s="29" t="s">
        <v>43</v>
      </c>
      <c r="D6" s="29">
        <f>'3G指标'!D12</f>
        <v>12822</v>
      </c>
      <c r="E6" s="29">
        <f>'3G指标'!E12</f>
        <v>350268.83999999997</v>
      </c>
      <c r="F6" s="29">
        <f>'3G指标'!F12</f>
        <v>10502.269999999991</v>
      </c>
      <c r="G6" s="29">
        <f>'3G指标'!G12</f>
        <v>35636.76</v>
      </c>
      <c r="H6" s="29">
        <f>'3G指标'!H12</f>
        <v>-1945.659999999998</v>
      </c>
      <c r="I6" s="33">
        <f>'3G指标'!I12</f>
        <v>0.9977571428571429</v>
      </c>
      <c r="J6" s="33">
        <f>'3G指标'!J12</f>
        <v>2.2857142857142854E-4</v>
      </c>
      <c r="K6" s="33">
        <f>'3G指标'!K12</f>
        <v>1.7000000000000001E-3</v>
      </c>
      <c r="L6" s="33">
        <f>'3G指标'!L12</f>
        <v>4.0000000000000002E-4</v>
      </c>
    </row>
    <row r="7" spans="1:13">
      <c r="A7" s="75"/>
      <c r="B7" s="29" t="s">
        <v>42</v>
      </c>
      <c r="C7" s="29" t="s">
        <v>43</v>
      </c>
      <c r="D7" s="29">
        <f>'3G指标'!D24</f>
        <v>915</v>
      </c>
      <c r="E7" s="29">
        <f>'3G指标'!E24</f>
        <v>19164.509999999998</v>
      </c>
      <c r="F7" s="29">
        <f>'3G指标'!F24</f>
        <v>1247.8899999999999</v>
      </c>
      <c r="G7" s="29">
        <f>'3G指标'!G24</f>
        <v>2316.11</v>
      </c>
      <c r="H7" s="29">
        <f>'3G指标'!H24</f>
        <v>-1015.3600000000001</v>
      </c>
      <c r="I7" s="33">
        <f>'3G指标'!I24</f>
        <v>0.99731904761904755</v>
      </c>
      <c r="J7" s="33">
        <f>'3G指标'!J24</f>
        <v>5.285714285714287E-4</v>
      </c>
      <c r="K7" s="33">
        <f>'3G指标'!K24</f>
        <v>1.8166666666666667E-3</v>
      </c>
      <c r="L7" s="33">
        <f>'3G指标'!L24</f>
        <v>5.80952380952381E-4</v>
      </c>
    </row>
    <row r="8" spans="1:13">
      <c r="B8" s="32"/>
      <c r="C8" s="32"/>
    </row>
    <row r="9" spans="1:13" ht="26">
      <c r="A9" s="27" t="s">
        <v>44</v>
      </c>
      <c r="B9" s="27" t="s">
        <v>45</v>
      </c>
      <c r="C9" s="27" t="s">
        <v>2</v>
      </c>
      <c r="D9" s="27" t="s">
        <v>36</v>
      </c>
      <c r="E9" s="27" t="s">
        <v>21</v>
      </c>
      <c r="F9" s="27" t="s">
        <v>32</v>
      </c>
      <c r="G9" s="27" t="s">
        <v>3</v>
      </c>
      <c r="H9" s="27" t="s">
        <v>0</v>
      </c>
      <c r="I9" s="27" t="s">
        <v>6</v>
      </c>
    </row>
    <row r="10" spans="1:13">
      <c r="A10" s="75" t="s">
        <v>49</v>
      </c>
      <c r="B10" s="29" t="s">
        <v>46</v>
      </c>
      <c r="C10" s="29" t="s">
        <v>43</v>
      </c>
      <c r="D10" s="29">
        <f>'2G指标'!D12</f>
        <v>1819</v>
      </c>
      <c r="E10" s="30">
        <f>'2G指标'!E12</f>
        <v>42457.710000001411</v>
      </c>
      <c r="F10" s="30">
        <f>'2G指标'!F12</f>
        <v>-16.059999999944921</v>
      </c>
      <c r="G10" s="31">
        <f>'2G指标'!G12</f>
        <v>0.96192126401261346</v>
      </c>
      <c r="H10" s="31">
        <f>'2G指标'!H12</f>
        <v>5.9080617228616473E-3</v>
      </c>
      <c r="I10" s="31">
        <f>'2G指标'!I12</f>
        <v>4.7038939218675005E-3</v>
      </c>
    </row>
    <row r="11" spans="1:13">
      <c r="A11" s="75"/>
      <c r="B11" s="29" t="s">
        <v>42</v>
      </c>
      <c r="C11" s="29" t="s">
        <v>43</v>
      </c>
      <c r="D11" s="29">
        <f>'2G指标'!D24</f>
        <v>163</v>
      </c>
      <c r="E11" s="30">
        <f>'2G指标'!E24</f>
        <v>3846.0199999999668</v>
      </c>
      <c r="F11" s="30">
        <f>'2G指标'!F24</f>
        <v>-42.919999999997671</v>
      </c>
      <c r="G11" s="31">
        <f>'2G指标'!G24</f>
        <v>0.99496000000000007</v>
      </c>
      <c r="H11" s="31">
        <f>'2G指标'!H24</f>
        <v>1.154E-2</v>
      </c>
      <c r="I11" s="31">
        <f>'2G指标'!I24</f>
        <v>1.2600000000000001E-3</v>
      </c>
    </row>
  </sheetData>
  <mergeCells count="3">
    <mergeCell ref="A2:A3"/>
    <mergeCell ref="A6:A7"/>
    <mergeCell ref="A10:A11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4" sqref="D24"/>
    </sheetView>
  </sheetViews>
  <sheetFormatPr defaultColWidth="9" defaultRowHeight="15"/>
  <cols>
    <col min="1" max="1" width="9.36328125" style="1" bestFit="1" customWidth="1"/>
    <col min="2" max="2" width="17.36328125" style="1" customWidth="1"/>
    <col min="3" max="4" width="9" style="1"/>
    <col min="5" max="5" width="10.6328125" style="1" bestFit="1" customWidth="1"/>
    <col min="6" max="6" width="9.81640625" style="1" bestFit="1" customWidth="1"/>
    <col min="7" max="7" width="11.26953125" style="1" bestFit="1" customWidth="1"/>
    <col min="8" max="8" width="10.26953125" style="1" bestFit="1" customWidth="1"/>
    <col min="9" max="9" width="9.453125" style="1" bestFit="1" customWidth="1"/>
    <col min="10" max="11" width="9.36328125" style="1" customWidth="1"/>
    <col min="12" max="13" width="9.453125" style="3" bestFit="1" customWidth="1"/>
    <col min="14" max="14" width="12.36328125" style="1" bestFit="1" customWidth="1"/>
    <col min="15" max="15" width="14.08984375" style="1" bestFit="1" customWidth="1"/>
    <col min="16" max="16384" width="9" style="1"/>
  </cols>
  <sheetData>
    <row r="1" spans="1:18" s="2" customFormat="1" ht="69.650000000000006" customHeight="1">
      <c r="A1" s="5" t="s">
        <v>33</v>
      </c>
      <c r="B1" s="5" t="s">
        <v>1</v>
      </c>
      <c r="C1" s="5" t="s">
        <v>2</v>
      </c>
      <c r="D1" s="5" t="s">
        <v>36</v>
      </c>
      <c r="E1" s="5" t="s">
        <v>50</v>
      </c>
      <c r="F1" s="5" t="s">
        <v>24</v>
      </c>
      <c r="G1" s="5" t="s">
        <v>22</v>
      </c>
      <c r="H1" s="5" t="s">
        <v>3</v>
      </c>
      <c r="I1" s="5" t="s">
        <v>0</v>
      </c>
      <c r="J1" s="5" t="s">
        <v>37</v>
      </c>
      <c r="K1" s="5" t="s">
        <v>34</v>
      </c>
      <c r="L1" s="5" t="s">
        <v>5</v>
      </c>
      <c r="M1" s="5" t="s">
        <v>20</v>
      </c>
    </row>
    <row r="2" spans="1:18" s="2" customFormat="1" ht="15.65" customHeight="1">
      <c r="A2" s="77" t="s">
        <v>76</v>
      </c>
      <c r="B2" s="4" t="s">
        <v>4</v>
      </c>
      <c r="C2" s="34" t="s">
        <v>39</v>
      </c>
      <c r="D2" s="62">
        <v>1534</v>
      </c>
      <c r="E2" s="62">
        <v>81120.067299999995</v>
      </c>
      <c r="F2" s="63">
        <v>1038.2418999999936</v>
      </c>
      <c r="G2" s="64">
        <v>111134</v>
      </c>
      <c r="H2" s="65">
        <v>0.99439999999999995</v>
      </c>
      <c r="I2" s="66">
        <v>2.2000000000000001E-3</v>
      </c>
      <c r="J2" s="66">
        <v>0.18770000000000001</v>
      </c>
      <c r="K2" s="66">
        <v>5.9999999999999995E-4</v>
      </c>
      <c r="L2" s="66">
        <v>0.97510000000000008</v>
      </c>
      <c r="M2" s="66">
        <v>0.98309999999999997</v>
      </c>
    </row>
    <row r="3" spans="1:18">
      <c r="A3" s="78"/>
      <c r="B3" s="4" t="s">
        <v>9</v>
      </c>
      <c r="C3" s="34" t="s">
        <v>39</v>
      </c>
      <c r="D3" s="62">
        <v>1141</v>
      </c>
      <c r="E3" s="62">
        <v>57941.997900000002</v>
      </c>
      <c r="F3" s="63">
        <v>1190.7618000000002</v>
      </c>
      <c r="G3" s="64">
        <v>82593</v>
      </c>
      <c r="H3" s="65">
        <v>0.99529999999999996</v>
      </c>
      <c r="I3" s="66">
        <v>1.7000000000000001E-3</v>
      </c>
      <c r="J3" s="66">
        <v>0.1704</v>
      </c>
      <c r="K3" s="66">
        <v>0</v>
      </c>
      <c r="L3" s="66">
        <v>0.99069999999999991</v>
      </c>
      <c r="M3" s="66">
        <v>0.99219999999999997</v>
      </c>
      <c r="N3" s="2"/>
      <c r="O3" s="2"/>
      <c r="P3" s="2"/>
      <c r="Q3" s="2"/>
      <c r="R3" s="2"/>
    </row>
    <row r="4" spans="1:18">
      <c r="A4" s="78"/>
      <c r="B4" s="4" t="s">
        <v>10</v>
      </c>
      <c r="C4" s="34"/>
      <c r="D4" s="62"/>
      <c r="E4" s="62"/>
      <c r="F4" s="63"/>
      <c r="G4" s="64"/>
      <c r="H4" s="65"/>
      <c r="I4" s="66"/>
      <c r="J4" s="66"/>
      <c r="K4" s="66"/>
      <c r="L4" s="66"/>
      <c r="M4" s="66"/>
      <c r="N4" s="2"/>
      <c r="O4" s="2"/>
      <c r="P4" s="2"/>
      <c r="Q4" s="2"/>
      <c r="R4" s="2"/>
    </row>
    <row r="5" spans="1:18">
      <c r="A5" s="78"/>
      <c r="B5" s="4" t="s">
        <v>11</v>
      </c>
      <c r="C5" s="34" t="s">
        <v>39</v>
      </c>
      <c r="D5" s="62">
        <v>1485</v>
      </c>
      <c r="E5" s="62">
        <v>41943.460400000004</v>
      </c>
      <c r="F5" s="63">
        <v>-1558.498599999999</v>
      </c>
      <c r="G5" s="64">
        <v>81584</v>
      </c>
      <c r="H5" s="65">
        <v>0.99390000000000001</v>
      </c>
      <c r="I5" s="66">
        <v>1.2999999999999999E-3</v>
      </c>
      <c r="J5" s="66">
        <v>0.1119</v>
      </c>
      <c r="K5" s="66">
        <v>0</v>
      </c>
      <c r="L5" s="66">
        <v>0.98349999999999993</v>
      </c>
      <c r="M5" s="66">
        <v>0.98930000000000007</v>
      </c>
      <c r="N5" s="2"/>
      <c r="O5" s="2"/>
      <c r="P5" s="2"/>
      <c r="Q5" s="2"/>
      <c r="R5" s="2"/>
    </row>
    <row r="6" spans="1:18">
      <c r="A6" s="78"/>
      <c r="B6" s="4" t="s">
        <v>12</v>
      </c>
      <c r="C6" s="4"/>
      <c r="D6" s="22"/>
      <c r="E6" s="24"/>
      <c r="F6" s="63"/>
      <c r="G6" s="64"/>
      <c r="H6" s="65"/>
      <c r="I6" s="66"/>
      <c r="J6" s="66"/>
      <c r="K6" s="66"/>
      <c r="L6" s="66"/>
      <c r="M6" s="66"/>
      <c r="N6" s="2"/>
      <c r="O6" s="2"/>
      <c r="P6" s="2"/>
      <c r="Q6" s="2"/>
      <c r="R6" s="2"/>
    </row>
    <row r="7" spans="1:18">
      <c r="A7" s="78"/>
      <c r="B7" s="4" t="s">
        <v>13</v>
      </c>
      <c r="C7" s="4"/>
      <c r="D7" s="4"/>
      <c r="E7" s="36"/>
      <c r="F7" s="63"/>
      <c r="G7" s="64"/>
      <c r="H7" s="65"/>
      <c r="I7" s="66"/>
      <c r="J7" s="66"/>
      <c r="K7" s="66"/>
      <c r="L7" s="66"/>
      <c r="M7" s="66"/>
      <c r="N7" s="2"/>
      <c r="O7" s="2"/>
      <c r="P7" s="2"/>
      <c r="Q7" s="2"/>
      <c r="R7" s="2"/>
    </row>
    <row r="8" spans="1:18">
      <c r="A8" s="78"/>
      <c r="B8" s="4" t="s">
        <v>14</v>
      </c>
      <c r="C8" s="4"/>
      <c r="D8" s="4"/>
      <c r="E8" s="36"/>
      <c r="F8" s="63"/>
      <c r="G8" s="64"/>
      <c r="H8" s="65"/>
      <c r="I8" s="66"/>
      <c r="J8" s="66"/>
      <c r="K8" s="66"/>
      <c r="L8" s="66"/>
      <c r="M8" s="66"/>
      <c r="N8" s="2"/>
      <c r="O8" s="2"/>
      <c r="P8" s="2"/>
      <c r="Q8" s="2"/>
      <c r="R8" s="2"/>
    </row>
    <row r="9" spans="1:18">
      <c r="A9" s="78"/>
      <c r="B9" s="4" t="s">
        <v>15</v>
      </c>
      <c r="C9" s="4"/>
      <c r="D9" s="4"/>
      <c r="E9" s="36"/>
      <c r="F9" s="63"/>
      <c r="G9" s="64"/>
      <c r="H9" s="65"/>
      <c r="I9" s="66"/>
      <c r="J9" s="66"/>
      <c r="K9" s="66"/>
      <c r="L9" s="66"/>
      <c r="M9" s="66"/>
      <c r="N9" s="2"/>
      <c r="O9" s="2"/>
      <c r="P9" s="2"/>
      <c r="Q9" s="2"/>
      <c r="R9" s="2"/>
    </row>
    <row r="10" spans="1:18">
      <c r="A10" s="78"/>
      <c r="B10" s="4" t="s">
        <v>16</v>
      </c>
      <c r="C10" s="4"/>
      <c r="D10" s="4"/>
      <c r="E10" s="36"/>
      <c r="F10" s="63"/>
      <c r="G10" s="64"/>
      <c r="H10" s="65"/>
      <c r="I10" s="66"/>
      <c r="J10" s="66"/>
      <c r="K10" s="66"/>
      <c r="L10" s="66"/>
      <c r="M10" s="66"/>
      <c r="N10" s="2"/>
      <c r="O10" s="2"/>
      <c r="P10" s="2"/>
      <c r="Q10" s="2"/>
      <c r="R10" s="2"/>
    </row>
    <row r="11" spans="1:18">
      <c r="A11" s="78"/>
      <c r="B11" s="6" t="s">
        <v>17</v>
      </c>
      <c r="C11" s="6"/>
      <c r="D11" s="6"/>
      <c r="E11" s="26"/>
      <c r="F11" s="63"/>
      <c r="G11" s="64"/>
      <c r="H11" s="65"/>
      <c r="I11" s="66"/>
      <c r="J11" s="66"/>
      <c r="K11" s="66"/>
      <c r="L11" s="66"/>
      <c r="M11" s="66"/>
      <c r="N11" s="2"/>
      <c r="O11" s="2"/>
      <c r="P11" s="2"/>
      <c r="Q11" s="2"/>
      <c r="R11" s="2"/>
    </row>
    <row r="12" spans="1:18">
      <c r="A12" s="79"/>
      <c r="B12" s="16" t="s">
        <v>40</v>
      </c>
      <c r="C12" s="16" t="s">
        <v>41</v>
      </c>
      <c r="D12" s="6">
        <f>SUM(D2:D11)</f>
        <v>4160</v>
      </c>
      <c r="E12" s="26">
        <f>SUM(E2:E11)</f>
        <v>181005.52560000002</v>
      </c>
      <c r="F12" s="45">
        <f>SUM(F2:F11)</f>
        <v>670.50509999999485</v>
      </c>
      <c r="G12" s="6">
        <f t="shared" ref="G12" si="0">SUM(G2:G11)</f>
        <v>275311</v>
      </c>
      <c r="H12" s="7">
        <f>AVERAGEA(H2:H11)</f>
        <v>0.99453333333333338</v>
      </c>
      <c r="I12" s="7">
        <f t="shared" ref="I12:K12" si="1">AVERAGEA(I2:I11)</f>
        <v>1.7333333333333333E-3</v>
      </c>
      <c r="J12" s="7">
        <f t="shared" si="1"/>
        <v>0.15666666666666665</v>
      </c>
      <c r="K12" s="7">
        <f t="shared" si="1"/>
        <v>1.9999999999999998E-4</v>
      </c>
      <c r="L12" s="7">
        <f>AVERAGEA(L2:L11)</f>
        <v>0.98309999999999997</v>
      </c>
      <c r="M12" s="7">
        <f>AVERAGEA(M2:M11)</f>
        <v>0.98819999999999997</v>
      </c>
    </row>
    <row r="13" spans="1:18" ht="15.65" customHeight="1">
      <c r="A13" s="76" t="s">
        <v>75</v>
      </c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</row>
    <row r="14" spans="1:18">
      <c r="A14" s="76"/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</row>
    <row r="15" spans="1:18" ht="25.5" customHeight="1">
      <c r="A15" s="76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</row>
    <row r="17" spans="1:14" ht="52">
      <c r="A17" s="5" t="s">
        <v>33</v>
      </c>
      <c r="B17" s="5" t="s">
        <v>8</v>
      </c>
      <c r="C17" s="5" t="s">
        <v>2</v>
      </c>
      <c r="D17" s="5" t="s">
        <v>35</v>
      </c>
      <c r="E17" s="5" t="s">
        <v>50</v>
      </c>
      <c r="F17" s="5" t="s">
        <v>51</v>
      </c>
      <c r="G17" s="5" t="s">
        <v>22</v>
      </c>
      <c r="H17" s="5" t="s">
        <v>3</v>
      </c>
      <c r="I17" s="5" t="s">
        <v>0</v>
      </c>
      <c r="J17" s="5" t="s">
        <v>38</v>
      </c>
      <c r="K17" s="5" t="s">
        <v>34</v>
      </c>
      <c r="L17" s="5" t="s">
        <v>74</v>
      </c>
      <c r="M17" s="5" t="s">
        <v>20</v>
      </c>
    </row>
    <row r="18" spans="1:14" ht="15.65" customHeight="1">
      <c r="A18" s="77" t="s">
        <v>76</v>
      </c>
      <c r="B18" s="4" t="s">
        <v>18</v>
      </c>
      <c r="C18" s="4" t="s">
        <v>39</v>
      </c>
      <c r="D18" s="22">
        <v>32</v>
      </c>
      <c r="E18" s="56">
        <v>1626.7186999999999</v>
      </c>
      <c r="F18" s="56">
        <v>-175.95880000000011</v>
      </c>
      <c r="G18" s="37">
        <v>2886</v>
      </c>
      <c r="H18" s="51">
        <v>0.99490000000000001</v>
      </c>
      <c r="I18" s="51">
        <v>3.5999999999999999E-3</v>
      </c>
      <c r="J18" s="51">
        <v>0.13969999999999999</v>
      </c>
      <c r="K18" s="21">
        <v>0</v>
      </c>
      <c r="L18" s="21">
        <v>0.96350000000000002</v>
      </c>
      <c r="M18" s="21">
        <v>0.96250000000000002</v>
      </c>
      <c r="N18" s="93"/>
    </row>
    <row r="19" spans="1:14">
      <c r="A19" s="78"/>
      <c r="B19" s="4" t="s">
        <v>19</v>
      </c>
      <c r="C19" s="4" t="s">
        <v>39</v>
      </c>
      <c r="D19" s="22">
        <v>9</v>
      </c>
      <c r="E19" s="56">
        <v>562.28610000000003</v>
      </c>
      <c r="F19" s="72">
        <v>-106.10050000000001</v>
      </c>
      <c r="G19" s="37">
        <v>1278</v>
      </c>
      <c r="H19" s="51">
        <v>0.99219999999999997</v>
      </c>
      <c r="I19" s="51">
        <v>4.7999999999999996E-3</v>
      </c>
      <c r="J19" s="51">
        <v>0.1613</v>
      </c>
      <c r="K19" s="21">
        <v>0</v>
      </c>
      <c r="L19" s="21">
        <v>0.97529999999999994</v>
      </c>
      <c r="M19" s="21">
        <v>0.97489999999999999</v>
      </c>
      <c r="N19" s="47"/>
    </row>
    <row r="20" spans="1:14">
      <c r="A20" s="78"/>
      <c r="B20" s="4" t="s">
        <v>28</v>
      </c>
      <c r="C20" s="4"/>
      <c r="D20" s="22"/>
      <c r="E20" s="44"/>
      <c r="F20" s="44"/>
      <c r="G20" s="37"/>
      <c r="H20" s="51"/>
      <c r="I20" s="51"/>
      <c r="J20" s="51"/>
      <c r="K20" s="21"/>
      <c r="L20" s="21"/>
      <c r="M20" s="21"/>
      <c r="N20" s="47"/>
    </row>
    <row r="21" spans="1:14" ht="39">
      <c r="A21" s="78"/>
      <c r="B21" s="4" t="s">
        <v>27</v>
      </c>
      <c r="C21" s="4"/>
      <c r="D21" s="22"/>
      <c r="E21" s="44"/>
      <c r="F21" s="44"/>
      <c r="G21" s="37"/>
      <c r="H21" s="51"/>
      <c r="I21" s="51"/>
      <c r="J21" s="51"/>
      <c r="K21" s="21"/>
      <c r="L21" s="21"/>
      <c r="M21" s="21"/>
      <c r="N21" s="47"/>
    </row>
    <row r="22" spans="1:14">
      <c r="A22" s="78"/>
      <c r="B22" s="4" t="s">
        <v>25</v>
      </c>
      <c r="C22" s="4" t="s">
        <v>39</v>
      </c>
      <c r="D22" s="22">
        <v>170</v>
      </c>
      <c r="E22" s="44">
        <v>6731.0965999999999</v>
      </c>
      <c r="F22" s="44">
        <v>-88.926500000000487</v>
      </c>
      <c r="G22" s="37">
        <v>23599</v>
      </c>
      <c r="H22" s="51">
        <v>0.99292974694052982</v>
      </c>
      <c r="I22" s="51">
        <v>1.8849080886455443E-3</v>
      </c>
      <c r="J22" s="51">
        <v>0.15190000000000001</v>
      </c>
      <c r="K22" s="21">
        <v>0</v>
      </c>
      <c r="L22" s="21">
        <v>0.98947815920926774</v>
      </c>
      <c r="M22" s="21">
        <v>0.99192571659265238</v>
      </c>
      <c r="N22" s="47"/>
    </row>
    <row r="23" spans="1:14">
      <c r="A23" s="78"/>
      <c r="B23" s="4" t="s">
        <v>26</v>
      </c>
      <c r="C23" s="4" t="s">
        <v>39</v>
      </c>
      <c r="D23" s="22">
        <v>182</v>
      </c>
      <c r="E23" s="72">
        <v>6199.5946000000004</v>
      </c>
      <c r="F23" s="56">
        <v>11.518000000000029</v>
      </c>
      <c r="G23" s="37">
        <v>11766</v>
      </c>
      <c r="H23" s="51">
        <v>0.99038843881165306</v>
      </c>
      <c r="I23" s="51">
        <v>2.2367021466822932E-3</v>
      </c>
      <c r="J23" s="51">
        <v>0.123833333333333</v>
      </c>
      <c r="K23" s="21">
        <v>0</v>
      </c>
      <c r="L23" s="21">
        <v>0.99</v>
      </c>
      <c r="M23" s="21">
        <v>0.97971322440306785</v>
      </c>
    </row>
    <row r="24" spans="1:14">
      <c r="A24" s="79"/>
      <c r="B24" s="15" t="s">
        <v>40</v>
      </c>
      <c r="C24" s="15" t="s">
        <v>41</v>
      </c>
      <c r="D24" s="22">
        <f>SUM(D18:D23)</f>
        <v>393</v>
      </c>
      <c r="E24" s="44">
        <f>SUM(E18:E23)</f>
        <v>15119.696</v>
      </c>
      <c r="F24" s="45">
        <f t="shared" ref="F24:G24" si="2">SUM(F18:F23)</f>
        <v>-359.46780000000058</v>
      </c>
      <c r="G24" s="35">
        <f t="shared" si="2"/>
        <v>39529</v>
      </c>
      <c r="H24" s="21">
        <f>AVERAGEA(H18:H23)</f>
        <v>0.99260454643804574</v>
      </c>
      <c r="I24" s="21">
        <f t="shared" ref="I24:K24" si="3">AVERAGEA(I18:I23)</f>
        <v>3.1304025588319595E-3</v>
      </c>
      <c r="J24" s="21">
        <f t="shared" si="3"/>
        <v>0.14418333333333325</v>
      </c>
      <c r="K24" s="21">
        <f t="shared" si="3"/>
        <v>0</v>
      </c>
      <c r="L24" s="21">
        <f>AVERAGEA(L18:L23)</f>
        <v>0.97956953980231698</v>
      </c>
      <c r="M24" s="43">
        <f>AVERAGEA(M18:M23)</f>
        <v>0.97725973524893006</v>
      </c>
      <c r="N24" s="47"/>
    </row>
    <row r="25" spans="1:14" ht="15.65" customHeight="1">
      <c r="A25" s="76" t="s">
        <v>72</v>
      </c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</row>
    <row r="26" spans="1:14">
      <c r="A26" s="76"/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</row>
    <row r="27" spans="1:14" ht="26.5" customHeight="1">
      <c r="A27" s="76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</row>
    <row r="28" spans="1:14">
      <c r="A28" s="8"/>
    </row>
    <row r="32" spans="1:14">
      <c r="C32" s="48"/>
      <c r="K32" s="49"/>
      <c r="L32" s="50"/>
      <c r="M32" s="50"/>
    </row>
    <row r="33" spans="3:13">
      <c r="C33" s="48"/>
      <c r="K33" s="49"/>
      <c r="L33" s="50"/>
      <c r="M33" s="50"/>
    </row>
    <row r="34" spans="3:13">
      <c r="K34" s="49"/>
      <c r="L34" s="50"/>
    </row>
    <row r="35" spans="3:13">
      <c r="K35" s="49"/>
      <c r="L35" s="50"/>
    </row>
    <row r="36" spans="3:13">
      <c r="C36" s="48"/>
    </row>
    <row r="37" spans="3:13">
      <c r="C37" s="48"/>
    </row>
  </sheetData>
  <mergeCells count="4">
    <mergeCell ref="A13:M15"/>
    <mergeCell ref="A25:M27"/>
    <mergeCell ref="A2:A12"/>
    <mergeCell ref="A18:A24"/>
  </mergeCells>
  <phoneticPr fontId="3" type="noConversion"/>
  <pageMargins left="0.74791666666666701" right="0.74791666666666701" top="0.98402777777777795" bottom="0.98402777777777795" header="0.51180555555555596" footer="0.51180555555555596"/>
  <pageSetup paperSize="9" orientation="portrait" r:id="rId1"/>
  <headerFooter alignWithMargins="0">
    <oddHeader>&amp;L&amp;"Times New Roman,加粗"&amp;G&amp;R秘密▲</oddHeader>
    <oddFooter>&amp;L&amp;10&lt;以上所有信息均为中兴通讯股份有限公司所有，不得外传&gt;&amp;R&amp;10共 &amp;N 页 , 第 &amp;P 页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opLeftCell="A19" workbookViewId="0">
      <selection activeCell="L24" sqref="L24"/>
    </sheetView>
  </sheetViews>
  <sheetFormatPr defaultColWidth="9" defaultRowHeight="15"/>
  <cols>
    <col min="1" max="1" width="9" style="10" customWidth="1"/>
    <col min="2" max="2" width="17.36328125" style="10" customWidth="1"/>
    <col min="3" max="4" width="9" style="10"/>
    <col min="5" max="5" width="12.08984375" style="10" customWidth="1"/>
    <col min="6" max="6" width="11.36328125" style="10" customWidth="1"/>
    <col min="7" max="7" width="9.26953125" style="10" customWidth="1"/>
    <col min="8" max="8" width="12.36328125" style="10" customWidth="1"/>
    <col min="9" max="9" width="9" style="10"/>
    <col min="10" max="12" width="9.36328125" style="10" customWidth="1"/>
    <col min="13" max="16384" width="9" style="10"/>
  </cols>
  <sheetData>
    <row r="1" spans="1:12" s="9" customFormat="1" ht="57.75" customHeight="1">
      <c r="A1" s="5" t="s">
        <v>33</v>
      </c>
      <c r="B1" s="5" t="s">
        <v>1</v>
      </c>
      <c r="C1" s="5" t="s">
        <v>2</v>
      </c>
      <c r="D1" s="5" t="s">
        <v>35</v>
      </c>
      <c r="E1" s="5" t="s">
        <v>52</v>
      </c>
      <c r="F1" s="5" t="s">
        <v>32</v>
      </c>
      <c r="G1" s="5" t="s">
        <v>53</v>
      </c>
      <c r="H1" s="5" t="s">
        <v>54</v>
      </c>
      <c r="I1" s="5" t="s">
        <v>3</v>
      </c>
      <c r="J1" s="5" t="s">
        <v>30</v>
      </c>
      <c r="K1" s="5" t="s">
        <v>31</v>
      </c>
      <c r="L1" s="5" t="s">
        <v>6</v>
      </c>
    </row>
    <row r="2" spans="1:12" s="9" customFormat="1" ht="14.25" customHeight="1">
      <c r="A2" s="77" t="s">
        <v>76</v>
      </c>
      <c r="B2" s="4" t="s">
        <v>4</v>
      </c>
      <c r="C2" s="4"/>
      <c r="D2" s="4"/>
      <c r="E2" s="71"/>
      <c r="F2" s="46"/>
      <c r="G2" s="71"/>
      <c r="H2" s="46"/>
      <c r="I2" s="69"/>
      <c r="J2" s="42"/>
      <c r="K2" s="42"/>
      <c r="L2" s="42"/>
    </row>
    <row r="3" spans="1:12">
      <c r="A3" s="78"/>
      <c r="B3" s="4" t="s">
        <v>9</v>
      </c>
      <c r="C3" s="4" t="s">
        <v>39</v>
      </c>
      <c r="D3" s="55">
        <v>3111</v>
      </c>
      <c r="E3" s="71">
        <v>92610.98</v>
      </c>
      <c r="F3" s="44">
        <v>-409.86000000000058</v>
      </c>
      <c r="G3" s="71">
        <v>9304.9500000000007</v>
      </c>
      <c r="H3" s="44">
        <v>-322.54999999999927</v>
      </c>
      <c r="I3" s="69">
        <v>0.99730000000000008</v>
      </c>
      <c r="J3" s="73">
        <v>2.0000000000000001E-4</v>
      </c>
      <c r="K3" s="73">
        <v>1.1000000000000001E-3</v>
      </c>
      <c r="L3" s="73">
        <v>5.0000000000000001E-4</v>
      </c>
    </row>
    <row r="4" spans="1:12">
      <c r="A4" s="78"/>
      <c r="B4" s="4" t="s">
        <v>10</v>
      </c>
      <c r="C4" s="4"/>
      <c r="D4" s="55"/>
      <c r="E4" s="71"/>
      <c r="F4" s="72"/>
      <c r="G4" s="71"/>
      <c r="H4" s="72"/>
      <c r="I4" s="69"/>
      <c r="J4" s="73"/>
      <c r="K4" s="73"/>
      <c r="L4" s="73"/>
    </row>
    <row r="5" spans="1:12">
      <c r="A5" s="78"/>
      <c r="B5" s="4" t="s">
        <v>11</v>
      </c>
      <c r="C5" s="4" t="s">
        <v>39</v>
      </c>
      <c r="D5" s="55">
        <v>2494</v>
      </c>
      <c r="E5" s="71">
        <v>62322.41</v>
      </c>
      <c r="F5" s="72">
        <v>1028.1900000000023</v>
      </c>
      <c r="G5" s="71">
        <v>4962.58</v>
      </c>
      <c r="H5" s="72">
        <v>-310.27999999999975</v>
      </c>
      <c r="I5" s="69">
        <v>0.99750000000000005</v>
      </c>
      <c r="J5" s="73">
        <v>4.0000000000000002E-4</v>
      </c>
      <c r="K5" s="73">
        <v>1.7000000000000001E-3</v>
      </c>
      <c r="L5" s="73">
        <v>4.0000000000000002E-4</v>
      </c>
    </row>
    <row r="6" spans="1:12">
      <c r="A6" s="78"/>
      <c r="B6" s="4" t="s">
        <v>12</v>
      </c>
      <c r="C6" s="4" t="s">
        <v>39</v>
      </c>
      <c r="D6" s="55">
        <v>1608</v>
      </c>
      <c r="E6" s="71">
        <v>43800.92</v>
      </c>
      <c r="F6" s="72">
        <v>4110.43</v>
      </c>
      <c r="G6" s="71">
        <v>5145.24</v>
      </c>
      <c r="H6" s="72">
        <v>-530.73000000000047</v>
      </c>
      <c r="I6" s="69">
        <v>0.99760000000000004</v>
      </c>
      <c r="J6" s="73">
        <v>0</v>
      </c>
      <c r="K6" s="73">
        <v>1.8E-3</v>
      </c>
      <c r="L6" s="73">
        <v>4.0000000000000002E-4</v>
      </c>
    </row>
    <row r="7" spans="1:12">
      <c r="A7" s="78"/>
      <c r="B7" s="4" t="s">
        <v>13</v>
      </c>
      <c r="C7" s="4" t="s">
        <v>39</v>
      </c>
      <c r="D7" s="55">
        <v>2801</v>
      </c>
      <c r="E7" s="71">
        <v>86528.15</v>
      </c>
      <c r="F7" s="72">
        <v>6564.3099999999977</v>
      </c>
      <c r="G7" s="71">
        <v>8714.2000000000007</v>
      </c>
      <c r="H7" s="72">
        <v>-691.10999999999876</v>
      </c>
      <c r="I7" s="69">
        <v>0.99769999999999992</v>
      </c>
      <c r="J7" s="73">
        <v>2.9999999999999997E-4</v>
      </c>
      <c r="K7" s="73">
        <v>2.2000000000000001E-3</v>
      </c>
      <c r="L7" s="73">
        <v>5.9999999999999995E-4</v>
      </c>
    </row>
    <row r="8" spans="1:12">
      <c r="A8" s="78"/>
      <c r="B8" s="4" t="s">
        <v>14</v>
      </c>
      <c r="C8" s="4" t="s">
        <v>39</v>
      </c>
      <c r="D8" s="55">
        <v>582</v>
      </c>
      <c r="E8" s="71">
        <v>11746.8</v>
      </c>
      <c r="F8" s="72">
        <v>113.35999999999876</v>
      </c>
      <c r="G8" s="71">
        <v>966.02</v>
      </c>
      <c r="H8" s="72">
        <v>-45.490000000000009</v>
      </c>
      <c r="I8" s="69">
        <v>0.99849999999999994</v>
      </c>
      <c r="J8" s="73">
        <v>2.9999999999999997E-4</v>
      </c>
      <c r="K8" s="73">
        <v>1.6000000000000001E-3</v>
      </c>
      <c r="L8" s="73">
        <v>4.0000000000000002E-4</v>
      </c>
    </row>
    <row r="9" spans="1:12">
      <c r="A9" s="78"/>
      <c r="B9" s="4" t="s">
        <v>15</v>
      </c>
      <c r="C9" s="4" t="s">
        <v>39</v>
      </c>
      <c r="D9" s="55">
        <v>1353</v>
      </c>
      <c r="E9" s="71">
        <v>33927.629999999997</v>
      </c>
      <c r="F9" s="72">
        <v>183.96999999999389</v>
      </c>
      <c r="G9" s="71">
        <v>3584.26</v>
      </c>
      <c r="H9" s="72">
        <v>-182.92999999999984</v>
      </c>
      <c r="I9" s="69">
        <v>0.99840000000000007</v>
      </c>
      <c r="J9" s="73">
        <v>1E-4</v>
      </c>
      <c r="K9" s="73">
        <v>1.8E-3</v>
      </c>
      <c r="L9" s="73">
        <v>2.0000000000000001E-4</v>
      </c>
    </row>
    <row r="10" spans="1:12">
      <c r="A10" s="78"/>
      <c r="B10" s="4" t="s">
        <v>16</v>
      </c>
      <c r="C10" s="4"/>
      <c r="D10" s="55"/>
      <c r="E10" s="71"/>
      <c r="F10" s="72"/>
      <c r="G10" s="71"/>
      <c r="H10" s="72"/>
      <c r="I10" s="69"/>
      <c r="J10" s="73"/>
      <c r="K10" s="73"/>
      <c r="L10" s="73"/>
    </row>
    <row r="11" spans="1:12">
      <c r="A11" s="78"/>
      <c r="B11" s="4" t="s">
        <v>17</v>
      </c>
      <c r="C11" s="4" t="s">
        <v>39</v>
      </c>
      <c r="D11" s="55">
        <v>873</v>
      </c>
      <c r="E11" s="71">
        <v>19331.95</v>
      </c>
      <c r="F11" s="72">
        <v>-1088.130000000001</v>
      </c>
      <c r="G11" s="71">
        <v>2959.51</v>
      </c>
      <c r="H11" s="72">
        <v>137.43000000000029</v>
      </c>
      <c r="I11" s="69">
        <v>0.99730000000000008</v>
      </c>
      <c r="J11" s="73">
        <v>2.9999999999999997E-4</v>
      </c>
      <c r="K11" s="73">
        <v>1.7000000000000001E-3</v>
      </c>
      <c r="L11" s="73">
        <v>2.9999999999999997E-4</v>
      </c>
    </row>
    <row r="12" spans="1:12">
      <c r="A12" s="79"/>
      <c r="B12" s="15" t="s">
        <v>40</v>
      </c>
      <c r="C12" s="15" t="s">
        <v>39</v>
      </c>
      <c r="D12" s="4">
        <f>SUM(D2:D11)</f>
        <v>12822</v>
      </c>
      <c r="E12" s="46">
        <f t="shared" ref="E12:H12" si="0">SUM(E2:E11)</f>
        <v>350268.83999999997</v>
      </c>
      <c r="F12" s="46">
        <f t="shared" si="0"/>
        <v>10502.269999999991</v>
      </c>
      <c r="G12" s="46">
        <f t="shared" si="0"/>
        <v>35636.76</v>
      </c>
      <c r="H12" s="46">
        <f t="shared" si="0"/>
        <v>-1945.659999999998</v>
      </c>
      <c r="I12" s="43">
        <f>AVERAGE(I2:I11)</f>
        <v>0.9977571428571429</v>
      </c>
      <c r="J12" s="43">
        <f t="shared" ref="J12:L12" si="1">AVERAGE(J2:J11)</f>
        <v>2.2857142857142854E-4</v>
      </c>
      <c r="K12" s="43">
        <f t="shared" si="1"/>
        <v>1.7000000000000001E-3</v>
      </c>
      <c r="L12" s="43">
        <f t="shared" si="1"/>
        <v>4.0000000000000002E-4</v>
      </c>
    </row>
    <row r="13" spans="1:12" ht="15.65" customHeight="1">
      <c r="A13" s="76" t="s">
        <v>78</v>
      </c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</row>
    <row r="14" spans="1:12" ht="19.5" customHeight="1">
      <c r="A14" s="76"/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</row>
    <row r="15" spans="1:12" ht="24" customHeight="1">
      <c r="A15" s="76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</row>
    <row r="17" spans="1:14" ht="52">
      <c r="A17" s="5" t="s">
        <v>33</v>
      </c>
      <c r="B17" s="5" t="s">
        <v>7</v>
      </c>
      <c r="C17" s="5" t="s">
        <v>2</v>
      </c>
      <c r="D17" s="5" t="s">
        <v>35</v>
      </c>
      <c r="E17" s="5" t="s">
        <v>55</v>
      </c>
      <c r="F17" s="5" t="s">
        <v>32</v>
      </c>
      <c r="G17" s="5" t="s">
        <v>53</v>
      </c>
      <c r="H17" s="5" t="s">
        <v>56</v>
      </c>
      <c r="I17" s="5" t="s">
        <v>3</v>
      </c>
      <c r="J17" s="5" t="s">
        <v>30</v>
      </c>
      <c r="K17" s="5" t="s">
        <v>31</v>
      </c>
      <c r="L17" s="5" t="s">
        <v>6</v>
      </c>
    </row>
    <row r="18" spans="1:14" ht="14.25" customHeight="1">
      <c r="A18" s="77" t="s">
        <v>76</v>
      </c>
      <c r="B18" s="4" t="s">
        <v>18</v>
      </c>
      <c r="C18" s="4" t="s">
        <v>39</v>
      </c>
      <c r="D18" s="4"/>
      <c r="E18" s="4"/>
      <c r="F18" s="4"/>
      <c r="G18" s="12"/>
      <c r="H18" s="4"/>
      <c r="I18" s="13"/>
      <c r="J18" s="13"/>
      <c r="K18" s="13"/>
      <c r="L18" s="14"/>
    </row>
    <row r="19" spans="1:14">
      <c r="A19" s="78"/>
      <c r="B19" s="4" t="s">
        <v>19</v>
      </c>
      <c r="C19" s="4" t="s">
        <v>39</v>
      </c>
      <c r="D19" s="4"/>
      <c r="E19" s="4"/>
      <c r="F19" s="4"/>
      <c r="G19" s="12"/>
      <c r="H19" s="4"/>
      <c r="I19" s="13"/>
      <c r="J19" s="13"/>
      <c r="K19" s="13"/>
      <c r="L19" s="14"/>
    </row>
    <row r="20" spans="1:14">
      <c r="A20" s="78"/>
      <c r="B20" s="4" t="s">
        <v>28</v>
      </c>
      <c r="C20" s="4" t="s">
        <v>39</v>
      </c>
      <c r="D20" s="4"/>
      <c r="E20" s="4"/>
      <c r="F20" s="4"/>
      <c r="G20" s="12"/>
      <c r="H20" s="4"/>
      <c r="I20" s="13"/>
      <c r="J20" s="13"/>
      <c r="K20" s="13"/>
      <c r="L20" s="14"/>
    </row>
    <row r="21" spans="1:14" ht="39">
      <c r="A21" s="78"/>
      <c r="B21" s="4" t="s">
        <v>27</v>
      </c>
      <c r="C21" s="4" t="s">
        <v>39</v>
      </c>
      <c r="D21" s="55">
        <v>21</v>
      </c>
      <c r="E21" s="11">
        <v>354.17</v>
      </c>
      <c r="F21" s="44">
        <v>55.730000000000018</v>
      </c>
      <c r="G21" s="11">
        <v>23.82</v>
      </c>
      <c r="H21" s="44">
        <v>-9.230000000000004</v>
      </c>
      <c r="I21" s="43">
        <v>0.99944999999999995</v>
      </c>
      <c r="J21" s="43">
        <v>0</v>
      </c>
      <c r="K21" s="43">
        <v>7.000000000000001E-4</v>
      </c>
      <c r="L21" s="43">
        <v>1E-4</v>
      </c>
      <c r="M21"/>
    </row>
    <row r="22" spans="1:14">
      <c r="A22" s="78"/>
      <c r="B22" s="4" t="s">
        <v>25</v>
      </c>
      <c r="C22" s="4" t="s">
        <v>39</v>
      </c>
      <c r="D22" s="55">
        <v>140</v>
      </c>
      <c r="E22" s="11">
        <v>3997.29</v>
      </c>
      <c r="F22" s="56">
        <v>251.09000000000015</v>
      </c>
      <c r="G22" s="11">
        <v>163.48000000000002</v>
      </c>
      <c r="H22" s="56">
        <v>-64.039999999999964</v>
      </c>
      <c r="I22" s="43">
        <v>0.9958499999999999</v>
      </c>
      <c r="J22" s="43">
        <v>8.9999999999999998E-4</v>
      </c>
      <c r="K22" s="43">
        <v>1.4499999999999999E-3</v>
      </c>
      <c r="L22" s="43">
        <v>1E-3</v>
      </c>
    </row>
    <row r="23" spans="1:14">
      <c r="A23" s="78"/>
      <c r="B23" s="6" t="s">
        <v>26</v>
      </c>
      <c r="C23" s="4" t="s">
        <v>39</v>
      </c>
      <c r="D23" s="59">
        <v>754</v>
      </c>
      <c r="E23" s="11">
        <v>14813.05</v>
      </c>
      <c r="F23" s="56">
        <v>941.06999999999971</v>
      </c>
      <c r="G23" s="11">
        <v>2128.81</v>
      </c>
      <c r="H23" s="56">
        <v>-942.09000000000015</v>
      </c>
      <c r="I23" s="43">
        <v>0.99665714285714291</v>
      </c>
      <c r="J23" s="43">
        <v>6.8571428571428603E-4</v>
      </c>
      <c r="K23" s="43">
        <v>3.3E-3</v>
      </c>
      <c r="L23" s="43">
        <v>6.4285714285714293E-4</v>
      </c>
      <c r="M23"/>
      <c r="N23"/>
    </row>
    <row r="24" spans="1:14">
      <c r="A24" s="79"/>
      <c r="B24" s="18" t="s">
        <v>40</v>
      </c>
      <c r="C24" s="19" t="s">
        <v>39</v>
      </c>
      <c r="D24" s="38">
        <f>SUM(D18:D23)</f>
        <v>915</v>
      </c>
      <c r="E24" s="25">
        <f>SUM(E18:E23)</f>
        <v>19164.509999999998</v>
      </c>
      <c r="F24" s="25">
        <f>SUM(F18:F23)</f>
        <v>1247.8899999999999</v>
      </c>
      <c r="G24" s="25">
        <f>SUM(G18:G23)</f>
        <v>2316.11</v>
      </c>
      <c r="H24" s="25">
        <f>SUM(H18:H23)</f>
        <v>-1015.3600000000001</v>
      </c>
      <c r="I24" s="17">
        <f>AVERAGEA(I18:I23)</f>
        <v>0.99731904761904755</v>
      </c>
      <c r="J24" s="17">
        <f t="shared" ref="J24:L24" si="2">AVERAGEA(J18:J23)</f>
        <v>5.285714285714287E-4</v>
      </c>
      <c r="K24" s="17">
        <f t="shared" si="2"/>
        <v>1.8166666666666667E-3</v>
      </c>
      <c r="L24" s="17">
        <f t="shared" si="2"/>
        <v>5.80952380952381E-4</v>
      </c>
    </row>
    <row r="25" spans="1:14" ht="15.65" customHeight="1">
      <c r="A25" s="80" t="s">
        <v>71</v>
      </c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</row>
    <row r="26" spans="1:14" ht="24" customHeight="1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</row>
    <row r="27" spans="1:14" ht="28.5" customHeight="1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</row>
    <row r="32" spans="1:14">
      <c r="I32" s="20"/>
    </row>
  </sheetData>
  <mergeCells count="4">
    <mergeCell ref="A2:A12"/>
    <mergeCell ref="A13:L15"/>
    <mergeCell ref="A18:A24"/>
    <mergeCell ref="A25:L27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7" sqref="J7"/>
    </sheetView>
  </sheetViews>
  <sheetFormatPr defaultColWidth="9" defaultRowHeight="15"/>
  <cols>
    <col min="1" max="1" width="9" style="1" customWidth="1"/>
    <col min="2" max="2" width="20.36328125" style="1" customWidth="1"/>
    <col min="3" max="5" width="9" style="1"/>
    <col min="6" max="6" width="12.26953125" style="1" customWidth="1"/>
    <col min="7" max="7" width="10.08984375" style="1" bestFit="1" customWidth="1"/>
    <col min="8" max="8" width="9.36328125" style="1" bestFit="1" customWidth="1"/>
    <col min="9" max="9" width="9.36328125" style="1" customWidth="1"/>
    <col min="10" max="16384" width="9" style="1"/>
  </cols>
  <sheetData>
    <row r="1" spans="1:9" s="2" customFormat="1" ht="39">
      <c r="A1" s="5" t="s">
        <v>61</v>
      </c>
      <c r="B1" s="5" t="s">
        <v>62</v>
      </c>
      <c r="C1" s="5" t="s">
        <v>63</v>
      </c>
      <c r="D1" s="5" t="s">
        <v>64</v>
      </c>
      <c r="E1" s="5" t="s">
        <v>65</v>
      </c>
      <c r="F1" s="5" t="s">
        <v>66</v>
      </c>
      <c r="G1" s="5" t="s">
        <v>67</v>
      </c>
      <c r="H1" s="5" t="s">
        <v>0</v>
      </c>
      <c r="I1" s="5" t="s">
        <v>68</v>
      </c>
    </row>
    <row r="2" spans="1:9" s="2" customFormat="1" ht="14.25" customHeight="1">
      <c r="A2" s="90" t="s">
        <v>77</v>
      </c>
      <c r="B2" s="40" t="s">
        <v>4</v>
      </c>
      <c r="C2" s="52" t="s">
        <v>73</v>
      </c>
      <c r="D2" s="67">
        <v>726</v>
      </c>
      <c r="E2" s="68">
        <v>11276.790000000323</v>
      </c>
      <c r="F2" s="68">
        <v>-204.66000000001804</v>
      </c>
      <c r="G2" s="69">
        <v>0.94925463371434615</v>
      </c>
      <c r="H2" s="69">
        <v>1.0341366071334951E-2</v>
      </c>
      <c r="I2" s="69">
        <v>4.0182991685155179E-3</v>
      </c>
    </row>
    <row r="3" spans="1:9">
      <c r="A3" s="91"/>
      <c r="B3" s="40" t="s">
        <v>9</v>
      </c>
      <c r="C3" s="52" t="s">
        <v>73</v>
      </c>
      <c r="D3" s="67">
        <v>591</v>
      </c>
      <c r="E3" s="72">
        <v>17394.430000000553</v>
      </c>
      <c r="F3" s="68">
        <v>80.730000000054133</v>
      </c>
      <c r="G3" s="69">
        <v>0.97703127222941022</v>
      </c>
      <c r="H3" s="69">
        <v>3.1812503931630078E-3</v>
      </c>
      <c r="I3" s="69">
        <v>2.6454331239762086E-3</v>
      </c>
    </row>
    <row r="4" spans="1:9">
      <c r="A4" s="91"/>
      <c r="B4" s="40" t="s">
        <v>58</v>
      </c>
      <c r="C4" s="52"/>
      <c r="D4" s="67"/>
      <c r="E4" s="72"/>
      <c r="F4" s="68"/>
      <c r="G4" s="70"/>
      <c r="H4" s="69"/>
      <c r="I4" s="69"/>
    </row>
    <row r="5" spans="1:9">
      <c r="A5" s="91"/>
      <c r="B5" s="40" t="s">
        <v>11</v>
      </c>
      <c r="C5" s="52" t="s">
        <v>73</v>
      </c>
      <c r="D5" s="67">
        <v>497</v>
      </c>
      <c r="E5" s="72">
        <v>13786.490000000536</v>
      </c>
      <c r="F5" s="68">
        <v>107.87000000001899</v>
      </c>
      <c r="G5" s="69">
        <v>0.95947788609408391</v>
      </c>
      <c r="H5" s="69">
        <v>4.2015687040869807E-3</v>
      </c>
      <c r="I5" s="69">
        <v>7.4479494731107742E-3</v>
      </c>
    </row>
    <row r="6" spans="1:9">
      <c r="A6" s="91"/>
      <c r="B6" s="40" t="s">
        <v>59</v>
      </c>
      <c r="C6" s="52"/>
      <c r="D6" s="52"/>
      <c r="E6" s="52"/>
      <c r="F6" s="56"/>
      <c r="G6" s="53"/>
      <c r="H6" s="53"/>
      <c r="I6" s="53"/>
    </row>
    <row r="7" spans="1:9">
      <c r="A7" s="91"/>
      <c r="B7" s="40" t="s">
        <v>13</v>
      </c>
      <c r="C7" s="52"/>
      <c r="D7" s="52"/>
      <c r="E7" s="52"/>
      <c r="F7" s="56"/>
      <c r="G7" s="53"/>
      <c r="H7" s="53"/>
      <c r="I7" s="53"/>
    </row>
    <row r="8" spans="1:9">
      <c r="A8" s="91"/>
      <c r="B8" s="40" t="s">
        <v>60</v>
      </c>
      <c r="C8" s="52"/>
      <c r="D8" s="52"/>
      <c r="E8" s="52"/>
      <c r="F8" s="56"/>
      <c r="G8" s="53"/>
      <c r="H8" s="53"/>
      <c r="I8" s="53"/>
    </row>
    <row r="9" spans="1:9">
      <c r="A9" s="91"/>
      <c r="B9" s="40" t="s">
        <v>15</v>
      </c>
      <c r="C9" s="52"/>
      <c r="D9" s="52"/>
      <c r="E9" s="52"/>
      <c r="F9" s="56"/>
      <c r="G9" s="53"/>
      <c r="H9" s="53"/>
      <c r="I9" s="53"/>
    </row>
    <row r="10" spans="1:9">
      <c r="A10" s="91"/>
      <c r="B10" s="40" t="s">
        <v>16</v>
      </c>
      <c r="C10" s="52"/>
      <c r="D10" s="52"/>
      <c r="E10" s="52"/>
      <c r="F10" s="56"/>
      <c r="G10" s="53"/>
      <c r="H10" s="53"/>
      <c r="I10" s="53"/>
    </row>
    <row r="11" spans="1:9">
      <c r="A11" s="91"/>
      <c r="B11" s="40" t="s">
        <v>17</v>
      </c>
      <c r="C11" s="52"/>
      <c r="D11" s="52"/>
      <c r="E11" s="52"/>
      <c r="F11" s="56"/>
      <c r="G11" s="53"/>
      <c r="H11" s="53"/>
      <c r="I11" s="53"/>
    </row>
    <row r="12" spans="1:9">
      <c r="A12" s="92"/>
      <c r="B12" s="41" t="s">
        <v>40</v>
      </c>
      <c r="C12" s="54" t="s">
        <v>73</v>
      </c>
      <c r="D12" s="52">
        <v>1819</v>
      </c>
      <c r="E12" s="56">
        <f>SUM(E2:E5)</f>
        <v>42457.710000001411</v>
      </c>
      <c r="F12" s="56">
        <f>SUM(F2:F5)</f>
        <v>-16.059999999944921</v>
      </c>
      <c r="G12" s="53">
        <f>AVERAGEA(G2:G5)</f>
        <v>0.96192126401261346</v>
      </c>
      <c r="H12" s="57">
        <f t="shared" ref="H12:I12" si="0">AVERAGEA(H2:H5)</f>
        <v>5.9080617228616473E-3</v>
      </c>
      <c r="I12" s="57">
        <f t="shared" si="0"/>
        <v>4.7038939218675005E-3</v>
      </c>
    </row>
    <row r="13" spans="1:9" ht="15.65" customHeight="1">
      <c r="A13" s="81" t="s">
        <v>79</v>
      </c>
      <c r="B13" s="82"/>
      <c r="C13" s="82"/>
      <c r="D13" s="82"/>
      <c r="E13" s="82"/>
      <c r="F13" s="82"/>
      <c r="G13" s="82"/>
      <c r="H13" s="82"/>
      <c r="I13" s="83"/>
    </row>
    <row r="14" spans="1:9">
      <c r="A14" s="84"/>
      <c r="B14" s="85"/>
      <c r="C14" s="85"/>
      <c r="D14" s="85"/>
      <c r="E14" s="85"/>
      <c r="F14" s="85"/>
      <c r="G14" s="85"/>
      <c r="H14" s="85"/>
      <c r="I14" s="86"/>
    </row>
    <row r="15" spans="1:9" ht="15.75" customHeight="1">
      <c r="A15" s="84"/>
      <c r="B15" s="85"/>
      <c r="C15" s="85"/>
      <c r="D15" s="85"/>
      <c r="E15" s="85"/>
      <c r="F15" s="85"/>
      <c r="G15" s="85"/>
      <c r="H15" s="85"/>
      <c r="I15" s="86"/>
    </row>
    <row r="16" spans="1:9" ht="15.75" customHeight="1">
      <c r="A16" s="39"/>
      <c r="B16" s="39"/>
      <c r="C16" s="39"/>
      <c r="D16" s="39"/>
      <c r="E16" s="39"/>
      <c r="F16" s="39"/>
      <c r="G16" s="39"/>
      <c r="H16" s="39"/>
      <c r="I16" s="39"/>
    </row>
    <row r="17" spans="1:9" ht="39">
      <c r="A17" s="5" t="s">
        <v>57</v>
      </c>
      <c r="B17" s="5" t="s">
        <v>69</v>
      </c>
      <c r="C17" s="5" t="s">
        <v>2</v>
      </c>
      <c r="D17" s="5" t="s">
        <v>36</v>
      </c>
      <c r="E17" s="5" t="s">
        <v>21</v>
      </c>
      <c r="F17" s="5" t="s">
        <v>32</v>
      </c>
      <c r="G17" s="5" t="s">
        <v>3</v>
      </c>
      <c r="H17" s="5" t="s">
        <v>0</v>
      </c>
      <c r="I17" s="5" t="s">
        <v>6</v>
      </c>
    </row>
    <row r="18" spans="1:9" ht="14.25" customHeight="1">
      <c r="A18" s="90" t="s">
        <v>76</v>
      </c>
      <c r="B18" s="22" t="s">
        <v>18</v>
      </c>
      <c r="C18" s="55" t="s">
        <v>73</v>
      </c>
      <c r="D18" s="71">
        <v>21</v>
      </c>
      <c r="E18" s="72">
        <v>33.090000000000053</v>
      </c>
      <c r="F18" s="72">
        <v>6.8100000000000378</v>
      </c>
      <c r="G18" s="73">
        <v>0.98929999999999996</v>
      </c>
      <c r="H18" s="73">
        <v>1.5900000000000001E-2</v>
      </c>
      <c r="I18" s="73">
        <v>0</v>
      </c>
    </row>
    <row r="19" spans="1:9">
      <c r="A19" s="91"/>
      <c r="B19" s="22" t="s">
        <v>70</v>
      </c>
      <c r="C19" s="55" t="s">
        <v>73</v>
      </c>
      <c r="D19" s="71">
        <v>1</v>
      </c>
      <c r="E19" s="72">
        <v>71.099999999999994</v>
      </c>
      <c r="F19" s="72">
        <v>-10.679999999999978</v>
      </c>
      <c r="G19" s="73">
        <v>1</v>
      </c>
      <c r="H19" s="73">
        <v>2.5499999999999998E-2</v>
      </c>
      <c r="I19" s="73">
        <v>0</v>
      </c>
    </row>
    <row r="20" spans="1:9">
      <c r="A20" s="91"/>
      <c r="B20" s="22" t="s">
        <v>28</v>
      </c>
      <c r="C20" s="55" t="s">
        <v>73</v>
      </c>
      <c r="D20" s="71">
        <v>2</v>
      </c>
      <c r="E20" s="72">
        <v>14.919999999999996</v>
      </c>
      <c r="F20" s="72">
        <v>-5.800000000000006</v>
      </c>
      <c r="G20" s="73">
        <v>0.99390000000000001</v>
      </c>
      <c r="H20" s="73">
        <v>0</v>
      </c>
      <c r="I20" s="73">
        <v>0</v>
      </c>
    </row>
    <row r="21" spans="1:9" ht="39">
      <c r="A21" s="91"/>
      <c r="B21" s="22" t="s">
        <v>27</v>
      </c>
      <c r="C21" s="55"/>
      <c r="D21" s="71"/>
      <c r="E21" s="72"/>
      <c r="F21" s="72"/>
      <c r="G21" s="73"/>
      <c r="H21" s="73"/>
      <c r="I21" s="73"/>
    </row>
    <row r="22" spans="1:9">
      <c r="A22" s="91"/>
      <c r="B22" s="22" t="s">
        <v>25</v>
      </c>
      <c r="C22" s="55" t="s">
        <v>73</v>
      </c>
      <c r="D22" s="71">
        <v>66</v>
      </c>
      <c r="E22" s="72">
        <v>1864.2299999999825</v>
      </c>
      <c r="F22" s="72">
        <v>-48.550000000002683</v>
      </c>
      <c r="G22" s="73">
        <v>0.99419999999999997</v>
      </c>
      <c r="H22" s="73">
        <v>6.3E-3</v>
      </c>
      <c r="I22" s="73">
        <v>2.5999999999999999E-3</v>
      </c>
    </row>
    <row r="23" spans="1:9">
      <c r="A23" s="91"/>
      <c r="B23" s="23" t="s">
        <v>26</v>
      </c>
      <c r="C23" s="55" t="s">
        <v>73</v>
      </c>
      <c r="D23" s="71">
        <v>64</v>
      </c>
      <c r="E23" s="72">
        <v>1862.6799999999841</v>
      </c>
      <c r="F23" s="72">
        <v>15.300000000004957</v>
      </c>
      <c r="G23" s="74">
        <v>0.99739999999999995</v>
      </c>
      <c r="H23" s="74">
        <v>0.01</v>
      </c>
      <c r="I23" s="74">
        <v>3.7000000000000002E-3</v>
      </c>
    </row>
    <row r="24" spans="1:9">
      <c r="A24" s="92"/>
      <c r="B24" s="16" t="s">
        <v>40</v>
      </c>
      <c r="C24" s="58" t="s">
        <v>73</v>
      </c>
      <c r="D24" s="59">
        <v>163</v>
      </c>
      <c r="E24" s="60">
        <f>SUM(E18:E23)</f>
        <v>3846.0199999999668</v>
      </c>
      <c r="F24" s="60">
        <f>SUM(F18:F23)</f>
        <v>-42.919999999997671</v>
      </c>
      <c r="G24" s="61">
        <f>AVERAGEA(G18:G23)</f>
        <v>0.99496000000000007</v>
      </c>
      <c r="H24" s="61">
        <f t="shared" ref="H24:I24" si="1">AVERAGEA(H18:H23)</f>
        <v>1.154E-2</v>
      </c>
      <c r="I24" s="61">
        <f t="shared" si="1"/>
        <v>1.2600000000000001E-3</v>
      </c>
    </row>
    <row r="25" spans="1:9" ht="19.5" customHeight="1">
      <c r="A25" s="81" t="s">
        <v>71</v>
      </c>
      <c r="B25" s="82"/>
      <c r="C25" s="82"/>
      <c r="D25" s="82"/>
      <c r="E25" s="82"/>
      <c r="F25" s="82"/>
      <c r="G25" s="82"/>
      <c r="H25" s="82"/>
      <c r="I25" s="83"/>
    </row>
    <row r="26" spans="1:9" ht="19.5" customHeight="1">
      <c r="A26" s="84"/>
      <c r="B26" s="85"/>
      <c r="C26" s="85"/>
      <c r="D26" s="85"/>
      <c r="E26" s="85"/>
      <c r="F26" s="85"/>
      <c r="G26" s="85"/>
      <c r="H26" s="85"/>
      <c r="I26" s="86"/>
    </row>
    <row r="27" spans="1:9" ht="26.25" customHeight="1">
      <c r="A27" s="87"/>
      <c r="B27" s="88"/>
      <c r="C27" s="88"/>
      <c r="D27" s="88"/>
      <c r="E27" s="88"/>
      <c r="F27" s="88"/>
      <c r="G27" s="88"/>
      <c r="H27" s="88"/>
      <c r="I27" s="89"/>
    </row>
  </sheetData>
  <mergeCells count="4">
    <mergeCell ref="A13:I15"/>
    <mergeCell ref="A25:I27"/>
    <mergeCell ref="A2:A12"/>
    <mergeCell ref="A18:A24"/>
  </mergeCells>
  <phoneticPr fontId="3" type="noConversion"/>
  <pageMargins left="0.74791666666666701" right="0.74791666666666701" top="0.98402777777777795" bottom="0.98402777777777795" header="0.51180555555555596" footer="0.51180555555555596"/>
  <pageSetup paperSize="9" orientation="portrait" r:id="rId1"/>
  <headerFooter alignWithMargins="0">
    <oddHeader>&amp;L&amp;"Times New Roman,加粗"&amp;G&amp;R秘密▲</oddHeader>
    <oddFooter>&amp;L&amp;10&lt;以上所有信息均为中兴通讯股份有限公司所有，不得外传&gt;&amp;R&amp;10共 &amp;N 页 , 第 &amp;P 页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汇总</vt:lpstr>
      <vt:lpstr>4G指标 </vt:lpstr>
      <vt:lpstr>3G指标</vt:lpstr>
      <vt:lpstr>2G指标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2017-10-11T08:07:37Z</dcterms:modified>
</cp:coreProperties>
</file>