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45" yWindow="4605" windowWidth="20520" windowHeight="4830"/>
  </bookViews>
  <sheets>
    <sheet name="area" sheetId="2" r:id="rId1"/>
    <sheet name="city" sheetId="3" r:id="rId2"/>
  </sheets>
  <calcPr calcId="144525"/>
</workbook>
</file>

<file path=xl/calcChain.xml><?xml version="1.0" encoding="utf-8"?>
<calcChain xmlns="http://schemas.openxmlformats.org/spreadsheetml/2006/main">
  <c r="AK5" i="3" l="1"/>
  <c r="AJ5" i="3"/>
  <c r="AI5" i="3"/>
  <c r="AH5" i="3"/>
  <c r="AH3" i="3"/>
  <c r="AI3" i="3"/>
  <c r="AJ3" i="3"/>
  <c r="AK3" i="3"/>
  <c r="AK2" i="3"/>
  <c r="AJ2" i="3"/>
  <c r="AI2" i="3"/>
  <c r="AH2" i="3"/>
  <c r="AG5" i="3"/>
  <c r="AG3" i="3"/>
  <c r="AG2" i="3"/>
  <c r="AF5" i="3"/>
  <c r="AF3" i="3"/>
  <c r="AE5" i="3"/>
  <c r="AE3" i="3"/>
  <c r="AF2" i="3"/>
  <c r="AE2" i="3"/>
  <c r="AC5" i="3"/>
  <c r="AC3" i="3"/>
  <c r="AC2" i="3"/>
  <c r="AB2" i="2" l="1"/>
  <c r="AE3" i="2"/>
  <c r="AF3" i="2"/>
  <c r="AG3" i="2"/>
  <c r="AH3" i="2"/>
  <c r="AI3" i="2"/>
  <c r="AJ3" i="2"/>
  <c r="AE6" i="2"/>
  <c r="AF6" i="2"/>
  <c r="AG6" i="2"/>
  <c r="AH6" i="2"/>
  <c r="AI6" i="2"/>
  <c r="AJ6" i="2"/>
  <c r="AE7" i="2"/>
  <c r="AF7" i="2"/>
  <c r="AG7" i="2"/>
  <c r="AH7" i="2"/>
  <c r="AI7" i="2"/>
  <c r="AJ7" i="2"/>
  <c r="AJ2" i="2"/>
  <c r="AI2" i="2"/>
  <c r="AH2" i="2"/>
  <c r="AG2" i="2"/>
  <c r="AF2" i="2"/>
  <c r="AE2" i="2"/>
  <c r="AD3" i="2"/>
  <c r="AD6" i="2"/>
  <c r="AD7" i="2"/>
  <c r="AD2" i="2"/>
  <c r="AB3" i="2"/>
  <c r="AB6" i="2"/>
  <c r="AB7" i="2"/>
</calcChain>
</file>

<file path=xl/sharedStrings.xml><?xml version="1.0" encoding="utf-8"?>
<sst xmlns="http://schemas.openxmlformats.org/spreadsheetml/2006/main" count="107" uniqueCount="67">
  <si>
    <t>CITY</t>
  </si>
  <si>
    <t>场景</t>
  </si>
  <si>
    <t>PERIOD_START_TIME</t>
  </si>
  <si>
    <t>空口业务字节数_GB</t>
  </si>
  <si>
    <t>空口上行业务字节数_GB</t>
  </si>
  <si>
    <t>空口下行业务字节数_GB</t>
  </si>
  <si>
    <t>最大RRC连接用户数</t>
  </si>
  <si>
    <t>无线接通率</t>
  </si>
  <si>
    <t>RRC连接建立请求次数</t>
  </si>
  <si>
    <t>RRC连接建立成功次数</t>
  </si>
  <si>
    <t>ERAB建立请求个数</t>
  </si>
  <si>
    <t>ERAB建立成功个数</t>
  </si>
  <si>
    <t>掉话率</t>
  </si>
  <si>
    <t>LTE业务释放次数</t>
  </si>
  <si>
    <t>LTE业务掉线次数</t>
  </si>
  <si>
    <t>下行PRB平均利用率</t>
  </si>
  <si>
    <t>RRC拥塞率</t>
  </si>
  <si>
    <t>RRC连接建立请求次数_1</t>
  </si>
  <si>
    <t>RRC建立拥塞次数</t>
  </si>
  <si>
    <t>同频切换成功率</t>
  </si>
  <si>
    <t>同频切换请求次数</t>
  </si>
  <si>
    <t>同频切换成功次数</t>
  </si>
  <si>
    <t>异频切换成功率</t>
  </si>
  <si>
    <t>异频切换请求次数</t>
  </si>
  <si>
    <t>异频切换出成功次数</t>
  </si>
  <si>
    <t>Xian</t>
  </si>
  <si>
    <t>高铁</t>
  </si>
  <si>
    <t>咸阳机场</t>
  </si>
  <si>
    <t>高速</t>
  </si>
  <si>
    <t>Baoji</t>
  </si>
  <si>
    <t>Xianyang</t>
  </si>
  <si>
    <t>西安北客站</t>
  </si>
  <si>
    <t>Yanan</t>
  </si>
  <si>
    <t>Yulin</t>
  </si>
  <si>
    <t>Tongchuan</t>
  </si>
  <si>
    <t>Shangluo</t>
  </si>
  <si>
    <t>Hanzhong</t>
  </si>
  <si>
    <t>咸阳机场</t>
    <phoneticPr fontId="3" type="noConversion"/>
  </si>
  <si>
    <t>西安北客站</t>
    <phoneticPr fontId="3" type="noConversion"/>
  </si>
  <si>
    <t>高铁</t>
    <phoneticPr fontId="3" type="noConversion"/>
  </si>
  <si>
    <t>高速</t>
    <phoneticPr fontId="3" type="noConversion"/>
  </si>
  <si>
    <t>5A</t>
    <phoneticPr fontId="3" type="noConversion"/>
  </si>
  <si>
    <t>全天上下行流量（业务字节数GB）</t>
    <phoneticPr fontId="3" type="noConversion"/>
  </si>
  <si>
    <t>流量变化情况（与上日全天增长字节数GB）</t>
    <phoneticPr fontId="3" type="noConversion"/>
  </si>
  <si>
    <t>最大RRC连接用户数</t>
    <phoneticPr fontId="3" type="noConversion"/>
  </si>
  <si>
    <t>无线接通率</t>
    <phoneticPr fontId="3" type="noConversion"/>
  </si>
  <si>
    <t>PRB资源利用率</t>
    <phoneticPr fontId="3" type="noConversion"/>
  </si>
  <si>
    <t>RRC拥塞率</t>
    <phoneticPr fontId="3" type="noConversion"/>
  </si>
  <si>
    <t>异频切换成功率</t>
    <phoneticPr fontId="3" type="noConversion"/>
  </si>
  <si>
    <t>同频切换成功率</t>
    <phoneticPr fontId="3" type="noConversion"/>
  </si>
  <si>
    <t>地市</t>
    <phoneticPr fontId="3" type="noConversion"/>
  </si>
  <si>
    <t>厂家</t>
    <phoneticPr fontId="3" type="noConversion"/>
  </si>
  <si>
    <t>基站数量</t>
    <phoneticPr fontId="3" type="noConversion"/>
  </si>
  <si>
    <t>全天上下行流量（业务字节数GB）</t>
    <phoneticPr fontId="3" type="noConversion"/>
  </si>
  <si>
    <t>流量变化情况（与上日全天增长字节数GB）</t>
    <phoneticPr fontId="3" type="noConversion"/>
  </si>
  <si>
    <t>最大RRC连接用户数</t>
    <phoneticPr fontId="3" type="noConversion"/>
  </si>
  <si>
    <t>无线接通率</t>
    <phoneticPr fontId="3" type="noConversion"/>
  </si>
  <si>
    <t>PRB资源利用率</t>
    <phoneticPr fontId="3" type="noConversion"/>
  </si>
  <si>
    <t>RRC拥塞率</t>
    <phoneticPr fontId="3" type="noConversion"/>
  </si>
  <si>
    <t>异频切换成功率</t>
    <phoneticPr fontId="3" type="noConversion"/>
  </si>
  <si>
    <t>同频切换成功率</t>
    <phoneticPr fontId="3" type="noConversion"/>
  </si>
  <si>
    <t>西安</t>
    <phoneticPr fontId="3" type="noConversion"/>
  </si>
  <si>
    <t>诺基亚</t>
    <phoneticPr fontId="3" type="noConversion"/>
  </si>
  <si>
    <t>咸阳</t>
    <phoneticPr fontId="3" type="noConversion"/>
  </si>
  <si>
    <t>诺基亚</t>
    <phoneticPr fontId="3" type="noConversion"/>
  </si>
  <si>
    <t>渭南</t>
    <phoneticPr fontId="3" type="noConversion"/>
  </si>
  <si>
    <t>宝鸡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</si>
</sst>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2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11"/>
      <color rgb="FFFF0000"/>
      <name val="宋体"/>
      <family val="2"/>
      <charset val="134"/>
      <scheme val="minor"/>
    </font>
    <font>
      <u/>
      <sz val="11"/>
      <color rgb="FF800080"/>
      <name val="宋体"/>
      <family val="2"/>
      <charset val="134"/>
      <scheme val="minor"/>
    </font>
    <font>
      <sz val="10"/>
      <color rgb="FF000000"/>
      <name val="宋体"/>
      <family val="2"/>
      <charset val="134"/>
      <scheme val="minor"/>
    </font>
    <font>
      <b/>
      <sz val="10"/>
      <color rgb="FFFFFFFF"/>
      <name val="宋体"/>
      <family val="2"/>
      <charset val="134"/>
      <scheme val="minor"/>
    </font>
    <font>
      <sz val="9"/>
      <name val="微软雅黑"/>
      <family val="2"/>
      <charset val="134"/>
    </font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068FE6"/>
        <bgColor indexed="64"/>
      </patternFill>
    </fill>
    <fill>
      <patternFill patternType="solid">
        <fgColor rgb="FFFFFCD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0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23">
    <xf numFmtId="0" fontId="0" fillId="0" borderId="0" xfId="0"/>
    <xf numFmtId="0" fontId="24" fillId="0" borderId="11" xfId="41" applyFont="1" applyBorder="1" applyAlignment="1">
      <alignment horizontal="center" vertical="center" wrapText="1"/>
    </xf>
    <xf numFmtId="0" fontId="24" fillId="36" borderId="11" xfId="41" applyFont="1" applyFill="1" applyBorder="1" applyAlignment="1">
      <alignment horizontal="center" vertical="center" wrapText="1"/>
    </xf>
    <xf numFmtId="0" fontId="24" fillId="0" borderId="11" xfId="41" applyFont="1" applyFill="1" applyBorder="1" applyAlignment="1">
      <alignment horizontal="center" vertical="center" wrapText="1"/>
    </xf>
    <xf numFmtId="176" fontId="24" fillId="37" borderId="11" xfId="41" applyNumberFormat="1" applyFont="1" applyFill="1" applyBorder="1" applyAlignment="1">
      <alignment horizontal="center" vertical="center" wrapText="1"/>
    </xf>
    <xf numFmtId="0" fontId="24" fillId="37" borderId="11" xfId="41" applyFont="1" applyFill="1" applyBorder="1" applyAlignment="1">
      <alignment horizontal="center" vertical="center" wrapText="1"/>
    </xf>
    <xf numFmtId="10" fontId="26" fillId="37" borderId="11" xfId="0" applyNumberFormat="1" applyFont="1" applyFill="1" applyBorder="1" applyAlignment="1">
      <alignment horizontal="center" vertical="center"/>
    </xf>
    <xf numFmtId="10" fontId="24" fillId="37" borderId="11" xfId="45" applyNumberFormat="1" applyFont="1" applyFill="1" applyBorder="1" applyAlignment="1">
      <alignment horizontal="center" vertical="center" wrapText="1"/>
    </xf>
    <xf numFmtId="177" fontId="24" fillId="37" borderId="11" xfId="41" applyNumberFormat="1" applyFont="1" applyFill="1" applyBorder="1" applyAlignment="1">
      <alignment horizontal="center" vertical="center" wrapText="1"/>
    </xf>
    <xf numFmtId="0" fontId="23" fillId="34" borderId="10" xfId="46" applyFont="1" applyFill="1" applyBorder="1" applyAlignment="1">
      <alignment horizontal="center" vertical="center" wrapText="1"/>
    </xf>
    <xf numFmtId="0" fontId="22" fillId="35" borderId="10" xfId="46" applyFont="1" applyFill="1" applyBorder="1" applyAlignment="1">
      <alignment horizontal="left" vertical="center" wrapText="1"/>
    </xf>
    <xf numFmtId="14" fontId="22" fillId="35" borderId="10" xfId="46" applyNumberFormat="1" applyFont="1" applyFill="1" applyBorder="1" applyAlignment="1">
      <alignment horizontal="left" vertical="center" wrapText="1"/>
    </xf>
    <xf numFmtId="0" fontId="22" fillId="35" borderId="10" xfId="46" applyFont="1" applyFill="1" applyBorder="1" applyAlignment="1">
      <alignment horizontal="right" vertical="center" wrapText="1"/>
    </xf>
    <xf numFmtId="0" fontId="22" fillId="33" borderId="10" xfId="46" applyFont="1" applyFill="1" applyBorder="1" applyAlignment="1">
      <alignment horizontal="left" vertical="center" wrapText="1"/>
    </xf>
    <xf numFmtId="14" fontId="22" fillId="33" borderId="10" xfId="46" applyNumberFormat="1" applyFont="1" applyFill="1" applyBorder="1" applyAlignment="1">
      <alignment horizontal="left" vertical="center" wrapText="1"/>
    </xf>
    <xf numFmtId="0" fontId="22" fillId="33" borderId="10" xfId="46" applyFont="1" applyFill="1" applyBorder="1" applyAlignment="1">
      <alignment horizontal="right" vertical="center" wrapText="1"/>
    </xf>
    <xf numFmtId="0" fontId="23" fillId="34" borderId="10" xfId="46" applyFont="1" applyFill="1" applyBorder="1" applyAlignment="1">
      <alignment horizontal="center" vertical="center" wrapText="1"/>
    </xf>
    <xf numFmtId="0" fontId="22" fillId="35" borderId="10" xfId="46" applyFont="1" applyFill="1" applyBorder="1" applyAlignment="1">
      <alignment horizontal="left" vertical="center" wrapText="1"/>
    </xf>
    <xf numFmtId="14" fontId="22" fillId="35" borderId="10" xfId="46" applyNumberFormat="1" applyFont="1" applyFill="1" applyBorder="1" applyAlignment="1">
      <alignment horizontal="left" vertical="center" wrapText="1"/>
    </xf>
    <xf numFmtId="0" fontId="22" fillId="35" borderId="10" xfId="46" applyFont="1" applyFill="1" applyBorder="1" applyAlignment="1">
      <alignment horizontal="right" vertical="center" wrapText="1"/>
    </xf>
    <xf numFmtId="0" fontId="22" fillId="33" borderId="10" xfId="46" applyFont="1" applyFill="1" applyBorder="1" applyAlignment="1">
      <alignment horizontal="left" vertical="center" wrapText="1"/>
    </xf>
    <xf numFmtId="14" fontId="22" fillId="33" borderId="10" xfId="46" applyNumberFormat="1" applyFont="1" applyFill="1" applyBorder="1" applyAlignment="1">
      <alignment horizontal="left" vertical="center" wrapText="1"/>
    </xf>
    <xf numFmtId="0" fontId="22" fillId="33" borderId="10" xfId="46" applyFont="1" applyFill="1" applyBorder="1" applyAlignment="1">
      <alignment horizontal="right" vertical="center" wrapText="1"/>
    </xf>
  </cellXfs>
  <cellStyles count="60">
    <cellStyle name="20% - 强调文字颜色 1" xfId="18" builtinId="30" customBuiltin="1"/>
    <cellStyle name="20% - 强调文字颜色 1 2" xfId="48"/>
    <cellStyle name="20% - 强调文字颜色 2" xfId="22" builtinId="34" customBuiltin="1"/>
    <cellStyle name="20% - 强调文字颜色 2 2" xfId="50"/>
    <cellStyle name="20% - 强调文字颜色 3" xfId="26" builtinId="38" customBuiltin="1"/>
    <cellStyle name="20% - 强调文字颜色 3 2" xfId="52"/>
    <cellStyle name="20% - 强调文字颜色 4" xfId="30" builtinId="42" customBuiltin="1"/>
    <cellStyle name="20% - 强调文字颜色 4 2" xfId="54"/>
    <cellStyle name="20% - 强调文字颜色 5" xfId="34" builtinId="46" customBuiltin="1"/>
    <cellStyle name="20% - 强调文字颜色 5 2" xfId="56"/>
    <cellStyle name="20% - 强调文字颜色 6" xfId="38" builtinId="50" customBuiltin="1"/>
    <cellStyle name="20% - 强调文字颜色 6 2" xfId="58"/>
    <cellStyle name="40% - 强调文字颜色 1" xfId="19" builtinId="31" customBuiltin="1"/>
    <cellStyle name="40% - 强调文字颜色 1 2" xfId="49"/>
    <cellStyle name="40% - 强调文字颜色 2" xfId="23" builtinId="35" customBuiltin="1"/>
    <cellStyle name="40% - 强调文字颜色 2 2" xfId="51"/>
    <cellStyle name="40% - 强调文字颜色 3" xfId="27" builtinId="39" customBuiltin="1"/>
    <cellStyle name="40% - 强调文字颜色 3 2" xfId="53"/>
    <cellStyle name="40% - 强调文字颜色 4" xfId="31" builtinId="43" customBuiltin="1"/>
    <cellStyle name="40% - 强调文字颜色 4 2" xfId="55"/>
    <cellStyle name="40% - 强调文字颜色 5" xfId="35" builtinId="47" customBuiltin="1"/>
    <cellStyle name="40% - 强调文字颜色 5 2" xfId="57"/>
    <cellStyle name="40% - 强调文字颜色 6" xfId="39" builtinId="51" customBuiltin="1"/>
    <cellStyle name="40% - 强调文字颜色 6 2" xfId="59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百分比" xfId="45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常规 3" xfId="46"/>
    <cellStyle name="超链接" xfId="43" builtinId="8" customBuiltin="1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4" builtinId="9" customBuiltin="1"/>
    <cellStyle name="注释 2" xfId="42"/>
    <cellStyle name="注释 3" xfId="4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"/>
  <sheetViews>
    <sheetView tabSelected="1" topLeftCell="T1" zoomScaleNormal="100" workbookViewId="0">
      <selection activeCell="AB2" sqref="AB2"/>
    </sheetView>
  </sheetViews>
  <sheetFormatPr defaultRowHeight="13.5" x14ac:dyDescent="0.15"/>
  <cols>
    <col min="2" max="2" width="9.625" bestFit="1" customWidth="1"/>
    <col min="3" max="3" width="10.25" bestFit="1" customWidth="1"/>
  </cols>
  <sheetData>
    <row r="1" spans="1:36" ht="57" x14ac:dyDescent="0.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AB1" s="2" t="s">
        <v>42</v>
      </c>
      <c r="AC1" s="2" t="s">
        <v>43</v>
      </c>
      <c r="AD1" s="2" t="s">
        <v>44</v>
      </c>
      <c r="AE1" s="2" t="s">
        <v>45</v>
      </c>
      <c r="AF1" s="2" t="s">
        <v>12</v>
      </c>
      <c r="AG1" s="2" t="s">
        <v>46</v>
      </c>
      <c r="AH1" s="2" t="s">
        <v>47</v>
      </c>
      <c r="AI1" s="2" t="s">
        <v>48</v>
      </c>
      <c r="AJ1" s="2" t="s">
        <v>49</v>
      </c>
    </row>
    <row r="2" spans="1:36" ht="14.25" x14ac:dyDescent="0.15">
      <c r="A2" s="10" t="s">
        <v>30</v>
      </c>
      <c r="B2" s="10" t="s">
        <v>28</v>
      </c>
      <c r="C2" s="11">
        <v>43020</v>
      </c>
      <c r="D2" s="12">
        <v>1056.5698</v>
      </c>
      <c r="E2" s="12">
        <v>92.462400000000002</v>
      </c>
      <c r="F2" s="12">
        <v>964.10739999999998</v>
      </c>
      <c r="G2" s="12">
        <v>1971</v>
      </c>
      <c r="H2" s="12">
        <v>98.72</v>
      </c>
      <c r="I2" s="12">
        <v>202387</v>
      </c>
      <c r="J2" s="12">
        <v>200309</v>
      </c>
      <c r="K2" s="12">
        <v>183597</v>
      </c>
      <c r="L2" s="12">
        <v>183130</v>
      </c>
      <c r="M2" s="12">
        <v>0.24</v>
      </c>
      <c r="N2" s="12">
        <v>178328</v>
      </c>
      <c r="O2" s="12">
        <v>435</v>
      </c>
      <c r="P2" s="12">
        <v>15.56</v>
      </c>
      <c r="Q2" s="12">
        <v>0</v>
      </c>
      <c r="R2" s="12">
        <v>202387</v>
      </c>
      <c r="S2" s="12">
        <v>0</v>
      </c>
      <c r="T2" s="12">
        <v>97.75</v>
      </c>
      <c r="U2" s="12">
        <v>61691</v>
      </c>
      <c r="V2" s="12">
        <v>60304</v>
      </c>
      <c r="W2" s="12">
        <v>0</v>
      </c>
      <c r="X2" s="12">
        <v>0</v>
      </c>
      <c r="Y2" s="12">
        <v>0</v>
      </c>
      <c r="AA2" s="1" t="s">
        <v>37</v>
      </c>
      <c r="AB2">
        <f>SUMIF(B:B,AA2,D:D)</f>
        <v>1494.0690999999999</v>
      </c>
      <c r="AD2">
        <f>SUMIF(B:B,AA2,G:G)</f>
        <v>2820</v>
      </c>
      <c r="AE2">
        <f>AVERAGEIF(B:B,AA2,H:H)/100</f>
        <v>0.99319999999999997</v>
      </c>
      <c r="AF2">
        <f>AVERAGEIF(B:B,AA2,M:M)/100</f>
        <v>3.9000000000000003E-3</v>
      </c>
      <c r="AG2">
        <f>AVERAGEIF(B:B,AA2,P:P)/100</f>
        <v>0.1336</v>
      </c>
      <c r="AH2">
        <f>AVERAGEIF(B:B,AA2,Q:Q)/100</f>
        <v>0</v>
      </c>
      <c r="AI2">
        <f>AVERAGEIF(B:B,AA2,W:W)/100</f>
        <v>0.9667</v>
      </c>
      <c r="AJ2">
        <f>AVERAGEIF(B:B,AA2,T:T)/100</f>
        <v>0.96420000000000006</v>
      </c>
    </row>
    <row r="3" spans="1:36" ht="14.25" x14ac:dyDescent="0.15">
      <c r="A3" s="13" t="s">
        <v>25</v>
      </c>
      <c r="B3" s="13" t="s">
        <v>27</v>
      </c>
      <c r="C3" s="14">
        <v>43020</v>
      </c>
      <c r="D3" s="15">
        <v>1494.0690999999999</v>
      </c>
      <c r="E3" s="15">
        <v>150.47329999999999</v>
      </c>
      <c r="F3" s="15">
        <v>1343.5958000000001</v>
      </c>
      <c r="G3" s="15">
        <v>2820</v>
      </c>
      <c r="H3" s="15">
        <v>99.32</v>
      </c>
      <c r="I3" s="15">
        <v>349090</v>
      </c>
      <c r="J3" s="15">
        <v>347398</v>
      </c>
      <c r="K3" s="15">
        <v>333709</v>
      </c>
      <c r="L3" s="15">
        <v>333068</v>
      </c>
      <c r="M3" s="15">
        <v>0.39</v>
      </c>
      <c r="N3" s="15">
        <v>331218</v>
      </c>
      <c r="O3" s="15">
        <v>1305</v>
      </c>
      <c r="P3" s="15">
        <v>13.36</v>
      </c>
      <c r="Q3" s="15">
        <v>0</v>
      </c>
      <c r="R3" s="15">
        <v>349090</v>
      </c>
      <c r="S3" s="15">
        <v>0</v>
      </c>
      <c r="T3" s="15">
        <v>96.42</v>
      </c>
      <c r="U3" s="15">
        <v>48914</v>
      </c>
      <c r="V3" s="15">
        <v>47165</v>
      </c>
      <c r="W3" s="15">
        <v>96.67</v>
      </c>
      <c r="X3" s="15">
        <v>19953</v>
      </c>
      <c r="Y3" s="15">
        <v>19289</v>
      </c>
      <c r="AA3" s="1" t="s">
        <v>38</v>
      </c>
      <c r="AB3">
        <f t="shared" ref="AB3:AB7" si="0">SUMIF(B:B,AA3,D:D)</f>
        <v>443.39609999999999</v>
      </c>
      <c r="AD3">
        <f t="shared" ref="AD3:AD7" si="1">SUMIF(B:B,AA3,G:G)</f>
        <v>1009</v>
      </c>
      <c r="AE3">
        <f t="shared" ref="AE3:AE7" si="2">AVERAGEIF(B:B,AA3,H:H)/100</f>
        <v>0.99230000000000007</v>
      </c>
      <c r="AF3">
        <f t="shared" ref="AF3:AF7" si="3">AVERAGEIF(B:B,AA3,M:M)/100</f>
        <v>5.4000000000000003E-3</v>
      </c>
      <c r="AG3">
        <f t="shared" ref="AG3:AG7" si="4">AVERAGEIF(B:B,AA3,P:P)/100</f>
        <v>0.13089999999999999</v>
      </c>
      <c r="AH3">
        <f t="shared" ref="AH3:AH7" si="5">AVERAGEIF(B:B,AA3,Q:Q)/100</f>
        <v>0</v>
      </c>
      <c r="AI3">
        <f t="shared" ref="AI3:AI7" si="6">AVERAGEIF(B:B,AA3,W:W)/100</f>
        <v>0.98620000000000008</v>
      </c>
      <c r="AJ3">
        <f t="shared" ref="AJ3:AJ7" si="7">AVERAGEIF(B:B,AA3,T:T)/100</f>
        <v>0.98450000000000004</v>
      </c>
    </row>
    <row r="4" spans="1:36" ht="14.25" x14ac:dyDescent="0.15">
      <c r="A4" s="10" t="s">
        <v>25</v>
      </c>
      <c r="B4" s="10" t="s">
        <v>28</v>
      </c>
      <c r="C4" s="11">
        <v>43020</v>
      </c>
      <c r="D4" s="12">
        <v>2978.8335000000002</v>
      </c>
      <c r="E4" s="12">
        <v>221.14869999999999</v>
      </c>
      <c r="F4" s="12">
        <v>2757.6848</v>
      </c>
      <c r="G4" s="12">
        <v>5057</v>
      </c>
      <c r="H4" s="12">
        <v>99.26</v>
      </c>
      <c r="I4" s="12">
        <v>654241</v>
      </c>
      <c r="J4" s="12">
        <v>650072</v>
      </c>
      <c r="K4" s="12">
        <v>585199</v>
      </c>
      <c r="L4" s="12">
        <v>584618</v>
      </c>
      <c r="M4" s="12">
        <v>0.23</v>
      </c>
      <c r="N4" s="12">
        <v>571804</v>
      </c>
      <c r="O4" s="12">
        <v>1339</v>
      </c>
      <c r="P4" s="12">
        <v>12.18</v>
      </c>
      <c r="Q4" s="12">
        <v>0</v>
      </c>
      <c r="R4" s="12">
        <v>654241</v>
      </c>
      <c r="S4" s="12">
        <v>0</v>
      </c>
      <c r="T4" s="12">
        <v>97.65</v>
      </c>
      <c r="U4" s="12">
        <v>124990</v>
      </c>
      <c r="V4" s="12">
        <v>122057</v>
      </c>
      <c r="W4" s="12">
        <v>100</v>
      </c>
      <c r="X4" s="12">
        <v>6</v>
      </c>
      <c r="Y4" s="12">
        <v>6</v>
      </c>
      <c r="AA4" s="1" t="s">
        <v>41</v>
      </c>
    </row>
    <row r="5" spans="1:36" ht="14.25" x14ac:dyDescent="0.15">
      <c r="A5" s="13" t="s">
        <v>29</v>
      </c>
      <c r="B5" s="13" t="s">
        <v>28</v>
      </c>
      <c r="C5" s="14">
        <v>43020</v>
      </c>
      <c r="D5" s="15">
        <v>1615.5042000000001</v>
      </c>
      <c r="E5" s="15">
        <v>114.3438</v>
      </c>
      <c r="F5" s="15">
        <v>1501.1604</v>
      </c>
      <c r="G5" s="15">
        <v>4379</v>
      </c>
      <c r="H5" s="15">
        <v>98.81</v>
      </c>
      <c r="I5" s="15">
        <v>294658</v>
      </c>
      <c r="J5" s="15">
        <v>291772</v>
      </c>
      <c r="K5" s="15">
        <v>268990</v>
      </c>
      <c r="L5" s="15">
        <v>268411</v>
      </c>
      <c r="M5" s="15">
        <v>0.09</v>
      </c>
      <c r="N5" s="15">
        <v>266858</v>
      </c>
      <c r="O5" s="15">
        <v>247</v>
      </c>
      <c r="P5" s="15">
        <v>8.41</v>
      </c>
      <c r="Q5" s="15">
        <v>0</v>
      </c>
      <c r="R5" s="15">
        <v>294658</v>
      </c>
      <c r="S5" s="15">
        <v>0</v>
      </c>
      <c r="T5" s="15">
        <v>98.73</v>
      </c>
      <c r="U5" s="15">
        <v>65925</v>
      </c>
      <c r="V5" s="15">
        <v>65090</v>
      </c>
      <c r="W5" s="15">
        <v>100</v>
      </c>
      <c r="X5" s="15">
        <v>3</v>
      </c>
      <c r="Y5" s="15">
        <v>3</v>
      </c>
      <c r="AA5" s="1" t="s">
        <v>41</v>
      </c>
    </row>
    <row r="6" spans="1:36" ht="14.25" x14ac:dyDescent="0.15">
      <c r="A6" s="10" t="s">
        <v>25</v>
      </c>
      <c r="B6" s="10" t="s">
        <v>31</v>
      </c>
      <c r="C6" s="11">
        <v>43020</v>
      </c>
      <c r="D6" s="12">
        <v>443.39609999999999</v>
      </c>
      <c r="E6" s="12">
        <v>35.836100000000002</v>
      </c>
      <c r="F6" s="12">
        <v>407.56</v>
      </c>
      <c r="G6" s="12">
        <v>1009</v>
      </c>
      <c r="H6" s="12">
        <v>99.23</v>
      </c>
      <c r="I6" s="12">
        <v>115069</v>
      </c>
      <c r="J6" s="12">
        <v>114366</v>
      </c>
      <c r="K6" s="12">
        <v>98371</v>
      </c>
      <c r="L6" s="12">
        <v>98213</v>
      </c>
      <c r="M6" s="12">
        <v>0.54</v>
      </c>
      <c r="N6" s="12">
        <v>100310</v>
      </c>
      <c r="O6" s="12">
        <v>540</v>
      </c>
      <c r="P6" s="12">
        <v>13.09</v>
      </c>
      <c r="Q6" s="12">
        <v>0</v>
      </c>
      <c r="R6" s="12">
        <v>115069</v>
      </c>
      <c r="S6" s="12">
        <v>0</v>
      </c>
      <c r="T6" s="12">
        <v>98.45</v>
      </c>
      <c r="U6" s="12">
        <v>38031</v>
      </c>
      <c r="V6" s="12">
        <v>37440</v>
      </c>
      <c r="W6" s="12">
        <v>98.62</v>
      </c>
      <c r="X6" s="12">
        <v>16387</v>
      </c>
      <c r="Y6" s="12">
        <v>16161</v>
      </c>
      <c r="AA6" s="1" t="s">
        <v>39</v>
      </c>
      <c r="AB6">
        <f t="shared" si="0"/>
        <v>6150.3487999999998</v>
      </c>
      <c r="AD6">
        <f t="shared" si="1"/>
        <v>19314</v>
      </c>
      <c r="AE6">
        <f t="shared" si="2"/>
        <v>0.99399999999999988</v>
      </c>
      <c r="AF6">
        <f t="shared" si="3"/>
        <v>1.9666666666666665E-3</v>
      </c>
      <c r="AG6">
        <f t="shared" si="4"/>
        <v>0.14990000000000001</v>
      </c>
      <c r="AH6">
        <f t="shared" si="5"/>
        <v>0</v>
      </c>
      <c r="AI6">
        <f t="shared" si="6"/>
        <v>0.99293333333333333</v>
      </c>
      <c r="AJ6">
        <f t="shared" si="7"/>
        <v>0.98903333333333354</v>
      </c>
    </row>
    <row r="7" spans="1:36" ht="14.25" x14ac:dyDescent="0.15">
      <c r="A7" s="13" t="s">
        <v>30</v>
      </c>
      <c r="B7" s="13" t="s">
        <v>26</v>
      </c>
      <c r="C7" s="14">
        <v>43020</v>
      </c>
      <c r="D7" s="15">
        <v>2879.6763999999998</v>
      </c>
      <c r="E7" s="15">
        <v>201.05959999999999</v>
      </c>
      <c r="F7" s="15">
        <v>2678.6167</v>
      </c>
      <c r="G7" s="15">
        <v>7403</v>
      </c>
      <c r="H7" s="15">
        <v>99.42</v>
      </c>
      <c r="I7" s="15">
        <v>522001</v>
      </c>
      <c r="J7" s="15">
        <v>519623</v>
      </c>
      <c r="K7" s="15">
        <v>486010</v>
      </c>
      <c r="L7" s="15">
        <v>485423</v>
      </c>
      <c r="M7" s="15">
        <v>0.18</v>
      </c>
      <c r="N7" s="15">
        <v>479936</v>
      </c>
      <c r="O7" s="15">
        <v>849</v>
      </c>
      <c r="P7" s="15">
        <v>16.850000000000001</v>
      </c>
      <c r="Q7" s="15">
        <v>0</v>
      </c>
      <c r="R7" s="15">
        <v>522001</v>
      </c>
      <c r="S7" s="15">
        <v>0</v>
      </c>
      <c r="T7" s="15">
        <v>99.62</v>
      </c>
      <c r="U7" s="15">
        <v>531108</v>
      </c>
      <c r="V7" s="15">
        <v>529084</v>
      </c>
      <c r="W7" s="15">
        <v>99.19</v>
      </c>
      <c r="X7" s="15">
        <v>4341</v>
      </c>
      <c r="Y7" s="15">
        <v>4306</v>
      </c>
      <c r="AA7" s="1" t="s">
        <v>40</v>
      </c>
      <c r="AB7">
        <f t="shared" si="0"/>
        <v>5650.9075000000003</v>
      </c>
      <c r="AD7">
        <f t="shared" si="1"/>
        <v>11407</v>
      </c>
      <c r="AE7">
        <f t="shared" si="2"/>
        <v>0.98930000000000007</v>
      </c>
      <c r="AF7">
        <f t="shared" si="3"/>
        <v>1.8666666666666664E-3</v>
      </c>
      <c r="AG7">
        <f t="shared" si="4"/>
        <v>0.12050000000000002</v>
      </c>
      <c r="AH7">
        <f t="shared" si="5"/>
        <v>0</v>
      </c>
      <c r="AI7">
        <f t="shared" si="6"/>
        <v>0.66666666666666674</v>
      </c>
      <c r="AJ7">
        <f t="shared" si="7"/>
        <v>0.98043333333333338</v>
      </c>
    </row>
    <row r="8" spans="1:36" x14ac:dyDescent="0.15">
      <c r="A8" s="10" t="s">
        <v>29</v>
      </c>
      <c r="B8" s="10" t="s">
        <v>26</v>
      </c>
      <c r="C8" s="11">
        <v>43020</v>
      </c>
      <c r="D8" s="12">
        <v>1774.5904</v>
      </c>
      <c r="E8" s="12">
        <v>122.25320000000001</v>
      </c>
      <c r="F8" s="12">
        <v>1652.3371999999999</v>
      </c>
      <c r="G8" s="12">
        <v>9425</v>
      </c>
      <c r="H8" s="12">
        <v>99.27</v>
      </c>
      <c r="I8" s="12">
        <v>345829</v>
      </c>
      <c r="J8" s="12">
        <v>343709</v>
      </c>
      <c r="K8" s="12">
        <v>298948</v>
      </c>
      <c r="L8" s="12">
        <v>298589</v>
      </c>
      <c r="M8" s="12">
        <v>0.17</v>
      </c>
      <c r="N8" s="12">
        <v>298134</v>
      </c>
      <c r="O8" s="12">
        <v>502</v>
      </c>
      <c r="P8" s="12">
        <v>8.34</v>
      </c>
      <c r="Q8" s="12">
        <v>0</v>
      </c>
      <c r="R8" s="12">
        <v>345829</v>
      </c>
      <c r="S8" s="12">
        <v>0</v>
      </c>
      <c r="T8" s="12">
        <v>98.98</v>
      </c>
      <c r="U8" s="12">
        <v>115198</v>
      </c>
      <c r="V8" s="12">
        <v>114022</v>
      </c>
      <c r="W8" s="12">
        <v>100</v>
      </c>
      <c r="X8" s="12">
        <v>62</v>
      </c>
      <c r="Y8" s="12">
        <v>62</v>
      </c>
    </row>
    <row r="9" spans="1:36" x14ac:dyDescent="0.15">
      <c r="A9" s="13" t="s">
        <v>25</v>
      </c>
      <c r="B9" s="13" t="s">
        <v>26</v>
      </c>
      <c r="C9" s="14">
        <v>43020</v>
      </c>
      <c r="D9" s="15">
        <v>1496.0820000000001</v>
      </c>
      <c r="E9" s="15">
        <v>106.4126</v>
      </c>
      <c r="F9" s="15">
        <v>1389.6694</v>
      </c>
      <c r="G9" s="15">
        <v>2486</v>
      </c>
      <c r="H9" s="15">
        <v>99.51</v>
      </c>
      <c r="I9" s="15">
        <v>292220</v>
      </c>
      <c r="J9" s="15">
        <v>291082</v>
      </c>
      <c r="K9" s="15">
        <v>268729</v>
      </c>
      <c r="L9" s="15">
        <v>268460</v>
      </c>
      <c r="M9" s="15">
        <v>0.24</v>
      </c>
      <c r="N9" s="15">
        <v>260265</v>
      </c>
      <c r="O9" s="15">
        <v>635</v>
      </c>
      <c r="P9" s="15">
        <v>19.78</v>
      </c>
      <c r="Q9" s="15">
        <v>0</v>
      </c>
      <c r="R9" s="15">
        <v>292220</v>
      </c>
      <c r="S9" s="15">
        <v>0</v>
      </c>
      <c r="T9" s="15">
        <v>98.11</v>
      </c>
      <c r="U9" s="15">
        <v>57901</v>
      </c>
      <c r="V9" s="15">
        <v>56806</v>
      </c>
      <c r="W9" s="15">
        <v>98.69</v>
      </c>
      <c r="X9" s="15">
        <v>2833</v>
      </c>
      <c r="Y9" s="15">
        <v>2796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"/>
  <sheetViews>
    <sheetView topLeftCell="W1" workbookViewId="0">
      <selection activeCell="AF10" sqref="AF10"/>
    </sheetView>
  </sheetViews>
  <sheetFormatPr defaultRowHeight="13.5" x14ac:dyDescent="0.15"/>
  <cols>
    <col min="2" max="2" width="10.25" bestFit="1" customWidth="1"/>
    <col min="29" max="29" width="9.75" bestFit="1" customWidth="1"/>
  </cols>
  <sheetData>
    <row r="1" spans="1:37" ht="57" x14ac:dyDescent="0.15">
      <c r="A1" s="16" t="s">
        <v>0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8</v>
      </c>
      <c r="I1" s="16" t="s">
        <v>9</v>
      </c>
      <c r="J1" s="16" t="s">
        <v>10</v>
      </c>
      <c r="K1" s="16" t="s">
        <v>11</v>
      </c>
      <c r="L1" s="16" t="s">
        <v>12</v>
      </c>
      <c r="M1" s="16" t="s">
        <v>13</v>
      </c>
      <c r="N1" s="16" t="s">
        <v>14</v>
      </c>
      <c r="O1" s="16" t="s">
        <v>15</v>
      </c>
      <c r="P1" s="16" t="s">
        <v>16</v>
      </c>
      <c r="Q1" s="16" t="s">
        <v>17</v>
      </c>
      <c r="R1" s="16" t="s">
        <v>18</v>
      </c>
      <c r="S1" s="16" t="s">
        <v>19</v>
      </c>
      <c r="T1" s="16" t="s">
        <v>20</v>
      </c>
      <c r="U1" s="16" t="s">
        <v>21</v>
      </c>
      <c r="V1" s="16" t="s">
        <v>22</v>
      </c>
      <c r="W1" s="16" t="s">
        <v>23</v>
      </c>
      <c r="X1" s="16" t="s">
        <v>24</v>
      </c>
      <c r="Z1" s="2" t="s">
        <v>50</v>
      </c>
      <c r="AA1" s="2" t="s">
        <v>51</v>
      </c>
      <c r="AB1" s="2" t="s">
        <v>52</v>
      </c>
      <c r="AC1" s="2" t="s">
        <v>53</v>
      </c>
      <c r="AD1" s="2" t="s">
        <v>54</v>
      </c>
      <c r="AE1" s="2" t="s">
        <v>55</v>
      </c>
      <c r="AF1" s="2" t="s">
        <v>56</v>
      </c>
      <c r="AG1" s="2" t="s">
        <v>12</v>
      </c>
      <c r="AH1" s="2" t="s">
        <v>57</v>
      </c>
      <c r="AI1" s="2" t="s">
        <v>58</v>
      </c>
      <c r="AJ1" s="2" t="s">
        <v>59</v>
      </c>
      <c r="AK1" s="2" t="s">
        <v>60</v>
      </c>
    </row>
    <row r="2" spans="1:37" ht="14.25" x14ac:dyDescent="0.15">
      <c r="A2" s="17" t="s">
        <v>32</v>
      </c>
      <c r="B2" s="18">
        <v>43020</v>
      </c>
      <c r="C2" s="19">
        <v>1101.1111000000001</v>
      </c>
      <c r="D2" s="19">
        <v>66.674400000000006</v>
      </c>
      <c r="E2" s="19">
        <v>1034.4367</v>
      </c>
      <c r="F2" s="19">
        <v>1517</v>
      </c>
      <c r="G2" s="19">
        <v>99.84</v>
      </c>
      <c r="H2" s="19">
        <v>166766</v>
      </c>
      <c r="I2" s="19">
        <v>166606</v>
      </c>
      <c r="J2" s="19">
        <v>155380</v>
      </c>
      <c r="K2" s="19">
        <v>155273</v>
      </c>
      <c r="L2" s="19">
        <v>0.28000000000000003</v>
      </c>
      <c r="M2" s="19">
        <v>126102</v>
      </c>
      <c r="N2" s="19">
        <v>353</v>
      </c>
      <c r="O2" s="19">
        <v>56.66</v>
      </c>
      <c r="P2" s="19">
        <v>0.01</v>
      </c>
      <c r="Q2" s="19">
        <v>166766</v>
      </c>
      <c r="R2" s="19">
        <v>13</v>
      </c>
      <c r="S2" s="19">
        <v>99.54</v>
      </c>
      <c r="T2" s="19">
        <v>27772</v>
      </c>
      <c r="U2" s="19">
        <v>27645</v>
      </c>
      <c r="V2" s="19">
        <v>99.73</v>
      </c>
      <c r="W2" s="19">
        <v>28530</v>
      </c>
      <c r="X2" s="19">
        <v>28454</v>
      </c>
      <c r="Z2" s="1" t="s">
        <v>61</v>
      </c>
      <c r="AA2" s="3" t="s">
        <v>62</v>
      </c>
      <c r="AB2" s="5">
        <v>1534</v>
      </c>
      <c r="AC2" s="5">
        <f>C8</f>
        <v>78302.661999999997</v>
      </c>
      <c r="AD2" s="4">
        <v>2760.709400000007</v>
      </c>
      <c r="AE2" s="8">
        <f>F8</f>
        <v>111579</v>
      </c>
      <c r="AF2" s="7">
        <f>G8/100</f>
        <v>0.9951000000000001</v>
      </c>
      <c r="AG2" s="6">
        <f>L8/100</f>
        <v>2.2000000000000001E-3</v>
      </c>
      <c r="AH2" s="6">
        <f>O8/100</f>
        <v>0.1837</v>
      </c>
      <c r="AI2" s="6">
        <f>P8/100</f>
        <v>0</v>
      </c>
      <c r="AJ2" s="6">
        <f>V8/100</f>
        <v>0.97650000000000003</v>
      </c>
      <c r="AK2" s="6">
        <f>S8/100</f>
        <v>0.98340000000000005</v>
      </c>
    </row>
    <row r="3" spans="1:37" ht="14.25" x14ac:dyDescent="0.15">
      <c r="A3" s="20" t="s">
        <v>36</v>
      </c>
      <c r="B3" s="21">
        <v>43020</v>
      </c>
      <c r="C3" s="22">
        <v>1205.6556</v>
      </c>
      <c r="D3" s="22">
        <v>63.415599999999998</v>
      </c>
      <c r="E3" s="22">
        <v>1142.24</v>
      </c>
      <c r="F3" s="22">
        <v>1407</v>
      </c>
      <c r="G3" s="22">
        <v>99.86</v>
      </c>
      <c r="H3" s="22">
        <v>211807</v>
      </c>
      <c r="I3" s="22">
        <v>211591</v>
      </c>
      <c r="J3" s="22">
        <v>200480</v>
      </c>
      <c r="K3" s="22">
        <v>200404</v>
      </c>
      <c r="L3" s="22">
        <v>0.08</v>
      </c>
      <c r="M3" s="22">
        <v>178783</v>
      </c>
      <c r="N3" s="22">
        <v>139</v>
      </c>
      <c r="O3" s="22">
        <v>31.23</v>
      </c>
      <c r="P3" s="22">
        <v>0</v>
      </c>
      <c r="Q3" s="22">
        <v>211807</v>
      </c>
      <c r="R3" s="22">
        <v>0</v>
      </c>
      <c r="S3" s="22">
        <v>99.54</v>
      </c>
      <c r="T3" s="22">
        <v>19732</v>
      </c>
      <c r="U3" s="22">
        <v>19642</v>
      </c>
      <c r="V3" s="22">
        <v>98.39</v>
      </c>
      <c r="W3" s="22">
        <v>22488</v>
      </c>
      <c r="X3" s="22">
        <v>22126</v>
      </c>
      <c r="Z3" s="1" t="s">
        <v>63</v>
      </c>
      <c r="AA3" s="3" t="s">
        <v>64</v>
      </c>
      <c r="AB3" s="5">
        <v>1141</v>
      </c>
      <c r="AC3" s="5">
        <f>C9</f>
        <v>54860.296499999997</v>
      </c>
      <c r="AD3" s="4">
        <v>1703.1818999999959</v>
      </c>
      <c r="AE3" s="8">
        <f t="shared" ref="AE3:AE5" si="0">F9</f>
        <v>80805</v>
      </c>
      <c r="AF3" s="7">
        <f t="shared" ref="AF3:AF5" si="1">G9/100</f>
        <v>0.99609999999999999</v>
      </c>
      <c r="AG3" s="6">
        <f t="shared" ref="AG3:AG5" si="2">L9/100</f>
        <v>1.6000000000000001E-3</v>
      </c>
      <c r="AH3" s="6">
        <f t="shared" ref="AH3:AI3" si="3">O9/100</f>
        <v>0.16519999999999999</v>
      </c>
      <c r="AI3" s="6">
        <f t="shared" si="3"/>
        <v>0</v>
      </c>
      <c r="AJ3" s="6">
        <f t="shared" ref="AJ3:AJ5" si="4">V9/100</f>
        <v>0.99309999999999998</v>
      </c>
      <c r="AK3" s="6">
        <f t="shared" ref="AK3:AK5" si="5">S9/100</f>
        <v>0.99290000000000012</v>
      </c>
    </row>
    <row r="4" spans="1:37" ht="14.25" x14ac:dyDescent="0.15">
      <c r="A4" s="17" t="s">
        <v>33</v>
      </c>
      <c r="B4" s="18">
        <v>43020</v>
      </c>
      <c r="C4" s="19">
        <v>490.48849999999999</v>
      </c>
      <c r="D4" s="19">
        <v>29.935700000000001</v>
      </c>
      <c r="E4" s="19">
        <v>460.55290000000002</v>
      </c>
      <c r="F4" s="19">
        <v>985</v>
      </c>
      <c r="G4" s="19">
        <v>99.85</v>
      </c>
      <c r="H4" s="19">
        <v>75666</v>
      </c>
      <c r="I4" s="19">
        <v>75575</v>
      </c>
      <c r="J4" s="19">
        <v>66167</v>
      </c>
      <c r="K4" s="19">
        <v>66147</v>
      </c>
      <c r="L4" s="19">
        <v>0.78</v>
      </c>
      <c r="M4" s="19">
        <v>64684</v>
      </c>
      <c r="N4" s="19">
        <v>506</v>
      </c>
      <c r="O4" s="19">
        <v>36.700000000000003</v>
      </c>
      <c r="P4" s="19">
        <v>0</v>
      </c>
      <c r="Q4" s="19">
        <v>75666</v>
      </c>
      <c r="R4" s="19">
        <v>0</v>
      </c>
      <c r="S4" s="19">
        <v>99.56</v>
      </c>
      <c r="T4" s="19">
        <v>16431</v>
      </c>
      <c r="U4" s="19">
        <v>16359</v>
      </c>
      <c r="V4" s="19">
        <v>98.27</v>
      </c>
      <c r="W4" s="19">
        <v>1157</v>
      </c>
      <c r="X4" s="19">
        <v>1137</v>
      </c>
      <c r="Z4" s="1" t="s">
        <v>65</v>
      </c>
      <c r="AA4" s="3"/>
      <c r="AB4" s="5"/>
      <c r="AC4" s="5"/>
      <c r="AD4" s="4"/>
      <c r="AE4" s="8"/>
      <c r="AF4" s="7"/>
      <c r="AG4" s="6"/>
      <c r="AH4" s="6"/>
      <c r="AI4" s="6"/>
      <c r="AJ4" s="6"/>
      <c r="AK4" s="6"/>
    </row>
    <row r="5" spans="1:37" ht="14.25" x14ac:dyDescent="0.15">
      <c r="A5" s="20" t="s">
        <v>29</v>
      </c>
      <c r="B5" s="21">
        <v>43020</v>
      </c>
      <c r="C5" s="22">
        <v>41090.796000000002</v>
      </c>
      <c r="D5" s="22">
        <v>2899.9470999999999</v>
      </c>
      <c r="E5" s="22">
        <v>38190.8488</v>
      </c>
      <c r="F5" s="22">
        <v>77880</v>
      </c>
      <c r="G5" s="22">
        <v>98.99</v>
      </c>
      <c r="H5" s="22">
        <v>8032869</v>
      </c>
      <c r="I5" s="22">
        <v>7961957</v>
      </c>
      <c r="J5" s="22">
        <v>7559202</v>
      </c>
      <c r="K5" s="22">
        <v>7549375</v>
      </c>
      <c r="L5" s="22">
        <v>0.13</v>
      </c>
      <c r="M5" s="22">
        <v>7502409</v>
      </c>
      <c r="N5" s="22">
        <v>9621</v>
      </c>
      <c r="O5" s="22">
        <v>11.13</v>
      </c>
      <c r="P5" s="22">
        <v>0</v>
      </c>
      <c r="Q5" s="22">
        <v>8032869</v>
      </c>
      <c r="R5" s="22">
        <v>181</v>
      </c>
      <c r="S5" s="22">
        <v>98.93</v>
      </c>
      <c r="T5" s="22">
        <v>1145934</v>
      </c>
      <c r="U5" s="22">
        <v>1133677</v>
      </c>
      <c r="V5" s="22">
        <v>99.1</v>
      </c>
      <c r="W5" s="22">
        <v>55295</v>
      </c>
      <c r="X5" s="22">
        <v>54798</v>
      </c>
      <c r="Z5" s="1" t="s">
        <v>66</v>
      </c>
      <c r="AA5" s="3" t="s">
        <v>64</v>
      </c>
      <c r="AB5" s="5">
        <v>1485</v>
      </c>
      <c r="AC5" s="5">
        <f>C5</f>
        <v>41090.796000000002</v>
      </c>
      <c r="AD5" s="4">
        <v>2066.0291999999972</v>
      </c>
      <c r="AE5" s="8">
        <f>F5</f>
        <v>77880</v>
      </c>
      <c r="AF5" s="7">
        <f>G5/100</f>
        <v>0.9899</v>
      </c>
      <c r="AG5" s="6">
        <f>L5/100</f>
        <v>1.2999999999999999E-3</v>
      </c>
      <c r="AH5" s="6">
        <f>O5/100</f>
        <v>0.11130000000000001</v>
      </c>
      <c r="AI5" s="6">
        <f>P5/100</f>
        <v>0</v>
      </c>
      <c r="AJ5" s="6">
        <f>V5/100</f>
        <v>0.99099999999999999</v>
      </c>
      <c r="AK5" s="6">
        <f>S5/100</f>
        <v>0.98930000000000007</v>
      </c>
    </row>
    <row r="6" spans="1:37" x14ac:dyDescent="0.15">
      <c r="A6" s="17" t="s">
        <v>35</v>
      </c>
      <c r="B6" s="18">
        <v>43020</v>
      </c>
      <c r="C6" s="19">
        <v>439.00069999999999</v>
      </c>
      <c r="D6" s="19">
        <v>29.103000000000002</v>
      </c>
      <c r="E6" s="19">
        <v>409.89760000000001</v>
      </c>
      <c r="F6" s="19">
        <v>840</v>
      </c>
      <c r="G6" s="19">
        <v>99.94</v>
      </c>
      <c r="H6" s="19">
        <v>84679</v>
      </c>
      <c r="I6" s="19">
        <v>84641</v>
      </c>
      <c r="J6" s="19">
        <v>74494</v>
      </c>
      <c r="K6" s="19">
        <v>74483</v>
      </c>
      <c r="L6" s="19">
        <v>0.48</v>
      </c>
      <c r="M6" s="19">
        <v>57059</v>
      </c>
      <c r="N6" s="19">
        <v>275</v>
      </c>
      <c r="O6" s="19">
        <v>29.56</v>
      </c>
      <c r="P6" s="19">
        <v>0</v>
      </c>
      <c r="Q6" s="19">
        <v>84679</v>
      </c>
      <c r="R6" s="19">
        <v>0</v>
      </c>
      <c r="S6" s="19">
        <v>99.72</v>
      </c>
      <c r="T6" s="19">
        <v>5391</v>
      </c>
      <c r="U6" s="19">
        <v>5376</v>
      </c>
      <c r="V6" s="19">
        <v>99.65</v>
      </c>
      <c r="W6" s="19">
        <v>27163</v>
      </c>
      <c r="X6" s="19">
        <v>27067</v>
      </c>
    </row>
    <row r="7" spans="1:37" x14ac:dyDescent="0.15">
      <c r="A7" s="20"/>
      <c r="B7" s="21">
        <v>43020</v>
      </c>
      <c r="C7" s="22">
        <v>2.0000000000000001E-4</v>
      </c>
      <c r="D7" s="22">
        <v>0</v>
      </c>
      <c r="E7" s="22">
        <v>2.0000000000000001E-4</v>
      </c>
      <c r="F7" s="22">
        <v>2</v>
      </c>
      <c r="G7" s="22">
        <v>0</v>
      </c>
      <c r="H7" s="22">
        <v>49</v>
      </c>
      <c r="I7" s="22">
        <v>49</v>
      </c>
      <c r="J7" s="22">
        <v>0</v>
      </c>
      <c r="K7" s="22">
        <v>0</v>
      </c>
      <c r="L7" s="22">
        <v>0</v>
      </c>
      <c r="M7" s="22">
        <v>2</v>
      </c>
      <c r="N7" s="22">
        <v>0</v>
      </c>
      <c r="O7" s="22">
        <v>0</v>
      </c>
      <c r="P7" s="22">
        <v>0</v>
      </c>
      <c r="Q7" s="22">
        <v>49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</row>
    <row r="8" spans="1:37" x14ac:dyDescent="0.15">
      <c r="A8" s="17" t="s">
        <v>25</v>
      </c>
      <c r="B8" s="18">
        <v>43020</v>
      </c>
      <c r="C8" s="19">
        <v>78302.661999999997</v>
      </c>
      <c r="D8" s="19">
        <v>5372.8292000000001</v>
      </c>
      <c r="E8" s="19">
        <v>72929.832699999999</v>
      </c>
      <c r="F8" s="19">
        <v>111579</v>
      </c>
      <c r="G8" s="19">
        <v>99.51</v>
      </c>
      <c r="H8" s="19">
        <v>14407173</v>
      </c>
      <c r="I8" s="19">
        <v>14350890</v>
      </c>
      <c r="J8" s="19">
        <v>13316158</v>
      </c>
      <c r="K8" s="19">
        <v>13303203</v>
      </c>
      <c r="L8" s="19">
        <v>0.22</v>
      </c>
      <c r="M8" s="19">
        <v>13225379</v>
      </c>
      <c r="N8" s="19">
        <v>28770</v>
      </c>
      <c r="O8" s="19">
        <v>18.37</v>
      </c>
      <c r="P8" s="19">
        <v>0</v>
      </c>
      <c r="Q8" s="19">
        <v>14407173</v>
      </c>
      <c r="R8" s="19">
        <v>14</v>
      </c>
      <c r="S8" s="19">
        <v>98.34</v>
      </c>
      <c r="T8" s="19">
        <v>1245980</v>
      </c>
      <c r="U8" s="19">
        <v>1225336</v>
      </c>
      <c r="V8" s="19">
        <v>97.65</v>
      </c>
      <c r="W8" s="19">
        <v>306202</v>
      </c>
      <c r="X8" s="19">
        <v>298996</v>
      </c>
    </row>
    <row r="9" spans="1:37" x14ac:dyDescent="0.15">
      <c r="A9" s="20" t="s">
        <v>30</v>
      </c>
      <c r="B9" s="21">
        <v>43020</v>
      </c>
      <c r="C9" s="22">
        <v>54860.296499999997</v>
      </c>
      <c r="D9" s="22">
        <v>3861.2604000000001</v>
      </c>
      <c r="E9" s="22">
        <v>50999.036099999998</v>
      </c>
      <c r="F9" s="22">
        <v>80805</v>
      </c>
      <c r="G9" s="22">
        <v>99.61</v>
      </c>
      <c r="H9" s="22">
        <v>9395810</v>
      </c>
      <c r="I9" s="22">
        <v>9366881</v>
      </c>
      <c r="J9" s="22">
        <v>8938045</v>
      </c>
      <c r="K9" s="22">
        <v>8930766</v>
      </c>
      <c r="L9" s="22">
        <v>0.16</v>
      </c>
      <c r="M9" s="22">
        <v>8879714</v>
      </c>
      <c r="N9" s="22">
        <v>14634</v>
      </c>
      <c r="O9" s="22">
        <v>16.52</v>
      </c>
      <c r="P9" s="22">
        <v>0</v>
      </c>
      <c r="Q9" s="22">
        <v>9395810</v>
      </c>
      <c r="R9" s="22">
        <v>13</v>
      </c>
      <c r="S9" s="22">
        <v>99.29</v>
      </c>
      <c r="T9" s="22">
        <v>1906241</v>
      </c>
      <c r="U9" s="22">
        <v>1892667</v>
      </c>
      <c r="V9" s="22">
        <v>99.31</v>
      </c>
      <c r="W9" s="22">
        <v>127423</v>
      </c>
      <c r="X9" s="22">
        <v>126545</v>
      </c>
    </row>
    <row r="10" spans="1:37" x14ac:dyDescent="0.15">
      <c r="A10" s="17" t="s">
        <v>34</v>
      </c>
      <c r="B10" s="18">
        <v>43020</v>
      </c>
      <c r="C10" s="19">
        <v>83.928700000000006</v>
      </c>
      <c r="D10" s="19">
        <v>4.8482000000000003</v>
      </c>
      <c r="E10" s="19">
        <v>79.080600000000004</v>
      </c>
      <c r="F10" s="19">
        <v>120</v>
      </c>
      <c r="G10" s="19">
        <v>99.88</v>
      </c>
      <c r="H10" s="19">
        <v>7557</v>
      </c>
      <c r="I10" s="19">
        <v>7551</v>
      </c>
      <c r="J10" s="19">
        <v>7034</v>
      </c>
      <c r="K10" s="19">
        <v>7031</v>
      </c>
      <c r="L10" s="19">
        <v>0.94</v>
      </c>
      <c r="M10" s="19">
        <v>6469</v>
      </c>
      <c r="N10" s="19">
        <v>61</v>
      </c>
      <c r="O10" s="19">
        <v>50.79</v>
      </c>
      <c r="P10" s="19">
        <v>0</v>
      </c>
      <c r="Q10" s="19">
        <v>7557</v>
      </c>
      <c r="R10" s="19">
        <v>0</v>
      </c>
      <c r="S10" s="19">
        <v>100</v>
      </c>
      <c r="T10" s="19">
        <v>633</v>
      </c>
      <c r="U10" s="19">
        <v>633</v>
      </c>
      <c r="V10" s="19">
        <v>99.85</v>
      </c>
      <c r="W10" s="19">
        <v>3315</v>
      </c>
      <c r="X10" s="19">
        <v>3310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area</vt:lpstr>
      <vt:lpstr>city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2017-10-13T04:07:14Z</dcterms:modified>
</cp:coreProperties>
</file>